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F&amp;O)'!$R$1:$R$310</definedName>
  </definedNames>
  <calcPr calcId="124519"/>
</workbook>
</file>

<file path=xl/calcChain.xml><?xml version="1.0" encoding="utf-8"?>
<calcChain xmlns="http://schemas.openxmlformats.org/spreadsheetml/2006/main">
  <c r="L108" i="6"/>
  <c r="L81"/>
  <c r="K81"/>
  <c r="M81" s="1"/>
  <c r="L79"/>
  <c r="K79"/>
  <c r="L46"/>
  <c r="K46"/>
  <c r="M46" s="1"/>
  <c r="L45"/>
  <c r="K45"/>
  <c r="M45" s="1"/>
  <c r="K108"/>
  <c r="K97"/>
  <c r="M97" s="1"/>
  <c r="L75"/>
  <c r="K75"/>
  <c r="L78"/>
  <c r="K78"/>
  <c r="M78" s="1"/>
  <c r="L43"/>
  <c r="K43"/>
  <c r="M43" s="1"/>
  <c r="L42"/>
  <c r="K42"/>
  <c r="L18"/>
  <c r="K18"/>
  <c r="M18" s="1"/>
  <c r="L77"/>
  <c r="K77"/>
  <c r="L74"/>
  <c r="K74"/>
  <c r="K70"/>
  <c r="M70"/>
  <c r="L70"/>
  <c r="L69"/>
  <c r="K69"/>
  <c r="L72"/>
  <c r="K72"/>
  <c r="L73"/>
  <c r="K73"/>
  <c r="L71"/>
  <c r="K71"/>
  <c r="L64"/>
  <c r="K64"/>
  <c r="L40"/>
  <c r="K40"/>
  <c r="M40" s="1"/>
  <c r="L38"/>
  <c r="K38"/>
  <c r="M38" s="1"/>
  <c r="L34"/>
  <c r="K34"/>
  <c r="K95"/>
  <c r="M95" s="1"/>
  <c r="L11"/>
  <c r="K11"/>
  <c r="L39"/>
  <c r="K39"/>
  <c r="L37"/>
  <c r="K37"/>
  <c r="L68"/>
  <c r="K68"/>
  <c r="L66"/>
  <c r="K66"/>
  <c r="L67"/>
  <c r="K67"/>
  <c r="K93"/>
  <c r="M93" s="1"/>
  <c r="L65"/>
  <c r="K65"/>
  <c r="L35"/>
  <c r="K35"/>
  <c r="L29"/>
  <c r="M29" s="1"/>
  <c r="K29"/>
  <c r="L32"/>
  <c r="K32"/>
  <c r="L16"/>
  <c r="K16"/>
  <c r="K92"/>
  <c r="M92" s="1"/>
  <c r="M108" l="1"/>
  <c r="M79"/>
  <c r="M75"/>
  <c r="M42"/>
  <c r="M77"/>
  <c r="M74"/>
  <c r="M69"/>
  <c r="M72"/>
  <c r="M73"/>
  <c r="M71"/>
  <c r="M64"/>
  <c r="M34"/>
  <c r="M11"/>
  <c r="M37"/>
  <c r="M39"/>
  <c r="M67"/>
  <c r="M68"/>
  <c r="M66"/>
  <c r="M65"/>
  <c r="M35"/>
  <c r="M32"/>
  <c r="M16"/>
  <c r="L62"/>
  <c r="K62"/>
  <c r="L60"/>
  <c r="K60"/>
  <c r="L63"/>
  <c r="K63"/>
  <c r="L36"/>
  <c r="K36"/>
  <c r="L59"/>
  <c r="K59"/>
  <c r="L61"/>
  <c r="K61"/>
  <c r="M61" l="1"/>
  <c r="M36"/>
  <c r="M63"/>
  <c r="M62"/>
  <c r="M60"/>
  <c r="M59"/>
  <c r="L33" l="1"/>
  <c r="M33" s="1"/>
  <c r="K33"/>
  <c r="L31"/>
  <c r="K31"/>
  <c r="L30"/>
  <c r="K30"/>
  <c r="M31" l="1"/>
  <c r="M30"/>
  <c r="K294" l="1"/>
  <c r="L294" s="1"/>
  <c r="K293"/>
  <c r="L293" s="1"/>
  <c r="K292"/>
  <c r="L292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F270"/>
  <c r="K270" s="1"/>
  <c r="L270" s="1"/>
  <c r="K269"/>
  <c r="L269" s="1"/>
  <c r="K268"/>
  <c r="L268" s="1"/>
  <c r="K267"/>
  <c r="L267" s="1"/>
  <c r="K266"/>
  <c r="L266" s="1"/>
  <c r="K265"/>
  <c r="L265" s="1"/>
  <c r="F264"/>
  <c r="F263"/>
  <c r="K263" s="1"/>
  <c r="L263" s="1"/>
  <c r="K262"/>
  <c r="L262" s="1"/>
  <c r="F261"/>
  <c r="K261" s="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5"/>
  <c r="L245" s="1"/>
  <c r="K243"/>
  <c r="L243" s="1"/>
  <c r="K242"/>
  <c r="L242" s="1"/>
  <c r="F241"/>
  <c r="K241" s="1"/>
  <c r="L241" s="1"/>
  <c r="K240"/>
  <c r="L240" s="1"/>
  <c r="K237"/>
  <c r="L237" s="1"/>
  <c r="K236"/>
  <c r="L236" s="1"/>
  <c r="K235"/>
  <c r="L235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3"/>
  <c r="L213" s="1"/>
  <c r="K211"/>
  <c r="L211" s="1"/>
  <c r="K209"/>
  <c r="L209" s="1"/>
  <c r="K208"/>
  <c r="L208" s="1"/>
  <c r="K207"/>
  <c r="L207" s="1"/>
  <c r="K205"/>
  <c r="L205" s="1"/>
  <c r="K204"/>
  <c r="L204" s="1"/>
  <c r="K203"/>
  <c r="L203" s="1"/>
  <c r="K202"/>
  <c r="K201"/>
  <c r="L201" s="1"/>
  <c r="K200"/>
  <c r="L200" s="1"/>
  <c r="K198"/>
  <c r="L198" s="1"/>
  <c r="K197"/>
  <c r="L197" s="1"/>
  <c r="K196"/>
  <c r="L196" s="1"/>
  <c r="K195"/>
  <c r="L195" s="1"/>
  <c r="K194"/>
  <c r="L194" s="1"/>
  <c r="F193"/>
  <c r="K193" s="1"/>
  <c r="L193" s="1"/>
  <c r="H192"/>
  <c r="K192" s="1"/>
  <c r="L192" s="1"/>
  <c r="K189"/>
  <c r="L189" s="1"/>
  <c r="K188"/>
  <c r="L188" s="1"/>
  <c r="K187"/>
  <c r="L187" s="1"/>
  <c r="K186"/>
  <c r="L186" s="1"/>
  <c r="K185"/>
  <c r="L185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H158"/>
  <c r="K158" s="1"/>
  <c r="L158" s="1"/>
  <c r="F157"/>
  <c r="K157" s="1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M7"/>
  <c r="D7" i="5"/>
  <c r="K6" i="4"/>
  <c r="K6" i="3"/>
  <c r="L6" i="2"/>
</calcChain>
</file>

<file path=xl/sharedStrings.xml><?xml version="1.0" encoding="utf-8"?>
<sst xmlns="http://schemas.openxmlformats.org/spreadsheetml/2006/main" count="2879" uniqueCount="1126">
  <si>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</si>
  <si>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</si>
  <si>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</si>
  <si>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</si>
  <si>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</si>
  <si>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</si>
  <si>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</si>
  <si>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</si>
  <si>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</si>
  <si>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</si>
  <si>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</si>
  <si>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</si>
  <si>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</si>
  <si>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</si>
  <si>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</si>
  <si>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</si>
  <si>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</si>
  <si>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</si>
  <si>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</si>
  <si>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</si>
  <si>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</si>
  <si>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</si>
  <si>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</si>
  <si>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</si>
  <si>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</si>
  <si>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</si>
  <si>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</si>
  <si>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</si>
  <si>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</si>
  <si>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</si>
  <si>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</si>
  <si>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</si>
  <si>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</si>
  <si>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</si>
  <si>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</si>
  <si>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</si>
  <si>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</si>
  <si>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</si>
  <si>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</si>
  <si>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</si>
  <si>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</si>
  <si>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</si>
  <si>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</si>
  <si>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</si>
  <si>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</si>
  <si>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</si>
  <si>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</si>
  <si>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</si>
  <si>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</si>
  <si>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</si>
  <si>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</si>
  <si>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</si>
  <si>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</si>
  <si>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</si>
  <si>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</si>
  <si>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</si>
  <si>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</si>
  <si>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</si>
  <si>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</si>
  <si>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</si>
  <si>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</si>
  <si>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</si>
  <si>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</si>
  <si>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</si>
  <si>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</si>
  <si>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</si>
  <si>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</si>
  <si>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</si>
  <si>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</si>
  <si>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</si>
  <si>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</si>
  <si>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</si>
  <si>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</si>
  <si>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</si>
  <si>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</si>
  <si>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</si>
  <si>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</si>
  <si>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</si>
  <si>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</si>
  <si>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</si>
  <si>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</si>
  <si>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</si>
  <si>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</si>
  <si>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</si>
  <si>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</si>
  <si>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</si>
  <si>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</si>
  <si>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</si>
  <si>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</si>
  <si>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</si>
  <si>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</si>
  <si>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</si>
  <si>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</si>
  <si>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</si>
  <si>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</si>
  <si>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</si>
  <si>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</si>
  <si>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</si>
  <si>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</si>
  <si>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</si>
  <si>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</si>
  <si>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</si>
  <si>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</si>
  <si>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</si>
  <si>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</si>
  <si>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</si>
  <si>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</si>
  <si>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</si>
  <si>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</si>
  <si>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</si>
  <si>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</si>
  <si>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</si>
  <si>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</si>
  <si>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</si>
  <si>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</si>
  <si>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</si>
  <si>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</si>
  <si>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</si>
  <si>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</si>
  <si>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</si>
  <si>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</si>
  <si>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</si>
  <si>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</si>
  <si>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</si>
  <si>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</si>
  <si>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</si>
  <si>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</si>
  <si>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</si>
  <si>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</si>
  <si>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</si>
  <si>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</si>
  <si>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</si>
  <si>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</si>
  <si>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</si>
  <si>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</si>
  <si>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</si>
  <si>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</si>
  <si>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</si>
  <si>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</si>
  <si>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</si>
  <si>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</si>
  <si>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</si>
  <si>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</si>
  <si>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</si>
  <si>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</si>
  <si>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</si>
  <si>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</si>
  <si>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</si>
  <si>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</si>
  <si>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</si>
  <si>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</si>
  <si>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</si>
  <si>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</si>
  <si>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</si>
  <si>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</si>
  <si>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</si>
  <si>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</si>
  <si>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</si>
  <si>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</si>
  <si>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</si>
  <si>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</si>
  <si>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</si>
  <si>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</si>
  <si>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</si>
  <si>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</si>
  <si>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</si>
  <si>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</si>
  <si>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</si>
  <si>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</si>
  <si>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</si>
  <si>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</si>
  <si>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</si>
  <si>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</si>
  <si>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</si>
  <si>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</si>
  <si>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</si>
  <si>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</si>
  <si>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</si>
  <si>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</si>
  <si>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</si>
  <si>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</si>
  <si>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</si>
  <si>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</si>
  <si>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</si>
  <si>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</si>
  <si>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</si>
  <si>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</si>
  <si>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</si>
  <si>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</si>
  <si>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</si>
  <si>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</si>
  <si>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</si>
  <si>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</si>
  <si>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</si>
  <si>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</si>
  <si>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</si>
  <si>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</si>
  <si>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</si>
  <si>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</si>
  <si>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</si>
  <si>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</si>
  <si>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</si>
  <si>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</si>
  <si>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</si>
  <si>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</si>
  <si>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</si>
  <si>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</si>
  <si>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</si>
  <si>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</si>
  <si>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</si>
  <si>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</si>
  <si>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</si>
  <si>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</si>
  <si>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</si>
  <si>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</si>
  <si>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</si>
  <si>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</si>
  <si>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</si>
  <si>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</si>
  <si>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</si>
  <si>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</si>
  <si>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</si>
  <si>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</si>
  <si>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</si>
  <si>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</si>
  <si>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</si>
  <si>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</si>
  <si>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</si>
  <si>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</si>
  <si>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</si>
  <si>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</si>
  <si>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</si>
  <si>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</si>
  <si>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</si>
  <si>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</si>
  <si>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</si>
  <si>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</si>
  <si>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</si>
  <si>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</si>
  <si>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</si>
  <si>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</si>
  <si>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</si>
  <si>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</si>
  <si>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</si>
  <si>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</si>
  <si>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</si>
  <si>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</si>
  <si>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</si>
  <si>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</si>
  <si>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</si>
  <si>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</si>
  <si>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</si>
  <si>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</si>
  <si>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</si>
  <si>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</si>
  <si>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</si>
  <si>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</si>
  <si>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</si>
  <si>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</si>
  <si>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</si>
  <si>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</si>
  <si>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</si>
  <si>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</si>
  <si>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</si>
  <si>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</si>
  <si>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</si>
  <si>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</si>
  <si>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</si>
  <si>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</si>
  <si>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</si>
  <si>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</si>
  <si>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</si>
  <si>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</si>
  <si>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</si>
  <si>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</si>
  <si>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</si>
  <si>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</si>
  <si>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</si>
  <si>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</si>
  <si>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</si>
  <si>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</si>
  <si>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</si>
  <si>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</si>
  <si>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</si>
  <si>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</si>
  <si>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</si>
  <si>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</si>
  <si>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</si>
  <si>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</si>
  <si>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</si>
  <si>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</si>
  <si>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</si>
  <si>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</si>
  <si>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</si>
  <si>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</si>
  <si>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</si>
  <si>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</si>
  <si>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</si>
  <si>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</si>
  <si>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</si>
  <si>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</si>
  <si>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</si>
  <si>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</si>
  <si>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</si>
  <si>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</si>
  <si>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</si>
  <si>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</si>
  <si>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</si>
  <si>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</si>
  <si>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</si>
  <si>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</si>
  <si>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</si>
  <si>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</si>
  <si>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</si>
  <si>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</si>
  <si>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</si>
  <si>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</si>
  <si>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</si>
  <si>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</si>
  <si>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</si>
  <si>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</si>
  <si>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</si>
  <si>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</si>
  <si>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</si>
  <si>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</si>
  <si>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</si>
  <si>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</si>
  <si>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</si>
  <si>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</si>
  <si>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</si>
  <si>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</si>
  <si>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</si>
  <si>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</si>
  <si>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</si>
  <si>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</si>
  <si>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</si>
  <si>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</si>
  <si>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</si>
  <si>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</si>
  <si>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</si>
  <si>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</si>
  <si>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</si>
  <si>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</si>
  <si>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</si>
  <si>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</si>
  <si>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</si>
  <si>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</si>
  <si>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</si>
  <si>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</si>
  <si>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</si>
  <si>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</si>
  <si>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</si>
  <si>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</si>
  <si>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</si>
  <si>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</si>
  <si>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</si>
  <si>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</si>
  <si>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</si>
  <si>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</si>
  <si>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</si>
  <si>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</si>
  <si>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</si>
  <si>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</si>
  <si>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</si>
  <si>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</si>
  <si>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</si>
  <si>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</si>
  <si>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</si>
  <si>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</si>
  <si>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</si>
  <si>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</si>
  <si>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</si>
  <si>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</si>
  <si>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</si>
  <si>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</si>
  <si>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</si>
  <si>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</si>
  <si>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</si>
  <si>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</si>
  <si>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</si>
  <si>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</si>
  <si>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</si>
  <si>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</si>
  <si>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</si>
  <si>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</si>
  <si>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</si>
  <si>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</si>
  <si>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</si>
  <si>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</si>
  <si>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</si>
  <si>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</si>
  <si>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</si>
  <si>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</si>
  <si>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</si>
  <si>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</si>
  <si>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</si>
  <si>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</si>
  <si>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</si>
  <si>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</si>
  <si>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</si>
  <si>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</si>
  <si>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</si>
  <si>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</si>
  <si>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</si>
  <si>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</si>
  <si>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</si>
  <si>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</si>
  <si>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</si>
  <si>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</si>
  <si>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</si>
  <si>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</si>
  <si>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</si>
  <si>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</si>
  <si>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</si>
  <si>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</si>
  <si>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</si>
  <si>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</si>
  <si>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</si>
  <si>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</si>
  <si>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</si>
  <si>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</si>
  <si>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</si>
  <si>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</si>
  <si>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</si>
  <si>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</si>
  <si>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</si>
  <si>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</si>
  <si>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</si>
  <si>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</si>
  <si>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</si>
  <si>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</si>
  <si>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</si>
  <si>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</si>
  <si>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</si>
  <si>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</si>
  <si>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</si>
  <si>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</si>
  <si>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</si>
  <si>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</si>
  <si>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</si>
  <si>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</si>
  <si>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</si>
  <si>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</si>
  <si>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</si>
  <si>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</si>
  <si>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</si>
  <si>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</si>
  <si>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</si>
  <si>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</si>
  <si>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</si>
  <si>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</si>
  <si>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</si>
  <si>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</si>
  <si>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</si>
  <si>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</si>
  <si>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</si>
  <si>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</si>
  <si>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</si>
  <si>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</si>
  <si>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</si>
  <si>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</si>
  <si>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</si>
  <si>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</si>
  <si>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</si>
  <si>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</si>
  <si>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</si>
  <si>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</si>
  <si>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</si>
  <si>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</si>
  <si>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</si>
  <si>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</si>
  <si>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</si>
  <si>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</si>
  <si>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</si>
  <si>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</si>
  <si>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</si>
  <si>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</si>
  <si>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</si>
  <si>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</si>
  <si>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</si>
  <si>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</si>
  <si>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</si>
  <si>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</si>
  <si>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</si>
  <si>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</si>
  <si>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</si>
  <si>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</si>
  <si>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</si>
  <si>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</si>
  <si>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</si>
  <si>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</si>
  <si>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</si>
  <si>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</si>
  <si>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</si>
  <si>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</si>
  <si>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</si>
  <si>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</si>
  <si>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</si>
  <si>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</si>
  <si>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</si>
  <si>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</si>
  <si>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</si>
  <si>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</si>
  <si>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</si>
  <si>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</si>
  <si>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</si>
  <si>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</si>
  <si>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</si>
  <si>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</si>
  <si>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</si>
  <si>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</si>
  <si>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</si>
  <si>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</si>
  <si>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</si>
  <si>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</si>
  <si>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</si>
  <si>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</si>
  <si>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</si>
  <si>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</si>
  <si>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</si>
  <si>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</si>
  <si>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</si>
  <si>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</si>
  <si>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</si>
  <si>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</si>
  <si>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</si>
  <si>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</si>
  <si>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</si>
  <si>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</si>
  <si>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</si>
  <si>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</si>
  <si>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</si>
  <si>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</si>
  <si>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</si>
  <si>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</si>
  <si>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</si>
  <si>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</si>
  <si>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</si>
  <si>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</si>
  <si>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</si>
  <si>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</si>
  <si>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</si>
  <si>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</si>
  <si>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</si>
  <si>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</si>
  <si>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</si>
  <si>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</si>
  <si>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</si>
  <si>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</si>
  <si>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</si>
  <si>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</si>
  <si>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</si>
  <si>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</si>
  <si>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</si>
  <si>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</si>
  <si>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</si>
  <si>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</si>
  <si>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</si>
  <si>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</si>
  <si>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</si>
  <si>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</si>
  <si>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</si>
  <si>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</si>
  <si>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</si>
  <si>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</si>
  <si>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</si>
  <si>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</si>
  <si>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</si>
  <si>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</si>
  <si>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</si>
  <si>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</si>
  <si>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</si>
  <si>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</si>
  <si>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</si>
  <si>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</si>
  <si>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</si>
  <si>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</si>
  <si>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</si>
  <si>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</si>
  <si>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</si>
  <si>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</si>
  <si>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</si>
  <si>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</si>
  <si>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</si>
  <si>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</si>
  <si>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</si>
  <si>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</si>
  <si>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</si>
  <si>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</si>
  <si>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</si>
  <si>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</si>
  <si>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</si>
  <si>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</si>
  <si>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</si>
  <si>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</si>
  <si>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</si>
  <si>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</si>
  <si>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</si>
  <si>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</si>
  <si>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</si>
  <si>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</si>
  <si>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</si>
  <si>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</si>
  <si>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</si>
  <si>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</si>
  <si>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</si>
  <si>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</si>
  <si>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</si>
  <si>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</si>
  <si>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</si>
  <si>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</si>
  <si>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</si>
  <si>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</si>
  <si>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</si>
  <si>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</si>
  <si>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</si>
  <si>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</si>
  <si>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</si>
  <si>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</si>
  <si>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</si>
  <si>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</si>
  <si>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</si>
  <si>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</si>
  <si>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</si>
  <si>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</si>
  <si>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</si>
  <si>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</si>
  <si>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</si>
  <si>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</si>
  <si>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</si>
  <si>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</si>
  <si>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</si>
  <si>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</si>
  <si>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</si>
  <si>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</si>
  <si>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</si>
  <si>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</si>
  <si>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</si>
  <si>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</si>
  <si>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</si>
  <si>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</si>
  <si>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</si>
  <si>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</si>
  <si>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</si>
  <si>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</si>
  <si>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</si>
  <si>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</si>
  <si>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</si>
  <si>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</si>
  <si>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</si>
  <si>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</si>
  <si>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</si>
  <si>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</si>
  <si>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</si>
  <si>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</si>
  <si>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</si>
  <si>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</si>
  <si>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</si>
  <si>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</si>
  <si>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</si>
  <si>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</si>
  <si>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</si>
  <si>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</si>
  <si>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</si>
  <si>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</si>
  <si>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</si>
  <si>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</si>
  <si>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</si>
  <si>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</si>
  <si>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</si>
  <si>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</si>
  <si>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</si>
  <si>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</si>
  <si>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</si>
  <si>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</si>
  <si>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</si>
  <si>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</si>
  <si>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</si>
  <si>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</si>
  <si>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</si>
  <si>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</si>
  <si>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</si>
  <si>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</si>
  <si>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</si>
  <si>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</si>
  <si>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</si>
  <si>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</si>
  <si>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</si>
  <si>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</si>
  <si>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</si>
  <si>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</si>
  <si>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</si>
  <si>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</si>
  <si>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</si>
  <si>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</si>
  <si>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</si>
  <si>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</si>
  <si>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</si>
  <si>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</si>
  <si>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</si>
  <si>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</si>
  <si>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</si>
  <si>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</si>
  <si>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</si>
  <si>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</si>
  <si>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</si>
  <si>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</si>
  <si>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</si>
  <si>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</si>
  <si>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</si>
  <si>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</si>
  <si>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</si>
  <si>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</si>
  <si>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</si>
  <si>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</si>
  <si>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</si>
  <si>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</si>
  <si>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</si>
  <si>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</si>
  <si>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</si>
  <si>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</si>
  <si>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</si>
  <si>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</si>
  <si>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</si>
  <si>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</si>
  <si>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</si>
  <si>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</si>
  <si>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</si>
  <si>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</si>
  <si>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</si>
  <si>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</si>
  <si>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</si>
  <si>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</si>
  <si>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</si>
  <si>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</si>
  <si>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</si>
  <si>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</si>
  <si>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</si>
  <si>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</si>
  <si>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</si>
  <si>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</si>
  <si>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</si>
  <si>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</si>
  <si>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</si>
  <si>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</si>
  <si>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</si>
  <si>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</si>
  <si>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</si>
  <si>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</si>
  <si>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</si>
  <si>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</si>
  <si>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</si>
  <si>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</si>
  <si>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</si>
  <si>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</si>
  <si>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</si>
  <si>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</si>
  <si>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</si>
  <si>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</si>
  <si>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</si>
  <si>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</si>
  <si>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</si>
  <si>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</si>
  <si>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</si>
  <si>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</si>
  <si>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</si>
  <si>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</si>
  <si>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</si>
  <si>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</si>
  <si>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</si>
  <si>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</si>
  <si>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</si>
  <si>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</si>
  <si>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</si>
  <si>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</si>
  <si>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</si>
  <si>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</si>
  <si>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</si>
  <si>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</si>
  <si>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</si>
  <si>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</si>
  <si>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</si>
  <si>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</si>
  <si>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</si>
  <si>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</si>
  <si>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</si>
  <si>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</si>
  <si>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</si>
  <si>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</si>
  <si>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</si>
  <si>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</si>
  <si>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</si>
  <si>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</si>
  <si>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</si>
  <si>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</si>
  <si>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</si>
  <si>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</si>
  <si>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</si>
  <si>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</si>
  <si>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</si>
  <si>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</si>
  <si>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</si>
  <si>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</si>
  <si>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</si>
  <si>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</si>
  <si>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</si>
  <si>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</si>
  <si>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</si>
  <si>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</si>
  <si>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</si>
  <si>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</si>
  <si>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</si>
  <si>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</si>
  <si>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</si>
  <si>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</si>
  <si>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</si>
  <si>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</si>
  <si>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</si>
  <si>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</si>
  <si>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</si>
  <si>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</si>
  <si>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</si>
  <si>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</si>
  <si>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</si>
  <si>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</si>
  <si>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</si>
  <si>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</si>
  <si>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</si>
  <si>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</si>
  <si>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</si>
  <si>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</si>
  <si>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</si>
  <si>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</si>
  <si>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</si>
  <si>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</si>
  <si>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</si>
  <si>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</si>
  <si>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</si>
  <si>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</si>
  <si>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</si>
  <si>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</si>
  <si>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</si>
  <si>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</si>
  <si>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</si>
  <si>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</si>
  <si>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</si>
  <si>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</si>
  <si>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</si>
  <si>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</si>
  <si>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</si>
  <si>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</si>
  <si>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</si>
  <si>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</si>
  <si>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</si>
  <si>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</si>
  <si>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</si>
  <si>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</si>
  <si>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</si>
  <si>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</si>
  <si>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</si>
  <si>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</si>
  <si>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</si>
  <si>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</si>
  <si>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</si>
  <si>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</si>
  <si>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</si>
  <si>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2-2.20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</si>
  <si>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</si>
  <si>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</si>
  <si>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</si>
  <si>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</si>
  <si>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</si>
  <si>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</si>
  <si>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</si>
  <si>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</si>
  <si>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</si>
  <si>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710-720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</si>
  <si>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</si>
  <si>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</si>
  <si>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</si>
  <si>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</si>
  <si>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</si>
  <si>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</si>
  <si>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</si>
  <si>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</si>
  <si>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</si>
  <si>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</si>
  <si>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</si>
  <si>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</si>
  <si>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</si>
  <si>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</si>
  <si>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</si>
  <si>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</si>
  <si>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</si>
  <si>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</si>
  <si>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</si>
  <si>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</si>
  <si>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</si>
  <si>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</si>
  <si>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</si>
  <si>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</si>
  <si>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</si>
  <si>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</si>
  <si>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</si>
  <si>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</si>
  <si>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</si>
  <si>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</si>
  <si>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Part profit of Rs.64.5/-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</si>
  <si>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</si>
  <si>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</si>
  <si>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</si>
  <si>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</si>
  <si>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</si>
  <si>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</si>
  <si>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</si>
  <si>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</si>
  <si>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</si>
  <si>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</si>
  <si>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</si>
  <si>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</si>
  <si>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</si>
  <si>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26-27</t>
  </si>
  <si>
    <t>45-50</t>
  </si>
  <si>
    <t>NIFTY 16250 PE 5-AUG</t>
  </si>
  <si>
    <t>100-120</t>
  </si>
  <si>
    <t>AAYUSH</t>
  </si>
  <si>
    <t>SHRIDHAR FINANCIAL SERVICES LIMITED</t>
  </si>
  <si>
    <t>PALLAVI MITTAL</t>
  </si>
  <si>
    <t>Loss of Rs.74/-</t>
  </si>
  <si>
    <t>140-142</t>
  </si>
  <si>
    <t>Profit of Rs.3/-</t>
  </si>
  <si>
    <t>7305-7365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</si>
  <si>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</si>
  <si>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</si>
  <si>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</si>
  <si>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</si>
  <si>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</si>
  <si>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</si>
  <si>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</si>
  <si>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</si>
  <si>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</si>
  <si>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</si>
  <si>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</si>
  <si>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</si>
  <si>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</si>
  <si>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PGFOILQ</t>
  </si>
  <si>
    <t>CMICABLES</t>
  </si>
  <si>
    <t>CMI Limited</t>
  </si>
  <si>
    <t>NK SECURITIES RESEARCH PRIVATE LIMITED</t>
  </si>
  <si>
    <t>Retail Research Technical Calls &amp; Fundamental Performance Report for the month of Aug-2021</t>
  </si>
  <si>
    <t>1034-1036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</si>
  <si>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</si>
  <si>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</si>
  <si>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</si>
  <si>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</si>
  <si>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</si>
  <si>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</si>
  <si>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</si>
  <si>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</si>
  <si>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</si>
  <si>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668-670</t>
  </si>
  <si>
    <t>685-690</t>
  </si>
  <si>
    <t>AARTIIND AUG FUT</t>
  </si>
  <si>
    <t>73.5-74.5</t>
  </si>
  <si>
    <t>80-83</t>
  </si>
  <si>
    <t>GCSL</t>
  </si>
  <si>
    <t>INTELLECT STOCK BROKING LIMITED</t>
  </si>
  <si>
    <t>OZONEWORLD</t>
  </si>
  <si>
    <t>DARSHANGI MANISH PATEL</t>
  </si>
  <si>
    <t>NNM SECURITIES PVT LTD</t>
  </si>
  <si>
    <t>B M TRADERS</t>
  </si>
  <si>
    <t>Loss of Rs.4.3/-</t>
  </si>
  <si>
    <t>Profit of Rs.14/-</t>
  </si>
  <si>
    <t>Profit of Rs.11/-</t>
  </si>
  <si>
    <t>Profit of Rs.13/-</t>
  </si>
  <si>
    <t>853-856</t>
  </si>
  <si>
    <t>880-890</t>
  </si>
  <si>
    <t>ITC AUG FUT</t>
  </si>
  <si>
    <t>EXIDEIND 175 CE AUG</t>
  </si>
  <si>
    <t>2.5-3</t>
  </si>
  <si>
    <t>4.5-5</t>
  </si>
  <si>
    <t>NIFTY 16500 CE AUG</t>
  </si>
  <si>
    <t>Sell</t>
  </si>
  <si>
    <t>Profit of Rs.18/-</t>
  </si>
  <si>
    <t>Profit of Rs.62.25/-</t>
  </si>
  <si>
    <t>VINIT KUMAR GUPTA</t>
  </si>
  <si>
    <t>DGL</t>
  </si>
  <si>
    <t>DYNAMATECH</t>
  </si>
  <si>
    <t>JAMMS STOCK BROKERS PRIVATE LIMITED</t>
  </si>
  <si>
    <t>MAYUKH</t>
  </si>
  <si>
    <t>JIMISHA JITENDRA DIXIT</t>
  </si>
  <si>
    <t>OSIAJEE</t>
  </si>
  <si>
    <t>TURBOT TRADERS PRIVATE LIMITED</t>
  </si>
  <si>
    <t>PARLEIND</t>
  </si>
  <si>
    <t>PIL ENTERPRISE PRIVATE LIMITED</t>
  </si>
  <si>
    <t>MIRACLE FOILS PRIVATE LIMITED</t>
  </si>
  <si>
    <t>RRMETAL</t>
  </si>
  <si>
    <t>NPST</t>
  </si>
  <si>
    <t>Network People Srv Tech L</t>
  </si>
  <si>
    <t>PREMEXPLN</t>
  </si>
  <si>
    <t>Premier Explosives Ltd</t>
  </si>
  <si>
    <t>REXPIPES</t>
  </si>
  <si>
    <t>Rex Pipes And Cables Ltd</t>
  </si>
  <si>
    <t>XTX MARKETS LLP</t>
  </si>
  <si>
    <t>FOCUS</t>
  </si>
  <si>
    <t>Focus Lightg &amp; Fixtrs Ltd</t>
  </si>
  <si>
    <t>SHAGUFTA INVESTMENT PVT LTD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</si>
  <si>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</si>
  <si>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</si>
  <si>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</si>
  <si>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</si>
  <si>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</si>
  <si>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</si>
  <si>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518.5-519.5</t>
  </si>
  <si>
    <t>930-935</t>
  </si>
  <si>
    <t>HDFC 2700 CE AUG</t>
  </si>
  <si>
    <t>22.5-23.5</t>
  </si>
  <si>
    <t xml:space="preserve">ASIANPAINT 3000 CE AUG </t>
  </si>
  <si>
    <t>46-48</t>
  </si>
  <si>
    <t>Profit of Rs.10/-</t>
  </si>
  <si>
    <t>MAHFOOZAHEMAD MOHAMMEDSHAFIQUE SHEKH</t>
  </si>
  <si>
    <t>MUKESH PRAVINBHAI PATEL HUF</t>
  </si>
  <si>
    <t>AGOL</t>
  </si>
  <si>
    <t>INTERACTIVE FINANCIAL SERVICES LTD</t>
  </si>
  <si>
    <t>AMRAAGRI</t>
  </si>
  <si>
    <t>DAVENDAR MITTAL</t>
  </si>
  <si>
    <t>ARTEMISELC</t>
  </si>
  <si>
    <t>PRAVINKUMAR BRIJENDRAKUMAR AGARWAL</t>
  </si>
  <si>
    <t>VESPERA FUND LIMITED</t>
  </si>
  <si>
    <t>CALSOFT</t>
  </si>
  <si>
    <t>PARESH JAIN</t>
  </si>
  <si>
    <t>CARERATING</t>
  </si>
  <si>
    <t>GOLDMAN SACHS FUNDS - GOLDMAN SACHS INDIA EQUITY PORTFOLIO</t>
  </si>
  <si>
    <t>GOLDMAN SACHS INDIA FUND LIMITED</t>
  </si>
  <si>
    <t>CCFCL</t>
  </si>
  <si>
    <t>LADOO GARMENTS PRIVATE LIMITED .</t>
  </si>
  <si>
    <t>MUKESH KUMAR GEHLOT</t>
  </si>
  <si>
    <t>SEEMA JAIN</t>
  </si>
  <si>
    <t>SACHIDANANDAARAVIND</t>
  </si>
  <si>
    <t>DHANROTO</t>
  </si>
  <si>
    <t>GREENVALLEY TIE UP PRIVATE LIMITED</t>
  </si>
  <si>
    <t>AJAY KUMAR SARAOGI</t>
  </si>
  <si>
    <t>DENTAX (INDIA) LIMITED</t>
  </si>
  <si>
    <t>JTLINFRA</t>
  </si>
  <si>
    <t>JAGAN INDUSTRIES PRIVATE LIMITED</t>
  </si>
  <si>
    <t>KAPASHI</t>
  </si>
  <si>
    <t>SERAPHIM VENTURES PRIVATE LIMITED</t>
  </si>
  <si>
    <t>SILKON TRADES LLP</t>
  </si>
  <si>
    <t>APURVA SHAILESHBHAI SHAH</t>
  </si>
  <si>
    <t>JAYKUMAR JAYANTILAL SHAH</t>
  </si>
  <si>
    <t>JYOTIBEN JAYKUMAR SHAH</t>
  </si>
  <si>
    <t>LLFICL</t>
  </si>
  <si>
    <t>MCLEODRUSS</t>
  </si>
  <si>
    <t>ASHWIN KAMDAR (HUF)</t>
  </si>
  <si>
    <t>DMI FINANCE PRIVATE LIMITED</t>
  </si>
  <si>
    <t>MNIL</t>
  </si>
  <si>
    <t>KABIR SHRAN DAGAR HUF</t>
  </si>
  <si>
    <t>DEEPAK KUMAR</t>
  </si>
  <si>
    <t>ABDHESH KANCHAN</t>
  </si>
  <si>
    <t>ACVC FOREX PRIVATE LIMITED</t>
  </si>
  <si>
    <t>SAKSHI GARG</t>
  </si>
  <si>
    <t>RGRL</t>
  </si>
  <si>
    <t>SUSHIL C SHINDE</t>
  </si>
  <si>
    <t>SWATI BAKUL SHAH .</t>
  </si>
  <si>
    <t>SIPTL</t>
  </si>
  <si>
    <t>SOLIMAC</t>
  </si>
  <si>
    <t>BIPIN CHINUBHAI SHAH</t>
  </si>
  <si>
    <t>SUPRBPA</t>
  </si>
  <si>
    <t>RAJESH CHANDRAKANT VAISHNAV</t>
  </si>
  <si>
    <t>MAMTABEN KETANBHAI KAPASI</t>
  </si>
  <si>
    <t>MORDE FOODS PRIVATE LIMITED</t>
  </si>
  <si>
    <t>SRIDHAR SUBASRI</t>
  </si>
  <si>
    <t>JAYARAMAN VISHWANATHAN</t>
  </si>
  <si>
    <t>STUTIMANISHSHARMA</t>
  </si>
  <si>
    <t>VISHALVIPINBHAIBHATT</t>
  </si>
  <si>
    <t>RAVEENDRAKANCHARLA</t>
  </si>
  <si>
    <t>ZSVARAJT</t>
  </si>
  <si>
    <t>RELITRADE STOCK BROKING PVT LTD</t>
  </si>
  <si>
    <t>VIVEK M JAIN HUF</t>
  </si>
  <si>
    <t>AKSHAY MADANLAL JAIN</t>
  </si>
  <si>
    <t>BHARATGEAR</t>
  </si>
  <si>
    <t>Bharat Gears Ltd</t>
  </si>
  <si>
    <t>HARSHAVARDAHAN BAHETI</t>
  </si>
  <si>
    <t>Dynamatic Tech. Ltd.</t>
  </si>
  <si>
    <t>GLOBUSSPR</t>
  </si>
  <si>
    <t>Globus Spirits Limited</t>
  </si>
  <si>
    <t>MASSACHUSETTS INSTITUTE OF TECHNOLOGY</t>
  </si>
  <si>
    <t>238 PLAN ASSOCIATES LLC</t>
  </si>
  <si>
    <t>GOLDENTOBC</t>
  </si>
  <si>
    <t>Golden Tobacco Limited</t>
  </si>
  <si>
    <t>IZMO</t>
  </si>
  <si>
    <t>IZMO Limited</t>
  </si>
  <si>
    <t>LIBAS</t>
  </si>
  <si>
    <t>Libas Consu Products Ltd</t>
  </si>
  <si>
    <t>HEMANT  SARVAIYA</t>
  </si>
  <si>
    <t>Mcleod Russel India Limit</t>
  </si>
  <si>
    <t>ICM FINANCE PRIVATE LIMITED</t>
  </si>
  <si>
    <t>MANSI SHARES &amp; STOCK ADVISORS PVT LTD</t>
  </si>
  <si>
    <t>ANAYA COMMERCIAL LLP</t>
  </si>
  <si>
    <t>PRAKASHSTL</t>
  </si>
  <si>
    <t>Prakash Steelage Ltd</t>
  </si>
  <si>
    <t>VIBRANT SECURITIES PVT. LTD</t>
  </si>
  <si>
    <t>HARPREET SINGH GREWAL</t>
  </si>
  <si>
    <t>GIRDHARILAL V. LAKHI</t>
  </si>
  <si>
    <t>RAJENDRA KUMAR</t>
  </si>
  <si>
    <t>SANGINITA</t>
  </si>
  <si>
    <t>Sanginita Chemicals Limit</t>
  </si>
  <si>
    <t>QE SECURITIES</t>
  </si>
  <si>
    <t>MBL  &amp; CO. LIMITED</t>
  </si>
  <si>
    <t>SUBEXLTD</t>
  </si>
  <si>
    <t>Subex Ltd</t>
  </si>
  <si>
    <t>Timken India Ltd.</t>
  </si>
  <si>
    <t>HDFC MUTUAL FUND</t>
  </si>
  <si>
    <t>MUKUNDLAL BAHETI</t>
  </si>
  <si>
    <t>BANK OF BAHRAIN AND KUWAIT B S C</t>
  </si>
  <si>
    <t>INTERNATIONAL ASSET RECONSTRUCTION COMPANY PVT LTD</t>
  </si>
  <si>
    <t>JALAN</t>
  </si>
  <si>
    <t>Jalan Transolu. India Ltd</t>
  </si>
  <si>
    <t>JALAN RITU</t>
  </si>
  <si>
    <t>JALAN MEENA</t>
  </si>
  <si>
    <t>GLADIATOR VYAPAAR PVT LTD</t>
  </si>
  <si>
    <t>CHANDARANA SHARES &amp; STOCKS PRIVATE LIMITED</t>
  </si>
  <si>
    <t>TRICOT INVESTMENTS LIMITED</t>
  </si>
  <si>
    <t>VETO</t>
  </si>
  <si>
    <t>Veto Switchgear Cable Ltd</t>
  </si>
  <si>
    <t>ASHOK  MALHOTRA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</si>
</sst>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165" fontId="35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43" fontId="35" fillId="16" borderId="1" xfId="0" applyNumberFormat="1" applyFont="1" applyFill="1" applyBorder="1" applyAlignment="1">
      <alignment horizontal="center" vertical="top"/>
    </xf>
    <xf numFmtId="0" fontId="35" fillId="16" borderId="1" xfId="0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top"/>
    </xf>
    <xf numFmtId="0" fontId="36" fillId="17" borderId="1" xfId="0" applyFont="1" applyFill="1" applyBorder="1" applyAlignment="1">
      <alignment horizontal="center" vertical="center"/>
    </xf>
    <xf numFmtId="2" fontId="36" fillId="17" borderId="1" xfId="0" applyNumberFormat="1" applyFont="1" applyFill="1" applyBorder="1" applyAlignment="1">
      <alignment horizontal="center" vertical="center"/>
    </xf>
    <xf numFmtId="10" fontId="36" fillId="17" borderId="1" xfId="0" applyNumberFormat="1" applyFont="1" applyFill="1" applyBorder="1" applyAlignment="1">
      <alignment horizontal="center" vertical="center" wrapText="1"/>
    </xf>
    <xf numFmtId="16" fontId="36" fillId="17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2" fontId="36" fillId="19" borderId="15" xfId="0" applyNumberFormat="1" applyFont="1" applyFill="1" applyBorder="1" applyAlignment="1">
      <alignment horizontal="center" vertical="center"/>
    </xf>
    <xf numFmtId="10" fontId="36" fillId="19" borderId="15" xfId="0" applyNumberFormat="1" applyFont="1" applyFill="1" applyBorder="1" applyAlignment="1">
      <alignment horizontal="center" vertical="center" wrapText="1"/>
    </xf>
    <xf numFmtId="0" fontId="37" fillId="19" borderId="15" xfId="0" applyFont="1" applyFill="1" applyBorder="1" applyAlignment="1">
      <alignment horizontal="center" vertical="center"/>
    </xf>
    <xf numFmtId="16" fontId="36" fillId="19" borderId="15" xfId="0" applyNumberFormat="1" applyFont="1" applyFill="1" applyBorder="1" applyAlignment="1">
      <alignment horizontal="center" vertical="center"/>
    </xf>
    <xf numFmtId="0" fontId="1" fillId="18" borderId="0" xfId="0" applyFont="1" applyFill="1" applyBorder="1"/>
    <xf numFmtId="0" fontId="1" fillId="18" borderId="0" xfId="0" applyFont="1" applyFill="1" applyBorder="1" applyAlignment="1">
      <alignment horizontal="center"/>
    </xf>
    <xf numFmtId="0" fontId="0" fillId="20" borderId="0" xfId="0" applyFont="1" applyFill="1" applyAlignment="1"/>
    <xf numFmtId="0" fontId="36" fillId="19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8" borderId="22" xfId="0" applyNumberFormat="1" applyFont="1" applyFill="1" applyBorder="1" applyAlignment="1">
      <alignment horizontal="center" vertical="center"/>
    </xf>
    <xf numFmtId="165" fontId="35" fillId="18" borderId="22" xfId="0" applyNumberFormat="1" applyFont="1" applyFill="1" applyBorder="1" applyAlignment="1">
      <alignment horizontal="center" vertical="center"/>
    </xf>
    <xf numFmtId="166" fontId="35" fillId="18" borderId="22" xfId="0" applyNumberFormat="1" applyFont="1" applyFill="1" applyBorder="1" applyAlignment="1">
      <alignment horizontal="center" vertical="center"/>
    </xf>
    <xf numFmtId="0" fontId="35" fillId="18" borderId="22" xfId="0" applyFont="1" applyFill="1" applyBorder="1" applyAlignment="1">
      <alignment horizontal="left"/>
    </xf>
    <xf numFmtId="0" fontId="35" fillId="18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1" borderId="0" xfId="0" applyFont="1" applyFill="1" applyBorder="1"/>
    <xf numFmtId="0" fontId="1" fillId="21" borderId="0" xfId="0" applyFont="1" applyFill="1" applyBorder="1" applyAlignment="1">
      <alignment horizontal="center"/>
    </xf>
    <xf numFmtId="0" fontId="1" fillId="21" borderId="0" xfId="0" applyFont="1" applyFill="1" applyBorder="1"/>
    <xf numFmtId="0" fontId="0" fillId="22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3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center"/>
    </xf>
    <xf numFmtId="165" fontId="35" fillId="18" borderId="15" xfId="0" applyNumberFormat="1" applyFont="1" applyFill="1" applyBorder="1" applyAlignment="1">
      <alignment horizontal="center" vertical="center"/>
    </xf>
    <xf numFmtId="166" fontId="35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0" fontId="36" fillId="18" borderId="1" xfId="0" applyFont="1" applyFill="1" applyBorder="1" applyAlignment="1">
      <alignment horizontal="center" vertical="center"/>
    </xf>
    <xf numFmtId="2" fontId="36" fillId="19" borderId="2" xfId="0" applyNumberFormat="1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43" fontId="36" fillId="24" borderId="15" xfId="0" applyNumberFormat="1" applyFont="1" applyFill="1" applyBorder="1" applyAlignment="1">
      <alignment horizontal="center" vertical="center"/>
    </xf>
    <xf numFmtId="16" fontId="37" fillId="19" borderId="1" xfId="0" applyNumberFormat="1" applyFont="1" applyFill="1" applyBorder="1" applyAlignment="1">
      <alignment horizontal="center" vertical="center"/>
    </xf>
    <xf numFmtId="0" fontId="35" fillId="18" borderId="0" xfId="0" applyFont="1" applyFill="1" applyBorder="1"/>
    <xf numFmtId="0" fontId="35" fillId="18" borderId="0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44420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36" t="s">
        <v>16</v>
      </c>
      <c r="B9" s="438" t="s">
        <v>17</v>
      </c>
      <c r="C9" s="438" t="s">
        <v>18</v>
      </c>
      <c r="D9" s="438" t="s">
        <v>19</v>
      </c>
      <c r="E9" s="26" t="s">
        <v>20</v>
      </c>
      <c r="F9" s="26" t="s">
        <v>21</v>
      </c>
      <c r="G9" s="433" t="s">
        <v>22</v>
      </c>
      <c r="H9" s="434"/>
      <c r="I9" s="435"/>
      <c r="J9" s="433" t="s">
        <v>23</v>
      </c>
      <c r="K9" s="434"/>
      <c r="L9" s="435"/>
      <c r="M9" s="26"/>
      <c r="N9" s="27"/>
      <c r="O9" s="27"/>
      <c r="P9" s="27"/>
    </row>
    <row r="10" spans="1:16" ht="59.25" customHeight="1">
      <c r="A10" s="437"/>
      <c r="B10" s="439"/>
      <c r="C10" s="439"/>
      <c r="D10" s="43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35917.199999999997</v>
      </c>
      <c r="F11" s="35">
        <v>35954.049999999996</v>
      </c>
      <c r="G11" s="36">
        <v>35633.149999999994</v>
      </c>
      <c r="H11" s="36">
        <v>35349.1</v>
      </c>
      <c r="I11" s="36">
        <v>35028.199999999997</v>
      </c>
      <c r="J11" s="36">
        <v>36238.099999999991</v>
      </c>
      <c r="K11" s="36">
        <v>36559</v>
      </c>
      <c r="L11" s="36">
        <v>36843.049999999988</v>
      </c>
      <c r="M11" s="37">
        <v>36274.949999999997</v>
      </c>
      <c r="N11" s="37">
        <v>35670</v>
      </c>
      <c r="O11" s="38">
        <v>2198575</v>
      </c>
      <c r="P11" s="39">
        <v>-3.8380370244825213E-2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16283.35</v>
      </c>
      <c r="F12" s="40">
        <v>16264.650000000001</v>
      </c>
      <c r="G12" s="41">
        <v>16204.350000000002</v>
      </c>
      <c r="H12" s="41">
        <v>16125.35</v>
      </c>
      <c r="I12" s="41">
        <v>16065.050000000001</v>
      </c>
      <c r="J12" s="41">
        <v>16343.650000000003</v>
      </c>
      <c r="K12" s="41">
        <v>16403.950000000004</v>
      </c>
      <c r="L12" s="41">
        <v>16482.950000000004</v>
      </c>
      <c r="M12" s="31">
        <v>16324.95</v>
      </c>
      <c r="N12" s="31">
        <v>16185.65</v>
      </c>
      <c r="O12" s="42">
        <v>13643150</v>
      </c>
      <c r="P12" s="43">
        <v>-3.5536924256937545E-2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17175.7</v>
      </c>
      <c r="F13" s="40">
        <v>17181.25</v>
      </c>
      <c r="G13" s="41">
        <v>17079.05</v>
      </c>
      <c r="H13" s="41">
        <v>16982.399999999998</v>
      </c>
      <c r="I13" s="41">
        <v>16880.199999999997</v>
      </c>
      <c r="J13" s="41">
        <v>17277.900000000001</v>
      </c>
      <c r="K13" s="41">
        <v>17380.099999999999</v>
      </c>
      <c r="L13" s="41">
        <v>17476.750000000004</v>
      </c>
      <c r="M13" s="31">
        <v>17283.45</v>
      </c>
      <c r="N13" s="31">
        <v>17084.599999999999</v>
      </c>
      <c r="O13" s="42">
        <v>4320</v>
      </c>
      <c r="P13" s="43">
        <v>2.8571428571428571E-2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918.5</v>
      </c>
      <c r="F14" s="40">
        <v>917.55000000000007</v>
      </c>
      <c r="G14" s="41">
        <v>901.15000000000009</v>
      </c>
      <c r="H14" s="41">
        <v>883.80000000000007</v>
      </c>
      <c r="I14" s="41">
        <v>867.40000000000009</v>
      </c>
      <c r="J14" s="41">
        <v>934.90000000000009</v>
      </c>
      <c r="K14" s="41">
        <v>951.3</v>
      </c>
      <c r="L14" s="41">
        <v>968.65000000000009</v>
      </c>
      <c r="M14" s="31">
        <v>933.95</v>
      </c>
      <c r="N14" s="31">
        <v>900.2</v>
      </c>
      <c r="O14" s="42">
        <v>3473950</v>
      </c>
      <c r="P14" s="43">
        <v>4.1769041769041766E-3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208.75</v>
      </c>
      <c r="F15" s="40">
        <v>205.4</v>
      </c>
      <c r="G15" s="41">
        <v>200.05</v>
      </c>
      <c r="H15" s="41">
        <v>191.35</v>
      </c>
      <c r="I15" s="41">
        <v>186</v>
      </c>
      <c r="J15" s="41">
        <v>214.10000000000002</v>
      </c>
      <c r="K15" s="41">
        <v>219.45</v>
      </c>
      <c r="L15" s="41">
        <v>228.15000000000003</v>
      </c>
      <c r="M15" s="31">
        <v>210.75</v>
      </c>
      <c r="N15" s="31">
        <v>196.7</v>
      </c>
      <c r="O15" s="42">
        <v>10756200</v>
      </c>
      <c r="P15" s="43">
        <v>-6.7226890756302525E-3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2283.9499999999998</v>
      </c>
      <c r="F16" s="40">
        <v>2288.7666666666664</v>
      </c>
      <c r="G16" s="41">
        <v>2252.1833333333329</v>
      </c>
      <c r="H16" s="41">
        <v>2220.4166666666665</v>
      </c>
      <c r="I16" s="41">
        <v>2183.833333333333</v>
      </c>
      <c r="J16" s="41">
        <v>2320.5333333333328</v>
      </c>
      <c r="K16" s="41">
        <v>2357.1166666666668</v>
      </c>
      <c r="L16" s="41">
        <v>2388.8833333333328</v>
      </c>
      <c r="M16" s="31">
        <v>2325.35</v>
      </c>
      <c r="N16" s="31">
        <v>2257</v>
      </c>
      <c r="O16" s="42">
        <v>3199000</v>
      </c>
      <c r="P16" s="43">
        <v>2.3516237402015677E-2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1442.45</v>
      </c>
      <c r="F17" s="40">
        <v>1436.8166666666668</v>
      </c>
      <c r="G17" s="41">
        <v>1414.2833333333338</v>
      </c>
      <c r="H17" s="41">
        <v>1386.116666666667</v>
      </c>
      <c r="I17" s="41">
        <v>1363.5833333333339</v>
      </c>
      <c r="J17" s="41">
        <v>1464.9833333333336</v>
      </c>
      <c r="K17" s="41">
        <v>1487.5166666666669</v>
      </c>
      <c r="L17" s="41">
        <v>1515.6833333333334</v>
      </c>
      <c r="M17" s="31">
        <v>1459.35</v>
      </c>
      <c r="N17" s="31">
        <v>1408.65</v>
      </c>
      <c r="O17" s="42">
        <v>15647000</v>
      </c>
      <c r="P17" s="43">
        <v>4.3342001733680066E-2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701.55</v>
      </c>
      <c r="F18" s="40">
        <v>698.2833333333333</v>
      </c>
      <c r="G18" s="41">
        <v>689.56666666666661</v>
      </c>
      <c r="H18" s="41">
        <v>677.58333333333326</v>
      </c>
      <c r="I18" s="41">
        <v>668.86666666666656</v>
      </c>
      <c r="J18" s="41">
        <v>710.26666666666665</v>
      </c>
      <c r="K18" s="41">
        <v>718.98333333333335</v>
      </c>
      <c r="L18" s="41">
        <v>730.9666666666667</v>
      </c>
      <c r="M18" s="31">
        <v>707</v>
      </c>
      <c r="N18" s="31">
        <v>686.3</v>
      </c>
      <c r="O18" s="42">
        <v>87020000</v>
      </c>
      <c r="P18" s="43">
        <v>-2.7504011001604402E-3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3685.1</v>
      </c>
      <c r="F19" s="40">
        <v>3644.2999999999997</v>
      </c>
      <c r="G19" s="41">
        <v>3589.7999999999993</v>
      </c>
      <c r="H19" s="41">
        <v>3494.4999999999995</v>
      </c>
      <c r="I19" s="41">
        <v>3439.9999999999991</v>
      </c>
      <c r="J19" s="41">
        <v>3739.5999999999995</v>
      </c>
      <c r="K19" s="41">
        <v>3794.1000000000004</v>
      </c>
      <c r="L19" s="41">
        <v>3889.3999999999996</v>
      </c>
      <c r="M19" s="31">
        <v>3698.8</v>
      </c>
      <c r="N19" s="31">
        <v>3549</v>
      </c>
      <c r="O19" s="42">
        <v>567600</v>
      </c>
      <c r="P19" s="43">
        <v>-3.8610038610038611E-3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721.7</v>
      </c>
      <c r="F20" s="40">
        <v>719</v>
      </c>
      <c r="G20" s="41">
        <v>710.85</v>
      </c>
      <c r="H20" s="41">
        <v>700</v>
      </c>
      <c r="I20" s="41">
        <v>691.85</v>
      </c>
      <c r="J20" s="41">
        <v>729.85</v>
      </c>
      <c r="K20" s="41">
        <v>738.00000000000011</v>
      </c>
      <c r="L20" s="41">
        <v>748.85</v>
      </c>
      <c r="M20" s="31">
        <v>727.15</v>
      </c>
      <c r="N20" s="31">
        <v>708.15</v>
      </c>
      <c r="O20" s="42">
        <v>9412000</v>
      </c>
      <c r="P20" s="43">
        <v>-1.1967247533067394E-2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399.45</v>
      </c>
      <c r="F21" s="40">
        <v>399.75</v>
      </c>
      <c r="G21" s="41">
        <v>392.95</v>
      </c>
      <c r="H21" s="41">
        <v>386.45</v>
      </c>
      <c r="I21" s="41">
        <v>379.65</v>
      </c>
      <c r="J21" s="41">
        <v>406.25</v>
      </c>
      <c r="K21" s="41">
        <v>413.04999999999995</v>
      </c>
      <c r="L21" s="41">
        <v>419.55</v>
      </c>
      <c r="M21" s="31">
        <v>406.55</v>
      </c>
      <c r="N21" s="31">
        <v>393.25</v>
      </c>
      <c r="O21" s="42">
        <v>15873000</v>
      </c>
      <c r="P21" s="43">
        <v>3.0331753554502369E-3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765</v>
      </c>
      <c r="F22" s="40">
        <v>760.65</v>
      </c>
      <c r="G22" s="41">
        <v>750.5</v>
      </c>
      <c r="H22" s="41">
        <v>736</v>
      </c>
      <c r="I22" s="41">
        <v>725.85</v>
      </c>
      <c r="J22" s="41">
        <v>775.15</v>
      </c>
      <c r="K22" s="41">
        <v>785.29999999999984</v>
      </c>
      <c r="L22" s="41">
        <v>799.8</v>
      </c>
      <c r="M22" s="31">
        <v>770.8</v>
      </c>
      <c r="N22" s="31">
        <v>746.15</v>
      </c>
      <c r="O22" s="42">
        <v>2331450</v>
      </c>
      <c r="P22" s="43">
        <v>-1.073512252042007E-2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4038.25</v>
      </c>
      <c r="F23" s="40">
        <v>4018.9666666666667</v>
      </c>
      <c r="G23" s="41">
        <v>3941.9333333333334</v>
      </c>
      <c r="H23" s="41">
        <v>3845.6166666666668</v>
      </c>
      <c r="I23" s="41">
        <v>3768.5833333333335</v>
      </c>
      <c r="J23" s="41">
        <v>4115.2833333333328</v>
      </c>
      <c r="K23" s="41">
        <v>4192.3166666666675</v>
      </c>
      <c r="L23" s="41">
        <v>4288.6333333333332</v>
      </c>
      <c r="M23" s="31">
        <v>4096</v>
      </c>
      <c r="N23" s="31">
        <v>3922.65</v>
      </c>
      <c r="O23" s="42">
        <v>2076000</v>
      </c>
      <c r="P23" s="43">
        <v>0.17737133134836239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214.25</v>
      </c>
      <c r="F24" s="40">
        <v>214.29999999999998</v>
      </c>
      <c r="G24" s="41">
        <v>210.09999999999997</v>
      </c>
      <c r="H24" s="41">
        <v>205.95</v>
      </c>
      <c r="I24" s="41">
        <v>201.74999999999997</v>
      </c>
      <c r="J24" s="41">
        <v>218.44999999999996</v>
      </c>
      <c r="K24" s="41">
        <v>222.64999999999995</v>
      </c>
      <c r="L24" s="41">
        <v>226.79999999999995</v>
      </c>
      <c r="M24" s="31">
        <v>218.5</v>
      </c>
      <c r="N24" s="31">
        <v>210.15</v>
      </c>
      <c r="O24" s="42">
        <v>15287500</v>
      </c>
      <c r="P24" s="43">
        <v>-3.2436708860759493E-2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133.94999999999999</v>
      </c>
      <c r="F25" s="40">
        <v>133.03333333333333</v>
      </c>
      <c r="G25" s="41">
        <v>129.91666666666666</v>
      </c>
      <c r="H25" s="41">
        <v>125.88333333333333</v>
      </c>
      <c r="I25" s="41">
        <v>122.76666666666665</v>
      </c>
      <c r="J25" s="41">
        <v>137.06666666666666</v>
      </c>
      <c r="K25" s="41">
        <v>140.18333333333334</v>
      </c>
      <c r="L25" s="41">
        <v>144.21666666666667</v>
      </c>
      <c r="M25" s="31">
        <v>136.15</v>
      </c>
      <c r="N25" s="31">
        <v>129</v>
      </c>
      <c r="O25" s="42">
        <v>44347500</v>
      </c>
      <c r="P25" s="43">
        <v>1.1910873806345621E-2</v>
      </c>
    </row>
    <row r="26" spans="1:16" ht="12.75" customHeight="1">
      <c r="A26" s="31">
        <v>16</v>
      </c>
      <c r="B26" s="325" t="s">
        <v>45</v>
      </c>
      <c r="C26" s="33" t="s">
        <v>310</v>
      </c>
      <c r="D26" s="34">
        <v>44434</v>
      </c>
      <c r="E26" s="40">
        <v>1973.1</v>
      </c>
      <c r="F26" s="40">
        <v>1993.1499999999999</v>
      </c>
      <c r="G26" s="41">
        <v>1916.2999999999997</v>
      </c>
      <c r="H26" s="41">
        <v>1859.4999999999998</v>
      </c>
      <c r="I26" s="41">
        <v>1782.6499999999996</v>
      </c>
      <c r="J26" s="41">
        <v>2049.9499999999998</v>
      </c>
      <c r="K26" s="41">
        <v>2126.7999999999997</v>
      </c>
      <c r="L26" s="41">
        <v>2183.6</v>
      </c>
      <c r="M26" s="31">
        <v>2070</v>
      </c>
      <c r="N26" s="31">
        <v>1936.35</v>
      </c>
      <c r="O26" s="42">
        <v>362450</v>
      </c>
      <c r="P26" s="43">
        <v>0.17573595004460305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2978.85</v>
      </c>
      <c r="F27" s="40">
        <v>2980.4666666666667</v>
      </c>
      <c r="G27" s="41">
        <v>2955.3833333333332</v>
      </c>
      <c r="H27" s="41">
        <v>2931.9166666666665</v>
      </c>
      <c r="I27" s="41">
        <v>2906.833333333333</v>
      </c>
      <c r="J27" s="41">
        <v>3003.9333333333334</v>
      </c>
      <c r="K27" s="41">
        <v>3029.0166666666664</v>
      </c>
      <c r="L27" s="41">
        <v>3052.4833333333336</v>
      </c>
      <c r="M27" s="31">
        <v>3005.55</v>
      </c>
      <c r="N27" s="31">
        <v>2957</v>
      </c>
      <c r="O27" s="42">
        <v>4504200</v>
      </c>
      <c r="P27" s="43">
        <v>-8.4533086778496892E-3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1290.5</v>
      </c>
      <c r="F28" s="40">
        <v>1288.7333333333333</v>
      </c>
      <c r="G28" s="41">
        <v>1264.8666666666668</v>
      </c>
      <c r="H28" s="41">
        <v>1239.2333333333333</v>
      </c>
      <c r="I28" s="41">
        <v>1215.3666666666668</v>
      </c>
      <c r="J28" s="41">
        <v>1314.3666666666668</v>
      </c>
      <c r="K28" s="41">
        <v>1338.2333333333331</v>
      </c>
      <c r="L28" s="41">
        <v>1363.8666666666668</v>
      </c>
      <c r="M28" s="31">
        <v>1312.6</v>
      </c>
      <c r="N28" s="31">
        <v>1263.0999999999999</v>
      </c>
      <c r="O28" s="42">
        <v>2338000</v>
      </c>
      <c r="P28" s="43">
        <v>-4.2391972148269508E-2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857.9</v>
      </c>
      <c r="F29" s="40">
        <v>863.94999999999993</v>
      </c>
      <c r="G29" s="41">
        <v>845.09999999999991</v>
      </c>
      <c r="H29" s="41">
        <v>832.3</v>
      </c>
      <c r="I29" s="41">
        <v>813.44999999999993</v>
      </c>
      <c r="J29" s="41">
        <v>876.74999999999989</v>
      </c>
      <c r="K29" s="41">
        <v>895.6</v>
      </c>
      <c r="L29" s="41">
        <v>908.39999999999986</v>
      </c>
      <c r="M29" s="31">
        <v>882.8</v>
      </c>
      <c r="N29" s="31">
        <v>851.15</v>
      </c>
      <c r="O29" s="42">
        <v>12106900</v>
      </c>
      <c r="P29" s="43">
        <v>5.1807879114948736E-3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760.7</v>
      </c>
      <c r="F30" s="40">
        <v>761.48333333333323</v>
      </c>
      <c r="G30" s="41">
        <v>753.76666666666642</v>
      </c>
      <c r="H30" s="41">
        <v>746.83333333333314</v>
      </c>
      <c r="I30" s="41">
        <v>739.11666666666633</v>
      </c>
      <c r="J30" s="41">
        <v>768.41666666666652</v>
      </c>
      <c r="K30" s="41">
        <v>776.13333333333344</v>
      </c>
      <c r="L30" s="41">
        <v>783.06666666666661</v>
      </c>
      <c r="M30" s="31">
        <v>769.2</v>
      </c>
      <c r="N30" s="31">
        <v>754.55</v>
      </c>
      <c r="O30" s="42">
        <v>29096400</v>
      </c>
      <c r="P30" s="43">
        <v>-3.433031980564738E-2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3739.85</v>
      </c>
      <c r="F31" s="40">
        <v>3748.25</v>
      </c>
      <c r="G31" s="41">
        <v>3686.65</v>
      </c>
      <c r="H31" s="41">
        <v>3633.4500000000003</v>
      </c>
      <c r="I31" s="41">
        <v>3571.8500000000004</v>
      </c>
      <c r="J31" s="41">
        <v>3801.45</v>
      </c>
      <c r="K31" s="41">
        <v>3863.05</v>
      </c>
      <c r="L31" s="41">
        <v>3916.2499999999995</v>
      </c>
      <c r="M31" s="31">
        <v>3809.85</v>
      </c>
      <c r="N31" s="31">
        <v>3695.05</v>
      </c>
      <c r="O31" s="42">
        <v>2175000</v>
      </c>
      <c r="P31" s="43">
        <v>4.2710377467390049E-3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14232.85</v>
      </c>
      <c r="F32" s="40">
        <v>14137.033333333333</v>
      </c>
      <c r="G32" s="41">
        <v>14000.066666666666</v>
      </c>
      <c r="H32" s="41">
        <v>13767.283333333333</v>
      </c>
      <c r="I32" s="41">
        <v>13630.316666666666</v>
      </c>
      <c r="J32" s="41">
        <v>14369.816666666666</v>
      </c>
      <c r="K32" s="41">
        <v>14506.783333333333</v>
      </c>
      <c r="L32" s="41">
        <v>14739.566666666666</v>
      </c>
      <c r="M32" s="31">
        <v>14274</v>
      </c>
      <c r="N32" s="31">
        <v>13904.25</v>
      </c>
      <c r="O32" s="42">
        <v>836400</v>
      </c>
      <c r="P32" s="43">
        <v>-8.1821415866239772E-3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6181.45</v>
      </c>
      <c r="F33" s="40">
        <v>6157.4833333333336</v>
      </c>
      <c r="G33" s="41">
        <v>6098.9666666666672</v>
      </c>
      <c r="H33" s="41">
        <v>6016.4833333333336</v>
      </c>
      <c r="I33" s="41">
        <v>5957.9666666666672</v>
      </c>
      <c r="J33" s="41">
        <v>6239.9666666666672</v>
      </c>
      <c r="K33" s="41">
        <v>6298.4833333333336</v>
      </c>
      <c r="L33" s="41">
        <v>6380.9666666666672</v>
      </c>
      <c r="M33" s="31">
        <v>6216</v>
      </c>
      <c r="N33" s="31">
        <v>6075</v>
      </c>
      <c r="O33" s="42">
        <v>4357000</v>
      </c>
      <c r="P33" s="43">
        <v>-6.6119471044231645E-3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2294.1999999999998</v>
      </c>
      <c r="F34" s="40">
        <v>2301.2999999999997</v>
      </c>
      <c r="G34" s="41">
        <v>2260.5999999999995</v>
      </c>
      <c r="H34" s="41">
        <v>2226.9999999999995</v>
      </c>
      <c r="I34" s="41">
        <v>2186.2999999999993</v>
      </c>
      <c r="J34" s="41">
        <v>2334.8999999999996</v>
      </c>
      <c r="K34" s="41">
        <v>2375.5999999999995</v>
      </c>
      <c r="L34" s="41">
        <v>2409.1999999999998</v>
      </c>
      <c r="M34" s="31">
        <v>2342</v>
      </c>
      <c r="N34" s="31">
        <v>2267.6999999999998</v>
      </c>
      <c r="O34" s="42">
        <v>1339600</v>
      </c>
      <c r="P34" s="43">
        <v>2.8878648233486945E-2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295.64999999999998</v>
      </c>
      <c r="F35" s="40">
        <v>294.81666666666666</v>
      </c>
      <c r="G35" s="41">
        <v>291.0333333333333</v>
      </c>
      <c r="H35" s="41">
        <v>286.41666666666663</v>
      </c>
      <c r="I35" s="41">
        <v>282.63333333333327</v>
      </c>
      <c r="J35" s="41">
        <v>299.43333333333334</v>
      </c>
      <c r="K35" s="41">
        <v>303.21666666666675</v>
      </c>
      <c r="L35" s="41">
        <v>307.83333333333337</v>
      </c>
      <c r="M35" s="31">
        <v>298.60000000000002</v>
      </c>
      <c r="N35" s="31">
        <v>290.2</v>
      </c>
      <c r="O35" s="42">
        <v>27684000</v>
      </c>
      <c r="P35" s="43">
        <v>4.1130769732976432E-3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80.75</v>
      </c>
      <c r="F36" s="40">
        <v>79.766666666666666</v>
      </c>
      <c r="G36" s="41">
        <v>78.483333333333334</v>
      </c>
      <c r="H36" s="41">
        <v>76.216666666666669</v>
      </c>
      <c r="I36" s="41">
        <v>74.933333333333337</v>
      </c>
      <c r="J36" s="41">
        <v>82.033333333333331</v>
      </c>
      <c r="K36" s="41">
        <v>83.316666666666663</v>
      </c>
      <c r="L36" s="41">
        <v>85.583333333333329</v>
      </c>
      <c r="M36" s="31">
        <v>81.05</v>
      </c>
      <c r="N36" s="31">
        <v>77.5</v>
      </c>
      <c r="O36" s="42">
        <v>177699600</v>
      </c>
      <c r="P36" s="43">
        <v>-4.3757476547251782E-2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1666.4</v>
      </c>
      <c r="F37" s="40">
        <v>1667.3333333333333</v>
      </c>
      <c r="G37" s="41">
        <v>1626.0666666666666</v>
      </c>
      <c r="H37" s="41">
        <v>1585.7333333333333</v>
      </c>
      <c r="I37" s="41">
        <v>1544.4666666666667</v>
      </c>
      <c r="J37" s="41">
        <v>1707.6666666666665</v>
      </c>
      <c r="K37" s="41">
        <v>1748.9333333333334</v>
      </c>
      <c r="L37" s="41">
        <v>1789.2666666666664</v>
      </c>
      <c r="M37" s="31">
        <v>1708.6</v>
      </c>
      <c r="N37" s="31">
        <v>1627</v>
      </c>
      <c r="O37" s="42">
        <v>2136750</v>
      </c>
      <c r="P37" s="43">
        <v>-1.0285420416559527E-3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172.05</v>
      </c>
      <c r="F38" s="40">
        <v>169.93333333333334</v>
      </c>
      <c r="G38" s="41">
        <v>167.41666666666669</v>
      </c>
      <c r="H38" s="41">
        <v>162.78333333333336</v>
      </c>
      <c r="I38" s="41">
        <v>160.26666666666671</v>
      </c>
      <c r="J38" s="41">
        <v>174.56666666666666</v>
      </c>
      <c r="K38" s="41">
        <v>177.08333333333331</v>
      </c>
      <c r="L38" s="41">
        <v>181.71666666666664</v>
      </c>
      <c r="M38" s="31">
        <v>172.45</v>
      </c>
      <c r="N38" s="31">
        <v>165.3</v>
      </c>
      <c r="O38" s="42">
        <v>28298600</v>
      </c>
      <c r="P38" s="43">
        <v>-1.8193803559657218E-2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816.15</v>
      </c>
      <c r="F39" s="40">
        <v>810.9666666666667</v>
      </c>
      <c r="G39" s="41">
        <v>802.93333333333339</v>
      </c>
      <c r="H39" s="41">
        <v>789.7166666666667</v>
      </c>
      <c r="I39" s="41">
        <v>781.68333333333339</v>
      </c>
      <c r="J39" s="41">
        <v>824.18333333333339</v>
      </c>
      <c r="K39" s="41">
        <v>832.2166666666667</v>
      </c>
      <c r="L39" s="41">
        <v>845.43333333333339</v>
      </c>
      <c r="M39" s="31">
        <v>819</v>
      </c>
      <c r="N39" s="31">
        <v>797.75</v>
      </c>
      <c r="O39" s="42">
        <v>4501200</v>
      </c>
      <c r="P39" s="43">
        <v>-2.2455805064500716E-2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785.45</v>
      </c>
      <c r="F40" s="40">
        <v>773.91666666666663</v>
      </c>
      <c r="G40" s="41">
        <v>759.83333333333326</v>
      </c>
      <c r="H40" s="41">
        <v>734.21666666666658</v>
      </c>
      <c r="I40" s="41">
        <v>720.13333333333321</v>
      </c>
      <c r="J40" s="41">
        <v>799.5333333333333</v>
      </c>
      <c r="K40" s="41">
        <v>813.61666666666656</v>
      </c>
      <c r="L40" s="41">
        <v>839.23333333333335</v>
      </c>
      <c r="M40" s="31">
        <v>788</v>
      </c>
      <c r="N40" s="31">
        <v>748.3</v>
      </c>
      <c r="O40" s="42">
        <v>7746000</v>
      </c>
      <c r="P40" s="43">
        <v>5.2803261977573901E-2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621</v>
      </c>
      <c r="F41" s="40">
        <v>621.75</v>
      </c>
      <c r="G41" s="41">
        <v>613.75</v>
      </c>
      <c r="H41" s="41">
        <v>606.5</v>
      </c>
      <c r="I41" s="41">
        <v>598.5</v>
      </c>
      <c r="J41" s="41">
        <v>629</v>
      </c>
      <c r="K41" s="41">
        <v>637</v>
      </c>
      <c r="L41" s="41">
        <v>644.25</v>
      </c>
      <c r="M41" s="31">
        <v>629.75</v>
      </c>
      <c r="N41" s="31">
        <v>614.5</v>
      </c>
      <c r="O41" s="42">
        <v>94317705</v>
      </c>
      <c r="P41" s="43">
        <v>2.0057813698306885E-3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54.75</v>
      </c>
      <c r="F42" s="40">
        <v>54.35</v>
      </c>
      <c r="G42" s="41">
        <v>53.45</v>
      </c>
      <c r="H42" s="41">
        <v>52.15</v>
      </c>
      <c r="I42" s="41">
        <v>51.25</v>
      </c>
      <c r="J42" s="41">
        <v>55.650000000000006</v>
      </c>
      <c r="K42" s="41">
        <v>56.55</v>
      </c>
      <c r="L42" s="41">
        <v>57.850000000000009</v>
      </c>
      <c r="M42" s="31">
        <v>55.25</v>
      </c>
      <c r="N42" s="31">
        <v>53.05</v>
      </c>
      <c r="O42" s="42">
        <v>115846500</v>
      </c>
      <c r="P42" s="43">
        <v>3.2182617644307229E-2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372.85</v>
      </c>
      <c r="F43" s="40">
        <v>373.34999999999997</v>
      </c>
      <c r="G43" s="41">
        <v>365.69999999999993</v>
      </c>
      <c r="H43" s="41">
        <v>358.54999999999995</v>
      </c>
      <c r="I43" s="41">
        <v>350.89999999999992</v>
      </c>
      <c r="J43" s="41">
        <v>380.49999999999994</v>
      </c>
      <c r="K43" s="41">
        <v>388.14999999999992</v>
      </c>
      <c r="L43" s="41">
        <v>395.29999999999995</v>
      </c>
      <c r="M43" s="31">
        <v>381</v>
      </c>
      <c r="N43" s="31">
        <v>366.2</v>
      </c>
      <c r="O43" s="42">
        <v>19543100</v>
      </c>
      <c r="P43" s="43">
        <v>1.833652924256951E-2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14362.85</v>
      </c>
      <c r="F44" s="40">
        <v>14358.083333333334</v>
      </c>
      <c r="G44" s="41">
        <v>14192.766666666668</v>
      </c>
      <c r="H44" s="41">
        <v>14022.683333333334</v>
      </c>
      <c r="I44" s="41">
        <v>13857.366666666669</v>
      </c>
      <c r="J44" s="41">
        <v>14528.166666666668</v>
      </c>
      <c r="K44" s="41">
        <v>14693.483333333334</v>
      </c>
      <c r="L44" s="41">
        <v>14863.566666666668</v>
      </c>
      <c r="M44" s="31">
        <v>14523.4</v>
      </c>
      <c r="N44" s="31">
        <v>14188</v>
      </c>
      <c r="O44" s="42">
        <v>179300</v>
      </c>
      <c r="P44" s="43">
        <v>-3.6121144762434011E-3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451.55</v>
      </c>
      <c r="F45" s="40">
        <v>448.75</v>
      </c>
      <c r="G45" s="41">
        <v>444.8</v>
      </c>
      <c r="H45" s="41">
        <v>438.05</v>
      </c>
      <c r="I45" s="41">
        <v>434.1</v>
      </c>
      <c r="J45" s="41">
        <v>455.5</v>
      </c>
      <c r="K45" s="41">
        <v>459.45000000000005</v>
      </c>
      <c r="L45" s="41">
        <v>466.2</v>
      </c>
      <c r="M45" s="31">
        <v>452.7</v>
      </c>
      <c r="N45" s="31">
        <v>442</v>
      </c>
      <c r="O45" s="42">
        <v>40827600</v>
      </c>
      <c r="P45" s="43">
        <v>-2.9890109890109888E-3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3625.9</v>
      </c>
      <c r="F46" s="40">
        <v>3617.8333333333335</v>
      </c>
      <c r="G46" s="41">
        <v>3588.916666666667</v>
      </c>
      <c r="H46" s="41">
        <v>3551.9333333333334</v>
      </c>
      <c r="I46" s="41">
        <v>3523.0166666666669</v>
      </c>
      <c r="J46" s="41">
        <v>3654.8166666666671</v>
      </c>
      <c r="K46" s="41">
        <v>3683.733333333334</v>
      </c>
      <c r="L46" s="41">
        <v>3720.7166666666672</v>
      </c>
      <c r="M46" s="31">
        <v>3646.75</v>
      </c>
      <c r="N46" s="31">
        <v>3580.85</v>
      </c>
      <c r="O46" s="42">
        <v>1410800</v>
      </c>
      <c r="P46" s="43">
        <v>-4.7968397291196386E-3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565.85</v>
      </c>
      <c r="F47" s="40">
        <v>567.80000000000007</v>
      </c>
      <c r="G47" s="41">
        <v>557.05000000000018</v>
      </c>
      <c r="H47" s="41">
        <v>548.25000000000011</v>
      </c>
      <c r="I47" s="41">
        <v>537.50000000000023</v>
      </c>
      <c r="J47" s="41">
        <v>576.60000000000014</v>
      </c>
      <c r="K47" s="41">
        <v>587.34999999999991</v>
      </c>
      <c r="L47" s="41">
        <v>596.15000000000009</v>
      </c>
      <c r="M47" s="31">
        <v>578.54999999999995</v>
      </c>
      <c r="N47" s="31">
        <v>559</v>
      </c>
      <c r="O47" s="42">
        <v>24417800</v>
      </c>
      <c r="P47" s="43">
        <v>4.1084326048213111E-2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153.15</v>
      </c>
      <c r="F48" s="40">
        <v>152.46666666666667</v>
      </c>
      <c r="G48" s="41">
        <v>151.18333333333334</v>
      </c>
      <c r="H48" s="41">
        <v>149.21666666666667</v>
      </c>
      <c r="I48" s="41">
        <v>147.93333333333334</v>
      </c>
      <c r="J48" s="41">
        <v>154.43333333333334</v>
      </c>
      <c r="K48" s="41">
        <v>155.7166666666667</v>
      </c>
      <c r="L48" s="41">
        <v>157.68333333333334</v>
      </c>
      <c r="M48" s="31">
        <v>153.75</v>
      </c>
      <c r="N48" s="31">
        <v>150.5</v>
      </c>
      <c r="O48" s="42">
        <v>56332800</v>
      </c>
      <c r="P48" s="43">
        <v>-1.5384615384615385E-2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502.9</v>
      </c>
      <c r="F49" s="40">
        <v>502.98333333333335</v>
      </c>
      <c r="G49" s="41">
        <v>494.7166666666667</v>
      </c>
      <c r="H49" s="41">
        <v>486.53333333333336</v>
      </c>
      <c r="I49" s="41">
        <v>478.26666666666671</v>
      </c>
      <c r="J49" s="41">
        <v>511.16666666666669</v>
      </c>
      <c r="K49" s="41">
        <v>519.43333333333339</v>
      </c>
      <c r="L49" s="41">
        <v>527.61666666666667</v>
      </c>
      <c r="M49" s="31">
        <v>511.25</v>
      </c>
      <c r="N49" s="31">
        <v>494.8</v>
      </c>
      <c r="O49" s="42">
        <v>11068750</v>
      </c>
      <c r="P49" s="43">
        <v>6.2500000000000003E-3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909.9</v>
      </c>
      <c r="F50" s="40">
        <v>905.36666666666667</v>
      </c>
      <c r="G50" s="41">
        <v>897.18333333333339</v>
      </c>
      <c r="H50" s="41">
        <v>884.4666666666667</v>
      </c>
      <c r="I50" s="41">
        <v>876.28333333333342</v>
      </c>
      <c r="J50" s="41">
        <v>918.08333333333337</v>
      </c>
      <c r="K50" s="41">
        <v>926.26666666666654</v>
      </c>
      <c r="L50" s="41">
        <v>938.98333333333335</v>
      </c>
      <c r="M50" s="31">
        <v>913.55</v>
      </c>
      <c r="N50" s="31">
        <v>892.65</v>
      </c>
      <c r="O50" s="42">
        <v>14386450</v>
      </c>
      <c r="P50" s="43">
        <v>1.5601339879777911E-2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144.44999999999999</v>
      </c>
      <c r="F51" s="40">
        <v>143.44999999999999</v>
      </c>
      <c r="G51" s="41">
        <v>142.19999999999999</v>
      </c>
      <c r="H51" s="41">
        <v>139.94999999999999</v>
      </c>
      <c r="I51" s="41">
        <v>138.69999999999999</v>
      </c>
      <c r="J51" s="41">
        <v>145.69999999999999</v>
      </c>
      <c r="K51" s="41">
        <v>146.94999999999999</v>
      </c>
      <c r="L51" s="41">
        <v>149.19999999999999</v>
      </c>
      <c r="M51" s="31">
        <v>144.69999999999999</v>
      </c>
      <c r="N51" s="31">
        <v>141.19999999999999</v>
      </c>
      <c r="O51" s="42">
        <v>61488000</v>
      </c>
      <c r="P51" s="43">
        <v>-5.7065567435269873E-2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4704.6000000000004</v>
      </c>
      <c r="F52" s="40">
        <v>4743.5999999999995</v>
      </c>
      <c r="G52" s="41">
        <v>4637.2499999999991</v>
      </c>
      <c r="H52" s="41">
        <v>4569.8999999999996</v>
      </c>
      <c r="I52" s="41">
        <v>4463.5499999999993</v>
      </c>
      <c r="J52" s="41">
        <v>4810.9499999999989</v>
      </c>
      <c r="K52" s="41">
        <v>4917.2999999999993</v>
      </c>
      <c r="L52" s="41">
        <v>4984.6499999999987</v>
      </c>
      <c r="M52" s="31">
        <v>4849.95</v>
      </c>
      <c r="N52" s="31">
        <v>4676.25</v>
      </c>
      <c r="O52" s="42">
        <v>1112600</v>
      </c>
      <c r="P52" s="43">
        <v>-9.4373219373219373E-3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1658.65</v>
      </c>
      <c r="F53" s="40">
        <v>1657.2666666666667</v>
      </c>
      <c r="G53" s="41">
        <v>1645.5833333333333</v>
      </c>
      <c r="H53" s="41">
        <v>1632.5166666666667</v>
      </c>
      <c r="I53" s="41">
        <v>1620.8333333333333</v>
      </c>
      <c r="J53" s="41">
        <v>1670.3333333333333</v>
      </c>
      <c r="K53" s="41">
        <v>1682.0166666666667</v>
      </c>
      <c r="L53" s="41">
        <v>1695.0833333333333</v>
      </c>
      <c r="M53" s="31">
        <v>1668.95</v>
      </c>
      <c r="N53" s="31">
        <v>1644.2</v>
      </c>
      <c r="O53" s="42">
        <v>2747150</v>
      </c>
      <c r="P53" s="43">
        <v>-4.313078777115311E-3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658.15</v>
      </c>
      <c r="F54" s="40">
        <v>659.88333333333333</v>
      </c>
      <c r="G54" s="41">
        <v>651.26666666666665</v>
      </c>
      <c r="H54" s="41">
        <v>644.38333333333333</v>
      </c>
      <c r="I54" s="41">
        <v>635.76666666666665</v>
      </c>
      <c r="J54" s="41">
        <v>666.76666666666665</v>
      </c>
      <c r="K54" s="41">
        <v>675.38333333333321</v>
      </c>
      <c r="L54" s="41">
        <v>682.26666666666665</v>
      </c>
      <c r="M54" s="31">
        <v>668.5</v>
      </c>
      <c r="N54" s="31">
        <v>653</v>
      </c>
      <c r="O54" s="42">
        <v>7616499</v>
      </c>
      <c r="P54" s="43">
        <v>1.3940907199334166E-2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818.55</v>
      </c>
      <c r="F55" s="40">
        <v>813.86666666666667</v>
      </c>
      <c r="G55" s="41">
        <v>792.73333333333335</v>
      </c>
      <c r="H55" s="41">
        <v>766.91666666666663</v>
      </c>
      <c r="I55" s="41">
        <v>745.7833333333333</v>
      </c>
      <c r="J55" s="41">
        <v>839.68333333333339</v>
      </c>
      <c r="K55" s="41">
        <v>860.81666666666683</v>
      </c>
      <c r="L55" s="41">
        <v>886.63333333333344</v>
      </c>
      <c r="M55" s="31">
        <v>835</v>
      </c>
      <c r="N55" s="31">
        <v>788.05</v>
      </c>
      <c r="O55" s="42">
        <v>1916250</v>
      </c>
      <c r="P55" s="43">
        <v>-2.6024723487312949E-3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152.19999999999999</v>
      </c>
      <c r="F56" s="40">
        <v>151.76666666666665</v>
      </c>
      <c r="G56" s="41">
        <v>149.83333333333331</v>
      </c>
      <c r="H56" s="41">
        <v>147.46666666666667</v>
      </c>
      <c r="I56" s="41">
        <v>145.53333333333333</v>
      </c>
      <c r="J56" s="41">
        <v>154.1333333333333</v>
      </c>
      <c r="K56" s="41">
        <v>156.06666666666663</v>
      </c>
      <c r="L56" s="41">
        <v>158.43333333333328</v>
      </c>
      <c r="M56" s="31">
        <v>153.69999999999999</v>
      </c>
      <c r="N56" s="31">
        <v>149.4</v>
      </c>
      <c r="O56" s="42">
        <v>8946600</v>
      </c>
      <c r="P56" s="43">
        <v>-1.970108695652174E-2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945.3</v>
      </c>
      <c r="F57" s="40">
        <v>936.93333333333339</v>
      </c>
      <c r="G57" s="41">
        <v>919.11666666666679</v>
      </c>
      <c r="H57" s="41">
        <v>892.93333333333339</v>
      </c>
      <c r="I57" s="41">
        <v>875.11666666666679</v>
      </c>
      <c r="J57" s="41">
        <v>963.11666666666679</v>
      </c>
      <c r="K57" s="41">
        <v>980.93333333333339</v>
      </c>
      <c r="L57" s="41">
        <v>1007.1166666666668</v>
      </c>
      <c r="M57" s="31">
        <v>954.75</v>
      </c>
      <c r="N57" s="31">
        <v>910.75</v>
      </c>
      <c r="O57" s="42">
        <v>3132000</v>
      </c>
      <c r="P57" s="43">
        <v>1.5169194865810968E-2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576.65</v>
      </c>
      <c r="F58" s="40">
        <v>576.86666666666667</v>
      </c>
      <c r="G58" s="41">
        <v>571.33333333333337</v>
      </c>
      <c r="H58" s="41">
        <v>566.01666666666665</v>
      </c>
      <c r="I58" s="41">
        <v>560.48333333333335</v>
      </c>
      <c r="J58" s="41">
        <v>582.18333333333339</v>
      </c>
      <c r="K58" s="41">
        <v>587.7166666666667</v>
      </c>
      <c r="L58" s="41">
        <v>593.03333333333342</v>
      </c>
      <c r="M58" s="31">
        <v>582.4</v>
      </c>
      <c r="N58" s="31">
        <v>571.54999999999995</v>
      </c>
      <c r="O58" s="42">
        <v>13372500</v>
      </c>
      <c r="P58" s="43">
        <v>-2.9571843251088536E-2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2107.85</v>
      </c>
      <c r="F59" s="40">
        <v>2114.1</v>
      </c>
      <c r="G59" s="41">
        <v>2062.8999999999996</v>
      </c>
      <c r="H59" s="41">
        <v>2017.9499999999998</v>
      </c>
      <c r="I59" s="41">
        <v>1966.7499999999995</v>
      </c>
      <c r="J59" s="41">
        <v>2159.0499999999997</v>
      </c>
      <c r="K59" s="41">
        <v>2210.2499999999995</v>
      </c>
      <c r="L59" s="41">
        <v>2255.1999999999998</v>
      </c>
      <c r="M59" s="31">
        <v>2165.3000000000002</v>
      </c>
      <c r="N59" s="31">
        <v>2069.15</v>
      </c>
      <c r="O59" s="42">
        <v>2767500</v>
      </c>
      <c r="P59" s="43">
        <v>2.329450915141431E-2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4908.7</v>
      </c>
      <c r="F60" s="40">
        <v>4896.1333333333341</v>
      </c>
      <c r="G60" s="41">
        <v>4843.2666666666682</v>
      </c>
      <c r="H60" s="41">
        <v>4777.8333333333339</v>
      </c>
      <c r="I60" s="41">
        <v>4724.9666666666681</v>
      </c>
      <c r="J60" s="41">
        <v>4961.5666666666684</v>
      </c>
      <c r="K60" s="41">
        <v>5014.4333333333352</v>
      </c>
      <c r="L60" s="41">
        <v>5079.8666666666686</v>
      </c>
      <c r="M60" s="31">
        <v>4949</v>
      </c>
      <c r="N60" s="31">
        <v>4830.7</v>
      </c>
      <c r="O60" s="42">
        <v>2087800</v>
      </c>
      <c r="P60" s="43">
        <v>-1.5652993870815653E-2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330.8</v>
      </c>
      <c r="F61" s="40">
        <v>329.23333333333335</v>
      </c>
      <c r="G61" s="41">
        <v>323.76666666666671</v>
      </c>
      <c r="H61" s="41">
        <v>316.73333333333335</v>
      </c>
      <c r="I61" s="41">
        <v>311.26666666666671</v>
      </c>
      <c r="J61" s="41">
        <v>336.26666666666671</v>
      </c>
      <c r="K61" s="41">
        <v>341.73333333333341</v>
      </c>
      <c r="L61" s="41">
        <v>348.76666666666671</v>
      </c>
      <c r="M61" s="31">
        <v>334.7</v>
      </c>
      <c r="N61" s="31">
        <v>322.2</v>
      </c>
      <c r="O61" s="42">
        <v>43243200</v>
      </c>
      <c r="P61" s="43">
        <v>1.3221990257480862E-2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4757.8500000000004</v>
      </c>
      <c r="F62" s="40">
        <v>4747.8499999999995</v>
      </c>
      <c r="G62" s="41">
        <v>4715.6999999999989</v>
      </c>
      <c r="H62" s="41">
        <v>4673.5499999999993</v>
      </c>
      <c r="I62" s="41">
        <v>4641.3999999999987</v>
      </c>
      <c r="J62" s="41">
        <v>4789.9999999999991</v>
      </c>
      <c r="K62" s="41">
        <v>4822.1499999999987</v>
      </c>
      <c r="L62" s="41">
        <v>4864.2999999999993</v>
      </c>
      <c r="M62" s="31">
        <v>4780</v>
      </c>
      <c r="N62" s="31">
        <v>4705.7</v>
      </c>
      <c r="O62" s="42">
        <v>3475375</v>
      </c>
      <c r="P62" s="43">
        <v>-1.158946283195279E-2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2720.75</v>
      </c>
      <c r="F63" s="40">
        <v>2718.8833333333332</v>
      </c>
      <c r="G63" s="41">
        <v>2694.8666666666663</v>
      </c>
      <c r="H63" s="41">
        <v>2668.9833333333331</v>
      </c>
      <c r="I63" s="41">
        <v>2644.9666666666662</v>
      </c>
      <c r="J63" s="41">
        <v>2744.7666666666664</v>
      </c>
      <c r="K63" s="41">
        <v>2768.7833333333328</v>
      </c>
      <c r="L63" s="41">
        <v>2794.6666666666665</v>
      </c>
      <c r="M63" s="31">
        <v>2742.9</v>
      </c>
      <c r="N63" s="31">
        <v>2693</v>
      </c>
      <c r="O63" s="42">
        <v>2188200</v>
      </c>
      <c r="P63" s="43">
        <v>1.0996119016817595E-2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1266.55</v>
      </c>
      <c r="F64" s="40">
        <v>1261.5166666666667</v>
      </c>
      <c r="G64" s="41">
        <v>1240.0833333333333</v>
      </c>
      <c r="H64" s="41">
        <v>1213.6166666666666</v>
      </c>
      <c r="I64" s="41">
        <v>1192.1833333333332</v>
      </c>
      <c r="J64" s="41">
        <v>1287.9833333333333</v>
      </c>
      <c r="K64" s="41">
        <v>1309.4166666666667</v>
      </c>
      <c r="L64" s="41">
        <v>1335.8833333333334</v>
      </c>
      <c r="M64" s="31">
        <v>1282.95</v>
      </c>
      <c r="N64" s="31">
        <v>1235.05</v>
      </c>
      <c r="O64" s="42">
        <v>4904350</v>
      </c>
      <c r="P64" s="43">
        <v>1.2351223894004042E-3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169.75</v>
      </c>
      <c r="F65" s="40">
        <v>168.51666666666668</v>
      </c>
      <c r="G65" s="41">
        <v>166.78333333333336</v>
      </c>
      <c r="H65" s="41">
        <v>163.81666666666669</v>
      </c>
      <c r="I65" s="41">
        <v>162.08333333333337</v>
      </c>
      <c r="J65" s="41">
        <v>171.48333333333335</v>
      </c>
      <c r="K65" s="41">
        <v>173.21666666666664</v>
      </c>
      <c r="L65" s="41">
        <v>176.18333333333334</v>
      </c>
      <c r="M65" s="31">
        <v>170.25</v>
      </c>
      <c r="N65" s="31">
        <v>165.55</v>
      </c>
      <c r="O65" s="42">
        <v>22888800</v>
      </c>
      <c r="P65" s="43">
        <v>-2.6339969372128638E-2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85.55</v>
      </c>
      <c r="F66" s="40">
        <v>85.5</v>
      </c>
      <c r="G66" s="41">
        <v>84.1</v>
      </c>
      <c r="H66" s="41">
        <v>82.649999999999991</v>
      </c>
      <c r="I66" s="41">
        <v>81.249999999999986</v>
      </c>
      <c r="J66" s="41">
        <v>86.95</v>
      </c>
      <c r="K66" s="41">
        <v>88.350000000000009</v>
      </c>
      <c r="L66" s="41">
        <v>89.800000000000011</v>
      </c>
      <c r="M66" s="31">
        <v>86.9</v>
      </c>
      <c r="N66" s="31">
        <v>84.05</v>
      </c>
      <c r="O66" s="42">
        <v>86100000</v>
      </c>
      <c r="P66" s="43">
        <v>-1.8691588785046728E-2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147.25</v>
      </c>
      <c r="F67" s="40">
        <v>146.73333333333332</v>
      </c>
      <c r="G67" s="41">
        <v>145.01666666666665</v>
      </c>
      <c r="H67" s="41">
        <v>142.78333333333333</v>
      </c>
      <c r="I67" s="41">
        <v>141.06666666666666</v>
      </c>
      <c r="J67" s="41">
        <v>148.96666666666664</v>
      </c>
      <c r="K67" s="41">
        <v>150.68333333333328</v>
      </c>
      <c r="L67" s="41">
        <v>152.91666666666663</v>
      </c>
      <c r="M67" s="31">
        <v>148.44999999999999</v>
      </c>
      <c r="N67" s="31">
        <v>144.5</v>
      </c>
      <c r="O67" s="42">
        <v>33537800</v>
      </c>
      <c r="P67" s="43">
        <v>-2.7934936350777935E-2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579</v>
      </c>
      <c r="F68" s="40">
        <v>577.38333333333333</v>
      </c>
      <c r="G68" s="41">
        <v>567.81666666666661</v>
      </c>
      <c r="H68" s="41">
        <v>556.63333333333333</v>
      </c>
      <c r="I68" s="41">
        <v>547.06666666666661</v>
      </c>
      <c r="J68" s="41">
        <v>588.56666666666661</v>
      </c>
      <c r="K68" s="41">
        <v>598.13333333333344</v>
      </c>
      <c r="L68" s="41">
        <v>609.31666666666661</v>
      </c>
      <c r="M68" s="31">
        <v>586.95000000000005</v>
      </c>
      <c r="N68" s="31">
        <v>566.20000000000005</v>
      </c>
      <c r="O68" s="42">
        <v>8223650</v>
      </c>
      <c r="P68" s="43">
        <v>-2.0008222557215294E-2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28.1</v>
      </c>
      <c r="F69" s="40">
        <v>27.983333333333334</v>
      </c>
      <c r="G69" s="41">
        <v>27.716666666666669</v>
      </c>
      <c r="H69" s="41">
        <v>27.333333333333336</v>
      </c>
      <c r="I69" s="41">
        <v>27.06666666666667</v>
      </c>
      <c r="J69" s="41">
        <v>28.366666666666667</v>
      </c>
      <c r="K69" s="41">
        <v>28.633333333333333</v>
      </c>
      <c r="L69" s="41">
        <v>29.016666666666666</v>
      </c>
      <c r="M69" s="31">
        <v>28.25</v>
      </c>
      <c r="N69" s="31">
        <v>27.6</v>
      </c>
      <c r="O69" s="42">
        <v>118597500</v>
      </c>
      <c r="P69" s="43">
        <v>1.0932105868814729E-2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979.15</v>
      </c>
      <c r="F70" s="40">
        <v>976.4666666666667</v>
      </c>
      <c r="G70" s="41">
        <v>960.93333333333339</v>
      </c>
      <c r="H70" s="41">
        <v>942.7166666666667</v>
      </c>
      <c r="I70" s="41">
        <v>927.18333333333339</v>
      </c>
      <c r="J70" s="41">
        <v>994.68333333333339</v>
      </c>
      <c r="K70" s="41">
        <v>1010.2166666666667</v>
      </c>
      <c r="L70" s="41">
        <v>1028.4333333333334</v>
      </c>
      <c r="M70" s="31">
        <v>992</v>
      </c>
      <c r="N70" s="31">
        <v>958.25</v>
      </c>
      <c r="O70" s="42">
        <v>3939000</v>
      </c>
      <c r="P70" s="43">
        <v>-1.1791269443050678E-2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1551.85</v>
      </c>
      <c r="F71" s="40">
        <v>1539.95</v>
      </c>
      <c r="G71" s="41">
        <v>1510.5</v>
      </c>
      <c r="H71" s="41">
        <v>1469.1499999999999</v>
      </c>
      <c r="I71" s="41">
        <v>1439.6999999999998</v>
      </c>
      <c r="J71" s="41">
        <v>1581.3000000000002</v>
      </c>
      <c r="K71" s="41">
        <v>1610.7500000000005</v>
      </c>
      <c r="L71" s="41">
        <v>1652.1000000000004</v>
      </c>
      <c r="M71" s="31">
        <v>1569.4</v>
      </c>
      <c r="N71" s="31">
        <v>1498.6</v>
      </c>
      <c r="O71" s="42">
        <v>2325700</v>
      </c>
      <c r="P71" s="43">
        <v>-3.4017278617710582E-2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368.95</v>
      </c>
      <c r="F72" s="40">
        <v>366.34999999999997</v>
      </c>
      <c r="G72" s="41">
        <v>356.24999999999994</v>
      </c>
      <c r="H72" s="41">
        <v>343.54999999999995</v>
      </c>
      <c r="I72" s="41">
        <v>333.44999999999993</v>
      </c>
      <c r="J72" s="41">
        <v>379.04999999999995</v>
      </c>
      <c r="K72" s="41">
        <v>389.15</v>
      </c>
      <c r="L72" s="41">
        <v>401.84999999999997</v>
      </c>
      <c r="M72" s="31">
        <v>376.45</v>
      </c>
      <c r="N72" s="31">
        <v>353.65</v>
      </c>
      <c r="O72" s="42">
        <v>11897800</v>
      </c>
      <c r="P72" s="43">
        <v>1.9118428040361127E-2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1495.35</v>
      </c>
      <c r="F73" s="40">
        <v>1492.2666666666667</v>
      </c>
      <c r="G73" s="41">
        <v>1476.5333333333333</v>
      </c>
      <c r="H73" s="41">
        <v>1457.7166666666667</v>
      </c>
      <c r="I73" s="41">
        <v>1441.9833333333333</v>
      </c>
      <c r="J73" s="41">
        <v>1511.0833333333333</v>
      </c>
      <c r="K73" s="41">
        <v>1526.8166666666664</v>
      </c>
      <c r="L73" s="41">
        <v>1545.6333333333332</v>
      </c>
      <c r="M73" s="31">
        <v>1508</v>
      </c>
      <c r="N73" s="31">
        <v>1473.45</v>
      </c>
      <c r="O73" s="42">
        <v>10068100</v>
      </c>
      <c r="P73" s="43">
        <v>-5.1628649206796207E-3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727.4</v>
      </c>
      <c r="F74" s="40">
        <v>720.9666666666667</v>
      </c>
      <c r="G74" s="41">
        <v>712.43333333333339</v>
      </c>
      <c r="H74" s="41">
        <v>697.4666666666667</v>
      </c>
      <c r="I74" s="41">
        <v>688.93333333333339</v>
      </c>
      <c r="J74" s="41">
        <v>735.93333333333339</v>
      </c>
      <c r="K74" s="41">
        <v>744.4666666666667</v>
      </c>
      <c r="L74" s="41">
        <v>759.43333333333339</v>
      </c>
      <c r="M74" s="31">
        <v>729.5</v>
      </c>
      <c r="N74" s="31">
        <v>706</v>
      </c>
      <c r="O74" s="42">
        <v>2377500</v>
      </c>
      <c r="P74" s="43">
        <v>-5.7501306847882903E-3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1241.8499999999999</v>
      </c>
      <c r="F75" s="40">
        <v>1230.2</v>
      </c>
      <c r="G75" s="41">
        <v>1212.7</v>
      </c>
      <c r="H75" s="41">
        <v>1183.55</v>
      </c>
      <c r="I75" s="41">
        <v>1166.05</v>
      </c>
      <c r="J75" s="41">
        <v>1259.3500000000001</v>
      </c>
      <c r="K75" s="41">
        <v>1276.8500000000001</v>
      </c>
      <c r="L75" s="41">
        <v>1306.0000000000002</v>
      </c>
      <c r="M75" s="31">
        <v>1247.7</v>
      </c>
      <c r="N75" s="31">
        <v>1201.05</v>
      </c>
      <c r="O75" s="42">
        <v>4010000</v>
      </c>
      <c r="P75" s="43">
        <v>9.0711274309805523E-2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1067.1500000000001</v>
      </c>
      <c r="F76" s="40">
        <v>1068.0666666666666</v>
      </c>
      <c r="G76" s="41">
        <v>1057.1333333333332</v>
      </c>
      <c r="H76" s="41">
        <v>1047.1166666666666</v>
      </c>
      <c r="I76" s="41">
        <v>1036.1833333333332</v>
      </c>
      <c r="J76" s="41">
        <v>1078.0833333333333</v>
      </c>
      <c r="K76" s="41">
        <v>1089.0166666666667</v>
      </c>
      <c r="L76" s="41">
        <v>1099.0333333333333</v>
      </c>
      <c r="M76" s="31">
        <v>1079</v>
      </c>
      <c r="N76" s="31">
        <v>1058.05</v>
      </c>
      <c r="O76" s="42">
        <v>16051000</v>
      </c>
      <c r="P76" s="43">
        <v>-4.9257815739281861E-2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2658.7</v>
      </c>
      <c r="F77" s="40">
        <v>2664.15</v>
      </c>
      <c r="G77" s="41">
        <v>2636.65</v>
      </c>
      <c r="H77" s="41">
        <v>2614.6</v>
      </c>
      <c r="I77" s="41">
        <v>2587.1</v>
      </c>
      <c r="J77" s="41">
        <v>2686.2000000000003</v>
      </c>
      <c r="K77" s="41">
        <v>2713.7000000000003</v>
      </c>
      <c r="L77" s="41">
        <v>2735.7500000000005</v>
      </c>
      <c r="M77" s="31">
        <v>2691.65</v>
      </c>
      <c r="N77" s="31">
        <v>2642.1</v>
      </c>
      <c r="O77" s="42">
        <v>11834700</v>
      </c>
      <c r="P77" s="43">
        <v>-2.1529379666145796E-2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2945.3</v>
      </c>
      <c r="F78" s="40">
        <v>2941.7666666666664</v>
      </c>
      <c r="G78" s="41">
        <v>2873.5333333333328</v>
      </c>
      <c r="H78" s="41">
        <v>2801.7666666666664</v>
      </c>
      <c r="I78" s="41">
        <v>2733.5333333333328</v>
      </c>
      <c r="J78" s="41">
        <v>3013.5333333333328</v>
      </c>
      <c r="K78" s="41">
        <v>3081.7666666666664</v>
      </c>
      <c r="L78" s="41">
        <v>3153.5333333333328</v>
      </c>
      <c r="M78" s="31">
        <v>3010</v>
      </c>
      <c r="N78" s="31">
        <v>2870</v>
      </c>
      <c r="O78" s="42">
        <v>881000</v>
      </c>
      <c r="P78" s="43">
        <v>2.3228803716608595E-2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1499.8</v>
      </c>
      <c r="F79" s="40">
        <v>1504.8833333333332</v>
      </c>
      <c r="G79" s="41">
        <v>1490.5166666666664</v>
      </c>
      <c r="H79" s="41">
        <v>1481.2333333333331</v>
      </c>
      <c r="I79" s="41">
        <v>1466.8666666666663</v>
      </c>
      <c r="J79" s="41">
        <v>1514.1666666666665</v>
      </c>
      <c r="K79" s="41">
        <v>1528.5333333333333</v>
      </c>
      <c r="L79" s="41">
        <v>1537.8166666666666</v>
      </c>
      <c r="M79" s="31">
        <v>1519.25</v>
      </c>
      <c r="N79" s="31">
        <v>1495.6</v>
      </c>
      <c r="O79" s="42">
        <v>26228400</v>
      </c>
      <c r="P79" s="43">
        <v>-2.2586595613855297E-2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667.7</v>
      </c>
      <c r="F80" s="40">
        <v>667.56666666666672</v>
      </c>
      <c r="G80" s="41">
        <v>663.13333333333344</v>
      </c>
      <c r="H80" s="41">
        <v>658.56666666666672</v>
      </c>
      <c r="I80" s="41">
        <v>654.13333333333344</v>
      </c>
      <c r="J80" s="41">
        <v>672.13333333333344</v>
      </c>
      <c r="K80" s="41">
        <v>676.56666666666661</v>
      </c>
      <c r="L80" s="41">
        <v>681.13333333333344</v>
      </c>
      <c r="M80" s="31">
        <v>672</v>
      </c>
      <c r="N80" s="31">
        <v>663</v>
      </c>
      <c r="O80" s="42">
        <v>21963700</v>
      </c>
      <c r="P80" s="43">
        <v>6.249055082396815E-3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2791.35</v>
      </c>
      <c r="F81" s="40">
        <v>2790.85</v>
      </c>
      <c r="G81" s="41">
        <v>2761.7</v>
      </c>
      <c r="H81" s="41">
        <v>2732.0499999999997</v>
      </c>
      <c r="I81" s="41">
        <v>2702.8999999999996</v>
      </c>
      <c r="J81" s="41">
        <v>2820.5</v>
      </c>
      <c r="K81" s="41">
        <v>2849.6500000000005</v>
      </c>
      <c r="L81" s="41">
        <v>2879.3</v>
      </c>
      <c r="M81" s="31">
        <v>2820</v>
      </c>
      <c r="N81" s="31">
        <v>2761.2</v>
      </c>
      <c r="O81" s="42">
        <v>4658400</v>
      </c>
      <c r="P81" s="43">
        <v>3.5545181727242414E-2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435.05</v>
      </c>
      <c r="F82" s="40">
        <v>434.8</v>
      </c>
      <c r="G82" s="41">
        <v>427.65000000000003</v>
      </c>
      <c r="H82" s="41">
        <v>420.25</v>
      </c>
      <c r="I82" s="41">
        <v>413.1</v>
      </c>
      <c r="J82" s="41">
        <v>442.20000000000005</v>
      </c>
      <c r="K82" s="41">
        <v>449.35</v>
      </c>
      <c r="L82" s="41">
        <v>456.75000000000006</v>
      </c>
      <c r="M82" s="31">
        <v>441.95</v>
      </c>
      <c r="N82" s="31">
        <v>427.4</v>
      </c>
      <c r="O82" s="42">
        <v>37910950</v>
      </c>
      <c r="P82" s="43">
        <v>2.804337686567164E-2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259.8</v>
      </c>
      <c r="F83" s="40">
        <v>259.2166666666667</v>
      </c>
      <c r="G83" s="41">
        <v>256.58333333333337</v>
      </c>
      <c r="H83" s="41">
        <v>253.36666666666667</v>
      </c>
      <c r="I83" s="41">
        <v>250.73333333333335</v>
      </c>
      <c r="J83" s="41">
        <v>262.43333333333339</v>
      </c>
      <c r="K83" s="41">
        <v>265.06666666666672</v>
      </c>
      <c r="L83" s="41">
        <v>268.28333333333342</v>
      </c>
      <c r="M83" s="31">
        <v>261.85000000000002</v>
      </c>
      <c r="N83" s="31">
        <v>256</v>
      </c>
      <c r="O83" s="42">
        <v>20981700</v>
      </c>
      <c r="P83" s="43">
        <v>2.8862703561498743E-2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2390.8000000000002</v>
      </c>
      <c r="F84" s="40">
        <v>2385.4333333333334</v>
      </c>
      <c r="G84" s="41">
        <v>2375.8666666666668</v>
      </c>
      <c r="H84" s="41">
        <v>2360.9333333333334</v>
      </c>
      <c r="I84" s="41">
        <v>2351.3666666666668</v>
      </c>
      <c r="J84" s="41">
        <v>2400.3666666666668</v>
      </c>
      <c r="K84" s="41">
        <v>2409.9333333333334</v>
      </c>
      <c r="L84" s="41">
        <v>2424.8666666666668</v>
      </c>
      <c r="M84" s="31">
        <v>2395</v>
      </c>
      <c r="N84" s="31">
        <v>2370.5</v>
      </c>
      <c r="O84" s="42">
        <v>6735000</v>
      </c>
      <c r="P84" s="43">
        <v>-6.6371681415929203E-3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248.7</v>
      </c>
      <c r="F85" s="40">
        <v>246.98333333333335</v>
      </c>
      <c r="G85" s="41">
        <v>238.01666666666671</v>
      </c>
      <c r="H85" s="41">
        <v>227.33333333333337</v>
      </c>
      <c r="I85" s="41">
        <v>218.36666666666673</v>
      </c>
      <c r="J85" s="41">
        <v>257.66666666666669</v>
      </c>
      <c r="K85" s="41">
        <v>266.63333333333333</v>
      </c>
      <c r="L85" s="41">
        <v>277.31666666666666</v>
      </c>
      <c r="M85" s="31">
        <v>255.95</v>
      </c>
      <c r="N85" s="31">
        <v>236.3</v>
      </c>
      <c r="O85" s="42">
        <v>34654900</v>
      </c>
      <c r="P85" s="43">
        <v>-4.4774844057079384E-2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696</v>
      </c>
      <c r="F86" s="40">
        <v>698.58333333333337</v>
      </c>
      <c r="G86" s="41">
        <v>689.51666666666677</v>
      </c>
      <c r="H86" s="41">
        <v>683.03333333333342</v>
      </c>
      <c r="I86" s="41">
        <v>673.96666666666681</v>
      </c>
      <c r="J86" s="41">
        <v>705.06666666666672</v>
      </c>
      <c r="K86" s="41">
        <v>714.13333333333333</v>
      </c>
      <c r="L86" s="41">
        <v>720.61666666666667</v>
      </c>
      <c r="M86" s="31">
        <v>707.65</v>
      </c>
      <c r="N86" s="31">
        <v>692.1</v>
      </c>
      <c r="O86" s="42">
        <v>77910250</v>
      </c>
      <c r="P86" s="43">
        <v>2.8049931054503228E-2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1445.35</v>
      </c>
      <c r="F87" s="40">
        <v>1435.1833333333334</v>
      </c>
      <c r="G87" s="41">
        <v>1421.3666666666668</v>
      </c>
      <c r="H87" s="41">
        <v>1397.3833333333334</v>
      </c>
      <c r="I87" s="41">
        <v>1383.5666666666668</v>
      </c>
      <c r="J87" s="41">
        <v>1459.1666666666667</v>
      </c>
      <c r="K87" s="41">
        <v>1472.9833333333333</v>
      </c>
      <c r="L87" s="41">
        <v>1496.9666666666667</v>
      </c>
      <c r="M87" s="31">
        <v>1449</v>
      </c>
      <c r="N87" s="31">
        <v>1411.2</v>
      </c>
      <c r="O87" s="42">
        <v>1949475</v>
      </c>
      <c r="P87" s="43">
        <v>2.092143334075228E-2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657.95</v>
      </c>
      <c r="F88" s="40">
        <v>651.18333333333328</v>
      </c>
      <c r="G88" s="41">
        <v>643.06666666666661</v>
      </c>
      <c r="H88" s="41">
        <v>628.18333333333328</v>
      </c>
      <c r="I88" s="41">
        <v>620.06666666666661</v>
      </c>
      <c r="J88" s="41">
        <v>666.06666666666661</v>
      </c>
      <c r="K88" s="41">
        <v>674.18333333333317</v>
      </c>
      <c r="L88" s="41">
        <v>689.06666666666661</v>
      </c>
      <c r="M88" s="31">
        <v>659.3</v>
      </c>
      <c r="N88" s="31">
        <v>636.29999999999995</v>
      </c>
      <c r="O88" s="42">
        <v>5892000</v>
      </c>
      <c r="P88" s="43">
        <v>-3.1080414405525406E-2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6.7</v>
      </c>
      <c r="F89" s="40">
        <v>6.6000000000000005</v>
      </c>
      <c r="G89" s="41">
        <v>6.4000000000000012</v>
      </c>
      <c r="H89" s="41">
        <v>6.1000000000000005</v>
      </c>
      <c r="I89" s="41">
        <v>5.9000000000000012</v>
      </c>
      <c r="J89" s="41">
        <v>6.9000000000000012</v>
      </c>
      <c r="K89" s="41">
        <v>7.1000000000000005</v>
      </c>
      <c r="L89" s="41">
        <v>7.4000000000000012</v>
      </c>
      <c r="M89" s="31">
        <v>6.8</v>
      </c>
      <c r="N89" s="31">
        <v>6.3</v>
      </c>
      <c r="O89" s="42">
        <v>535990000</v>
      </c>
      <c r="P89" s="43">
        <v>4.8042704626334518E-2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47.15</v>
      </c>
      <c r="F90" s="40">
        <v>46.283333333333331</v>
      </c>
      <c r="G90" s="41">
        <v>45.166666666666664</v>
      </c>
      <c r="H90" s="41">
        <v>43.18333333333333</v>
      </c>
      <c r="I90" s="41">
        <v>42.066666666666663</v>
      </c>
      <c r="J90" s="41">
        <v>48.266666666666666</v>
      </c>
      <c r="K90" s="41">
        <v>49.38333333333334</v>
      </c>
      <c r="L90" s="41">
        <v>51.366666666666667</v>
      </c>
      <c r="M90" s="31">
        <v>47.4</v>
      </c>
      <c r="N90" s="31">
        <v>44.3</v>
      </c>
      <c r="O90" s="42">
        <v>224352000</v>
      </c>
      <c r="P90" s="43">
        <v>2.2337662337662337E-2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522.79999999999995</v>
      </c>
      <c r="F91" s="40">
        <v>520.41666666666663</v>
      </c>
      <c r="G91" s="41">
        <v>516.88333333333321</v>
      </c>
      <c r="H91" s="41">
        <v>510.96666666666658</v>
      </c>
      <c r="I91" s="41">
        <v>507.43333333333317</v>
      </c>
      <c r="J91" s="41">
        <v>526.33333333333326</v>
      </c>
      <c r="K91" s="41">
        <v>529.86666666666679</v>
      </c>
      <c r="L91" s="41">
        <v>535.7833333333333</v>
      </c>
      <c r="M91" s="31">
        <v>523.95000000000005</v>
      </c>
      <c r="N91" s="31">
        <v>514.5</v>
      </c>
      <c r="O91" s="42">
        <v>10022375</v>
      </c>
      <c r="P91" s="43">
        <v>2.575288488601182E-2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141.5</v>
      </c>
      <c r="F92" s="40">
        <v>141</v>
      </c>
      <c r="G92" s="41">
        <v>137.69999999999999</v>
      </c>
      <c r="H92" s="41">
        <v>133.89999999999998</v>
      </c>
      <c r="I92" s="41">
        <v>130.59999999999997</v>
      </c>
      <c r="J92" s="41">
        <v>144.80000000000001</v>
      </c>
      <c r="K92" s="41">
        <v>148.10000000000002</v>
      </c>
      <c r="L92" s="41">
        <v>151.90000000000003</v>
      </c>
      <c r="M92" s="31">
        <v>144.30000000000001</v>
      </c>
      <c r="N92" s="31">
        <v>137.19999999999999</v>
      </c>
      <c r="O92" s="42">
        <v>8681400</v>
      </c>
      <c r="P92" s="43">
        <v>4.6544428772919602E-2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1644.15</v>
      </c>
      <c r="F93" s="40">
        <v>1640.3500000000001</v>
      </c>
      <c r="G93" s="41">
        <v>1620.8000000000002</v>
      </c>
      <c r="H93" s="41">
        <v>1597.45</v>
      </c>
      <c r="I93" s="41">
        <v>1577.9</v>
      </c>
      <c r="J93" s="41">
        <v>1663.7000000000003</v>
      </c>
      <c r="K93" s="41">
        <v>1683.25</v>
      </c>
      <c r="L93" s="41">
        <v>1706.6000000000004</v>
      </c>
      <c r="M93" s="31">
        <v>1659.9</v>
      </c>
      <c r="N93" s="31">
        <v>1617</v>
      </c>
      <c r="O93" s="42">
        <v>2754000</v>
      </c>
      <c r="P93" s="43">
        <v>9.0859531164819184E-4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1039.4000000000001</v>
      </c>
      <c r="F94" s="40">
        <v>1033.8666666666668</v>
      </c>
      <c r="G94" s="41">
        <v>1023.5333333333335</v>
      </c>
      <c r="H94" s="41">
        <v>1007.6666666666667</v>
      </c>
      <c r="I94" s="41">
        <v>997.33333333333348</v>
      </c>
      <c r="J94" s="41">
        <v>1049.7333333333336</v>
      </c>
      <c r="K94" s="41">
        <v>1060.0666666666666</v>
      </c>
      <c r="L94" s="41">
        <v>1075.9333333333336</v>
      </c>
      <c r="M94" s="31">
        <v>1044.2</v>
      </c>
      <c r="N94" s="31">
        <v>1018</v>
      </c>
      <c r="O94" s="42">
        <v>13955400</v>
      </c>
      <c r="P94" s="43">
        <v>-8.123840593616068E-3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213.15</v>
      </c>
      <c r="F95" s="40">
        <v>212.13333333333333</v>
      </c>
      <c r="G95" s="41">
        <v>210.26666666666665</v>
      </c>
      <c r="H95" s="41">
        <v>207.38333333333333</v>
      </c>
      <c r="I95" s="41">
        <v>205.51666666666665</v>
      </c>
      <c r="J95" s="41">
        <v>215.01666666666665</v>
      </c>
      <c r="K95" s="41">
        <v>216.88333333333333</v>
      </c>
      <c r="L95" s="41">
        <v>219.76666666666665</v>
      </c>
      <c r="M95" s="31">
        <v>214</v>
      </c>
      <c r="N95" s="31">
        <v>209.25</v>
      </c>
      <c r="O95" s="42">
        <v>17491600</v>
      </c>
      <c r="P95" s="43">
        <v>3.8566607745460389E-3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1677.05</v>
      </c>
      <c r="F96" s="40">
        <v>1676.5833333333333</v>
      </c>
      <c r="G96" s="41">
        <v>1668.6666666666665</v>
      </c>
      <c r="H96" s="41">
        <v>1660.2833333333333</v>
      </c>
      <c r="I96" s="41">
        <v>1652.3666666666666</v>
      </c>
      <c r="J96" s="41">
        <v>1684.9666666666665</v>
      </c>
      <c r="K96" s="41">
        <v>1692.883333333333</v>
      </c>
      <c r="L96" s="41">
        <v>1701.2666666666664</v>
      </c>
      <c r="M96" s="31">
        <v>1684.5</v>
      </c>
      <c r="N96" s="31">
        <v>1668.2</v>
      </c>
      <c r="O96" s="42">
        <v>28844400</v>
      </c>
      <c r="P96" s="43">
        <v>2.8430848219060861E-2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104.65</v>
      </c>
      <c r="F97" s="40">
        <v>103.98333333333335</v>
      </c>
      <c r="G97" s="41">
        <v>103.01666666666669</v>
      </c>
      <c r="H97" s="41">
        <v>101.38333333333334</v>
      </c>
      <c r="I97" s="41">
        <v>100.41666666666669</v>
      </c>
      <c r="J97" s="41">
        <v>105.6166666666667</v>
      </c>
      <c r="K97" s="41">
        <v>106.58333333333334</v>
      </c>
      <c r="L97" s="41">
        <v>108.21666666666671</v>
      </c>
      <c r="M97" s="31">
        <v>104.95</v>
      </c>
      <c r="N97" s="31">
        <v>102.35</v>
      </c>
      <c r="O97" s="42">
        <v>55094000</v>
      </c>
      <c r="P97" s="43">
        <v>-7.2850579741850802E-2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2582</v>
      </c>
      <c r="F98" s="40">
        <v>2594.9833333333331</v>
      </c>
      <c r="G98" s="41">
        <v>2522.2166666666662</v>
      </c>
      <c r="H98" s="41">
        <v>2462.4333333333329</v>
      </c>
      <c r="I98" s="41">
        <v>2389.6666666666661</v>
      </c>
      <c r="J98" s="41">
        <v>2654.7666666666664</v>
      </c>
      <c r="K98" s="41">
        <v>2727.5333333333338</v>
      </c>
      <c r="L98" s="41">
        <v>2787.3166666666666</v>
      </c>
      <c r="M98" s="31">
        <v>2667.75</v>
      </c>
      <c r="N98" s="31">
        <v>2535.1999999999998</v>
      </c>
      <c r="O98" s="42">
        <v>2015650</v>
      </c>
      <c r="P98" s="43">
        <v>0.14154242591570035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209.1</v>
      </c>
      <c r="F99" s="40">
        <v>209.4</v>
      </c>
      <c r="G99" s="41">
        <v>207.8</v>
      </c>
      <c r="H99" s="41">
        <v>206.5</v>
      </c>
      <c r="I99" s="41">
        <v>204.9</v>
      </c>
      <c r="J99" s="41">
        <v>210.70000000000002</v>
      </c>
      <c r="K99" s="41">
        <v>212.29999999999998</v>
      </c>
      <c r="L99" s="41">
        <v>213.60000000000002</v>
      </c>
      <c r="M99" s="31">
        <v>211</v>
      </c>
      <c r="N99" s="31">
        <v>208.1</v>
      </c>
      <c r="O99" s="42">
        <v>172176000</v>
      </c>
      <c r="P99" s="43">
        <v>1.137218045112782E-2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422.05</v>
      </c>
      <c r="F100" s="40">
        <v>418.58333333333331</v>
      </c>
      <c r="G100" s="41">
        <v>410.46666666666664</v>
      </c>
      <c r="H100" s="41">
        <v>398.88333333333333</v>
      </c>
      <c r="I100" s="41">
        <v>390.76666666666665</v>
      </c>
      <c r="J100" s="41">
        <v>430.16666666666663</v>
      </c>
      <c r="K100" s="41">
        <v>438.2833333333333</v>
      </c>
      <c r="L100" s="41">
        <v>449.86666666666662</v>
      </c>
      <c r="M100" s="31">
        <v>426.7</v>
      </c>
      <c r="N100" s="31">
        <v>407</v>
      </c>
      <c r="O100" s="42">
        <v>38192500</v>
      </c>
      <c r="P100" s="43">
        <v>1.9641220374492602E-4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751.65</v>
      </c>
      <c r="F101" s="40">
        <v>745.35</v>
      </c>
      <c r="G101" s="41">
        <v>736.30000000000007</v>
      </c>
      <c r="H101" s="41">
        <v>720.95</v>
      </c>
      <c r="I101" s="41">
        <v>711.90000000000009</v>
      </c>
      <c r="J101" s="41">
        <v>760.7</v>
      </c>
      <c r="K101" s="41">
        <v>769.75</v>
      </c>
      <c r="L101" s="41">
        <v>785.1</v>
      </c>
      <c r="M101" s="31">
        <v>754.4</v>
      </c>
      <c r="N101" s="31">
        <v>730</v>
      </c>
      <c r="O101" s="42">
        <v>44855100</v>
      </c>
      <c r="P101" s="43">
        <v>1.7423523287503444E-2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3682.25</v>
      </c>
      <c r="F102" s="40">
        <v>3696.1333333333332</v>
      </c>
      <c r="G102" s="41">
        <v>3588.2666666666664</v>
      </c>
      <c r="H102" s="41">
        <v>3494.2833333333333</v>
      </c>
      <c r="I102" s="41">
        <v>3386.4166666666665</v>
      </c>
      <c r="J102" s="41">
        <v>3790.1166666666663</v>
      </c>
      <c r="K102" s="41">
        <v>3897.9833333333331</v>
      </c>
      <c r="L102" s="41">
        <v>3991.9666666666662</v>
      </c>
      <c r="M102" s="31">
        <v>3804</v>
      </c>
      <c r="N102" s="31">
        <v>3602.15</v>
      </c>
      <c r="O102" s="42">
        <v>1702750</v>
      </c>
      <c r="P102" s="43">
        <v>-1.467997651203758E-4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1784</v>
      </c>
      <c r="F103" s="40">
        <v>1789.9333333333334</v>
      </c>
      <c r="G103" s="41">
        <v>1761.2166666666667</v>
      </c>
      <c r="H103" s="41">
        <v>1738.4333333333334</v>
      </c>
      <c r="I103" s="41">
        <v>1709.7166666666667</v>
      </c>
      <c r="J103" s="41">
        <v>1812.7166666666667</v>
      </c>
      <c r="K103" s="41">
        <v>1841.4333333333334</v>
      </c>
      <c r="L103" s="41">
        <v>1864.2166666666667</v>
      </c>
      <c r="M103" s="31">
        <v>1818.65</v>
      </c>
      <c r="N103" s="31">
        <v>1767.15</v>
      </c>
      <c r="O103" s="42">
        <v>13596000</v>
      </c>
      <c r="P103" s="43">
        <v>-3.500553615535304E-2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84.25</v>
      </c>
      <c r="F104" s="40">
        <v>84.100000000000009</v>
      </c>
      <c r="G104" s="41">
        <v>81.350000000000023</v>
      </c>
      <c r="H104" s="41">
        <v>78.450000000000017</v>
      </c>
      <c r="I104" s="41">
        <v>75.700000000000031</v>
      </c>
      <c r="J104" s="41">
        <v>87.000000000000014</v>
      </c>
      <c r="K104" s="41">
        <v>89.749999999999986</v>
      </c>
      <c r="L104" s="41">
        <v>92.65</v>
      </c>
      <c r="M104" s="31">
        <v>86.85</v>
      </c>
      <c r="N104" s="31">
        <v>81.2</v>
      </c>
      <c r="O104" s="42">
        <v>71043964</v>
      </c>
      <c r="P104" s="43">
        <v>1.7900524229638153E-2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3792.8</v>
      </c>
      <c r="F105" s="40">
        <v>3814.9333333333329</v>
      </c>
      <c r="G105" s="41">
        <v>3727.8666666666659</v>
      </c>
      <c r="H105" s="41">
        <v>3662.9333333333329</v>
      </c>
      <c r="I105" s="41">
        <v>3575.8666666666659</v>
      </c>
      <c r="J105" s="41">
        <v>3879.8666666666659</v>
      </c>
      <c r="K105" s="41">
        <v>3966.9333333333325</v>
      </c>
      <c r="L105" s="41">
        <v>4031.8666666666659</v>
      </c>
      <c r="M105" s="31">
        <v>3902</v>
      </c>
      <c r="N105" s="31">
        <v>3750</v>
      </c>
      <c r="O105" s="42">
        <v>500750</v>
      </c>
      <c r="P105" s="43">
        <v>-6.9237918215613384E-2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394.9</v>
      </c>
      <c r="F106" s="40">
        <v>393.38333333333338</v>
      </c>
      <c r="G106" s="41">
        <v>386.86666666666679</v>
      </c>
      <c r="H106" s="41">
        <v>378.83333333333343</v>
      </c>
      <c r="I106" s="41">
        <v>372.31666666666683</v>
      </c>
      <c r="J106" s="41">
        <v>401.41666666666674</v>
      </c>
      <c r="K106" s="41">
        <v>407.93333333333328</v>
      </c>
      <c r="L106" s="41">
        <v>415.9666666666667</v>
      </c>
      <c r="M106" s="31">
        <v>399.9</v>
      </c>
      <c r="N106" s="31">
        <v>385.35</v>
      </c>
      <c r="O106" s="42">
        <v>24286000</v>
      </c>
      <c r="P106" s="43">
        <v>-1.0027718897766182E-2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1589.35</v>
      </c>
      <c r="F107" s="40">
        <v>1584.5999999999997</v>
      </c>
      <c r="G107" s="41">
        <v>1571.0999999999995</v>
      </c>
      <c r="H107" s="41">
        <v>1552.8499999999997</v>
      </c>
      <c r="I107" s="41">
        <v>1539.3499999999995</v>
      </c>
      <c r="J107" s="41">
        <v>1602.8499999999995</v>
      </c>
      <c r="K107" s="41">
        <v>1616.35</v>
      </c>
      <c r="L107" s="41">
        <v>1634.5999999999995</v>
      </c>
      <c r="M107" s="31">
        <v>1598.1</v>
      </c>
      <c r="N107" s="31">
        <v>1566.35</v>
      </c>
      <c r="O107" s="42">
        <v>12854700</v>
      </c>
      <c r="P107" s="43">
        <v>8.9813602924583655E-3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4755.25</v>
      </c>
      <c r="F108" s="40">
        <v>4759.2166666666662</v>
      </c>
      <c r="G108" s="41">
        <v>4676.0333333333328</v>
      </c>
      <c r="H108" s="41">
        <v>4596.8166666666666</v>
      </c>
      <c r="I108" s="41">
        <v>4513.6333333333332</v>
      </c>
      <c r="J108" s="41">
        <v>4838.4333333333325</v>
      </c>
      <c r="K108" s="41">
        <v>4921.616666666665</v>
      </c>
      <c r="L108" s="41">
        <v>5000.8333333333321</v>
      </c>
      <c r="M108" s="31">
        <v>4842.3999999999996</v>
      </c>
      <c r="N108" s="31">
        <v>4680</v>
      </c>
      <c r="O108" s="42">
        <v>649650</v>
      </c>
      <c r="P108" s="43">
        <v>-4.477282752536392E-2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3671.25</v>
      </c>
      <c r="F109" s="40">
        <v>3650.9833333333336</v>
      </c>
      <c r="G109" s="41">
        <v>3543.7166666666672</v>
      </c>
      <c r="H109" s="41">
        <v>3416.1833333333334</v>
      </c>
      <c r="I109" s="41">
        <v>3308.916666666667</v>
      </c>
      <c r="J109" s="41">
        <v>3778.5166666666673</v>
      </c>
      <c r="K109" s="41">
        <v>3885.7833333333338</v>
      </c>
      <c r="L109" s="41">
        <v>4013.3166666666675</v>
      </c>
      <c r="M109" s="31">
        <v>3758.25</v>
      </c>
      <c r="N109" s="31">
        <v>3523.45</v>
      </c>
      <c r="O109" s="42">
        <v>459800</v>
      </c>
      <c r="P109" s="43">
        <v>-2.0034100596760442E-2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1051.3</v>
      </c>
      <c r="F110" s="40">
        <v>1059.2833333333333</v>
      </c>
      <c r="G110" s="41">
        <v>1027.5166666666667</v>
      </c>
      <c r="H110" s="41">
        <v>1003.7333333333333</v>
      </c>
      <c r="I110" s="41">
        <v>971.9666666666667</v>
      </c>
      <c r="J110" s="41">
        <v>1083.0666666666666</v>
      </c>
      <c r="K110" s="41">
        <v>1114.833333333333</v>
      </c>
      <c r="L110" s="41">
        <v>1138.6166666666666</v>
      </c>
      <c r="M110" s="31">
        <v>1091.05</v>
      </c>
      <c r="N110" s="31">
        <v>1035.5</v>
      </c>
      <c r="O110" s="42">
        <v>8021450</v>
      </c>
      <c r="P110" s="43">
        <v>0.200330704655304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781.05</v>
      </c>
      <c r="F111" s="40">
        <v>780.31666666666661</v>
      </c>
      <c r="G111" s="41">
        <v>770.73333333333323</v>
      </c>
      <c r="H111" s="41">
        <v>760.41666666666663</v>
      </c>
      <c r="I111" s="41">
        <v>750.83333333333326</v>
      </c>
      <c r="J111" s="41">
        <v>790.63333333333321</v>
      </c>
      <c r="K111" s="41">
        <v>800.2166666666667</v>
      </c>
      <c r="L111" s="41">
        <v>810.53333333333319</v>
      </c>
      <c r="M111" s="31">
        <v>789.9</v>
      </c>
      <c r="N111" s="31">
        <v>770</v>
      </c>
      <c r="O111" s="42">
        <v>11094300</v>
      </c>
      <c r="P111" s="43">
        <v>2.0212423559703895E-2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154.19999999999999</v>
      </c>
      <c r="F112" s="40">
        <v>152.48333333333332</v>
      </c>
      <c r="G112" s="41">
        <v>150.51666666666665</v>
      </c>
      <c r="H112" s="41">
        <v>146.83333333333334</v>
      </c>
      <c r="I112" s="41">
        <v>144.86666666666667</v>
      </c>
      <c r="J112" s="41">
        <v>156.16666666666663</v>
      </c>
      <c r="K112" s="41">
        <v>158.13333333333327</v>
      </c>
      <c r="L112" s="41">
        <v>161.81666666666661</v>
      </c>
      <c r="M112" s="31">
        <v>154.44999999999999</v>
      </c>
      <c r="N112" s="31">
        <v>148.80000000000001</v>
      </c>
      <c r="O112" s="42">
        <v>40008000</v>
      </c>
      <c r="P112" s="43">
        <v>-7.1471113758189396E-3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168.2</v>
      </c>
      <c r="F113" s="40">
        <v>171.71666666666667</v>
      </c>
      <c r="G113" s="41">
        <v>159.48333333333335</v>
      </c>
      <c r="H113" s="41">
        <v>150.76666666666668</v>
      </c>
      <c r="I113" s="41">
        <v>138.53333333333336</v>
      </c>
      <c r="J113" s="41">
        <v>180.43333333333334</v>
      </c>
      <c r="K113" s="41">
        <v>192.66666666666663</v>
      </c>
      <c r="L113" s="41">
        <v>201.38333333333333</v>
      </c>
      <c r="M113" s="31">
        <v>183.95</v>
      </c>
      <c r="N113" s="31">
        <v>163</v>
      </c>
      <c r="O113" s="42">
        <v>30708000</v>
      </c>
      <c r="P113" s="43">
        <v>0.24798829553767374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518.35</v>
      </c>
      <c r="F114" s="40">
        <v>519.85</v>
      </c>
      <c r="G114" s="41">
        <v>512.85</v>
      </c>
      <c r="H114" s="41">
        <v>507.35</v>
      </c>
      <c r="I114" s="41">
        <v>500.35</v>
      </c>
      <c r="J114" s="41">
        <v>525.35</v>
      </c>
      <c r="K114" s="41">
        <v>532.35</v>
      </c>
      <c r="L114" s="41">
        <v>537.85</v>
      </c>
      <c r="M114" s="31">
        <v>526.85</v>
      </c>
      <c r="N114" s="31">
        <v>514.35</v>
      </c>
      <c r="O114" s="42">
        <v>8298000</v>
      </c>
      <c r="P114" s="43">
        <v>2.3181257706535143E-2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7036.3</v>
      </c>
      <c r="F115" s="40">
        <v>7031.7333333333336</v>
      </c>
      <c r="G115" s="41">
        <v>6951.5166666666673</v>
      </c>
      <c r="H115" s="41">
        <v>6866.7333333333336</v>
      </c>
      <c r="I115" s="41">
        <v>6786.5166666666673</v>
      </c>
      <c r="J115" s="41">
        <v>7116.5166666666673</v>
      </c>
      <c r="K115" s="41">
        <v>7196.7333333333345</v>
      </c>
      <c r="L115" s="41">
        <v>7281.5166666666673</v>
      </c>
      <c r="M115" s="31">
        <v>7111.95</v>
      </c>
      <c r="N115" s="31">
        <v>6946.95</v>
      </c>
      <c r="O115" s="42">
        <v>2631000</v>
      </c>
      <c r="P115" s="43">
        <v>-6.4199395770392752E-3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646.9</v>
      </c>
      <c r="F116" s="40">
        <v>642.38333333333333</v>
      </c>
      <c r="G116" s="41">
        <v>635.36666666666667</v>
      </c>
      <c r="H116" s="41">
        <v>623.83333333333337</v>
      </c>
      <c r="I116" s="41">
        <v>616.81666666666672</v>
      </c>
      <c r="J116" s="41">
        <v>653.91666666666663</v>
      </c>
      <c r="K116" s="41">
        <v>660.93333333333328</v>
      </c>
      <c r="L116" s="41">
        <v>672.46666666666658</v>
      </c>
      <c r="M116" s="31">
        <v>649.4</v>
      </c>
      <c r="N116" s="31">
        <v>630.85</v>
      </c>
      <c r="O116" s="42">
        <v>12845000</v>
      </c>
      <c r="P116" s="43">
        <v>-2.2636484687083888E-2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2686.2</v>
      </c>
      <c r="F117" s="40">
        <v>2706.9500000000003</v>
      </c>
      <c r="G117" s="41">
        <v>2619.2500000000005</v>
      </c>
      <c r="H117" s="41">
        <v>2552.3000000000002</v>
      </c>
      <c r="I117" s="41">
        <v>2464.6000000000004</v>
      </c>
      <c r="J117" s="41">
        <v>2773.9000000000005</v>
      </c>
      <c r="K117" s="41">
        <v>2861.6000000000004</v>
      </c>
      <c r="L117" s="41">
        <v>2928.5500000000006</v>
      </c>
      <c r="M117" s="31">
        <v>2794.65</v>
      </c>
      <c r="N117" s="31">
        <v>2640</v>
      </c>
      <c r="O117" s="42">
        <v>400000</v>
      </c>
      <c r="P117" s="43">
        <v>-4.3519846963175512E-2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1062.0999999999999</v>
      </c>
      <c r="F118" s="40">
        <v>1053.3166666666666</v>
      </c>
      <c r="G118" s="41">
        <v>1023.7833333333333</v>
      </c>
      <c r="H118" s="41">
        <v>985.4666666666667</v>
      </c>
      <c r="I118" s="41">
        <v>955.93333333333339</v>
      </c>
      <c r="J118" s="41">
        <v>1091.6333333333332</v>
      </c>
      <c r="K118" s="41">
        <v>1121.1666666666665</v>
      </c>
      <c r="L118" s="41">
        <v>1159.4833333333331</v>
      </c>
      <c r="M118" s="31">
        <v>1082.8499999999999</v>
      </c>
      <c r="N118" s="31">
        <v>1015</v>
      </c>
      <c r="O118" s="42">
        <v>2815150</v>
      </c>
      <c r="P118" s="43">
        <v>-2.3890015776425511E-2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1122.3</v>
      </c>
      <c r="F119" s="40">
        <v>1116.7833333333331</v>
      </c>
      <c r="G119" s="41">
        <v>1102.9666666666662</v>
      </c>
      <c r="H119" s="41">
        <v>1083.6333333333332</v>
      </c>
      <c r="I119" s="41">
        <v>1069.8166666666664</v>
      </c>
      <c r="J119" s="41">
        <v>1136.1166666666661</v>
      </c>
      <c r="K119" s="41">
        <v>1149.9333333333332</v>
      </c>
      <c r="L119" s="41">
        <v>1169.266666666666</v>
      </c>
      <c r="M119" s="31">
        <v>1130.5999999999999</v>
      </c>
      <c r="N119" s="31">
        <v>1097.45</v>
      </c>
      <c r="O119" s="42">
        <v>2086800</v>
      </c>
      <c r="P119" s="43">
        <v>1.1340505961035184E-2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2809.05</v>
      </c>
      <c r="F120" s="40">
        <v>2800.9</v>
      </c>
      <c r="G120" s="41">
        <v>2774.55</v>
      </c>
      <c r="H120" s="41">
        <v>2740.05</v>
      </c>
      <c r="I120" s="41">
        <v>2713.7000000000003</v>
      </c>
      <c r="J120" s="41">
        <v>2835.4</v>
      </c>
      <c r="K120" s="41">
        <v>2861.7499999999995</v>
      </c>
      <c r="L120" s="41">
        <v>2896.25</v>
      </c>
      <c r="M120" s="31">
        <v>2827.25</v>
      </c>
      <c r="N120" s="31">
        <v>2766.4</v>
      </c>
      <c r="O120" s="42">
        <v>2202400</v>
      </c>
      <c r="P120" s="43">
        <v>-7.2124053371799496E-3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225.05</v>
      </c>
      <c r="F121" s="40">
        <v>223.1</v>
      </c>
      <c r="G121" s="41">
        <v>219.39999999999998</v>
      </c>
      <c r="H121" s="41">
        <v>213.74999999999997</v>
      </c>
      <c r="I121" s="41">
        <v>210.04999999999995</v>
      </c>
      <c r="J121" s="41">
        <v>228.75</v>
      </c>
      <c r="K121" s="41">
        <v>232.45</v>
      </c>
      <c r="L121" s="41">
        <v>238.10000000000002</v>
      </c>
      <c r="M121" s="31">
        <v>226.8</v>
      </c>
      <c r="N121" s="31">
        <v>217.45</v>
      </c>
      <c r="O121" s="42">
        <v>32592000</v>
      </c>
      <c r="P121" s="43">
        <v>-4.5706087312973973E-2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2679.35</v>
      </c>
      <c r="F122" s="40">
        <v>2686.2833333333333</v>
      </c>
      <c r="G122" s="41">
        <v>2637.5666666666666</v>
      </c>
      <c r="H122" s="41">
        <v>2595.7833333333333</v>
      </c>
      <c r="I122" s="41">
        <v>2547.0666666666666</v>
      </c>
      <c r="J122" s="41">
        <v>2728.0666666666666</v>
      </c>
      <c r="K122" s="41">
        <v>2776.7833333333328</v>
      </c>
      <c r="L122" s="41">
        <v>2818.5666666666666</v>
      </c>
      <c r="M122" s="31">
        <v>2735</v>
      </c>
      <c r="N122" s="31">
        <v>2644.5</v>
      </c>
      <c r="O122" s="42">
        <v>743275</v>
      </c>
      <c r="P122" s="43">
        <v>2.3266219239373602E-2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77662.3</v>
      </c>
      <c r="F123" s="40">
        <v>78217.099999999991</v>
      </c>
      <c r="G123" s="41">
        <v>76784.199999999983</v>
      </c>
      <c r="H123" s="41">
        <v>75906.099999999991</v>
      </c>
      <c r="I123" s="41">
        <v>74473.199999999983</v>
      </c>
      <c r="J123" s="41">
        <v>79095.199999999983</v>
      </c>
      <c r="K123" s="41">
        <v>80528.099999999977</v>
      </c>
      <c r="L123" s="41">
        <v>81406.199999999983</v>
      </c>
      <c r="M123" s="31">
        <v>79650</v>
      </c>
      <c r="N123" s="31">
        <v>77339</v>
      </c>
      <c r="O123" s="42">
        <v>52960</v>
      </c>
      <c r="P123" s="43">
        <v>2.8749028749028748E-2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1443.7</v>
      </c>
      <c r="F124" s="40">
        <v>1443.2833333333335</v>
      </c>
      <c r="G124" s="41">
        <v>1405.616666666667</v>
      </c>
      <c r="H124" s="41">
        <v>1367.5333333333335</v>
      </c>
      <c r="I124" s="41">
        <v>1329.866666666667</v>
      </c>
      <c r="J124" s="41">
        <v>1481.366666666667</v>
      </c>
      <c r="K124" s="41">
        <v>1519.0333333333335</v>
      </c>
      <c r="L124" s="41">
        <v>1557.116666666667</v>
      </c>
      <c r="M124" s="31">
        <v>1480.95</v>
      </c>
      <c r="N124" s="31">
        <v>1405.2</v>
      </c>
      <c r="O124" s="42">
        <v>3693000</v>
      </c>
      <c r="P124" s="43">
        <v>3.4019319613607726E-2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383.4</v>
      </c>
      <c r="F125" s="40">
        <v>383.55</v>
      </c>
      <c r="G125" s="41">
        <v>375.35</v>
      </c>
      <c r="H125" s="41">
        <v>367.3</v>
      </c>
      <c r="I125" s="41">
        <v>359.1</v>
      </c>
      <c r="J125" s="41">
        <v>391.6</v>
      </c>
      <c r="K125" s="41">
        <v>399.79999999999995</v>
      </c>
      <c r="L125" s="41">
        <v>407.85</v>
      </c>
      <c r="M125" s="31">
        <v>391.75</v>
      </c>
      <c r="N125" s="31">
        <v>375.5</v>
      </c>
      <c r="O125" s="42">
        <v>3792000</v>
      </c>
      <c r="P125" s="43">
        <v>6.4211944319712624E-2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82.6</v>
      </c>
      <c r="F126" s="40">
        <v>81.199999999999989</v>
      </c>
      <c r="G126" s="41">
        <v>79.59999999999998</v>
      </c>
      <c r="H126" s="41">
        <v>76.599999999999994</v>
      </c>
      <c r="I126" s="41">
        <v>74.999999999999986</v>
      </c>
      <c r="J126" s="41">
        <v>84.199999999999974</v>
      </c>
      <c r="K126" s="41">
        <v>85.8</v>
      </c>
      <c r="L126" s="41">
        <v>88.799999999999969</v>
      </c>
      <c r="M126" s="31">
        <v>82.8</v>
      </c>
      <c r="N126" s="31">
        <v>78.2</v>
      </c>
      <c r="O126" s="42">
        <v>84575000</v>
      </c>
      <c r="P126" s="43">
        <v>-4.0686463555726957E-2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5375.7</v>
      </c>
      <c r="F127" s="40">
        <v>5346.5666666666666</v>
      </c>
      <c r="G127" s="41">
        <v>5208.1333333333332</v>
      </c>
      <c r="H127" s="41">
        <v>5040.5666666666666</v>
      </c>
      <c r="I127" s="41">
        <v>4902.1333333333332</v>
      </c>
      <c r="J127" s="41">
        <v>5514.1333333333332</v>
      </c>
      <c r="K127" s="41">
        <v>5652.5666666666657</v>
      </c>
      <c r="L127" s="41">
        <v>5820.1333333333332</v>
      </c>
      <c r="M127" s="31">
        <v>5485</v>
      </c>
      <c r="N127" s="31">
        <v>5179</v>
      </c>
      <c r="O127" s="42">
        <v>920625</v>
      </c>
      <c r="P127" s="43">
        <v>-1.7619951206288968E-3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3758.65</v>
      </c>
      <c r="F128" s="40">
        <v>3770.75</v>
      </c>
      <c r="G128" s="41">
        <v>3646.5</v>
      </c>
      <c r="H128" s="41">
        <v>3534.35</v>
      </c>
      <c r="I128" s="41">
        <v>3410.1</v>
      </c>
      <c r="J128" s="41">
        <v>3882.9</v>
      </c>
      <c r="K128" s="41">
        <v>4007.15</v>
      </c>
      <c r="L128" s="41">
        <v>4119.3</v>
      </c>
      <c r="M128" s="31">
        <v>3895</v>
      </c>
      <c r="N128" s="31">
        <v>3658.6</v>
      </c>
      <c r="O128" s="42">
        <v>463725</v>
      </c>
      <c r="P128" s="43">
        <v>3.8810483870967742E-2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18153.2</v>
      </c>
      <c r="F129" s="40">
        <v>18158.333333333332</v>
      </c>
      <c r="G129" s="41">
        <v>18049.866666666665</v>
      </c>
      <c r="H129" s="41">
        <v>17946.533333333333</v>
      </c>
      <c r="I129" s="41">
        <v>17838.066666666666</v>
      </c>
      <c r="J129" s="41">
        <v>18261.666666666664</v>
      </c>
      <c r="K129" s="41">
        <v>18370.133333333331</v>
      </c>
      <c r="L129" s="41">
        <v>18473.466666666664</v>
      </c>
      <c r="M129" s="31">
        <v>18266.8</v>
      </c>
      <c r="N129" s="31">
        <v>18055</v>
      </c>
      <c r="O129" s="42">
        <v>349150</v>
      </c>
      <c r="P129" s="43">
        <v>1.497093023255814E-2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172.4</v>
      </c>
      <c r="F130" s="40">
        <v>171.15</v>
      </c>
      <c r="G130" s="41">
        <v>168.8</v>
      </c>
      <c r="H130" s="41">
        <v>165.20000000000002</v>
      </c>
      <c r="I130" s="41">
        <v>162.85000000000002</v>
      </c>
      <c r="J130" s="41">
        <v>174.75</v>
      </c>
      <c r="K130" s="41">
        <v>177.09999999999997</v>
      </c>
      <c r="L130" s="41">
        <v>180.7</v>
      </c>
      <c r="M130" s="31">
        <v>173.5</v>
      </c>
      <c r="N130" s="31">
        <v>167.55</v>
      </c>
      <c r="O130" s="42">
        <v>119280100</v>
      </c>
      <c r="P130" s="43">
        <v>9.2403628117913826E-3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116.95</v>
      </c>
      <c r="F131" s="40">
        <v>116.31666666666668</v>
      </c>
      <c r="G131" s="41">
        <v>115.48333333333335</v>
      </c>
      <c r="H131" s="41">
        <v>114.01666666666667</v>
      </c>
      <c r="I131" s="41">
        <v>113.18333333333334</v>
      </c>
      <c r="J131" s="41">
        <v>117.78333333333336</v>
      </c>
      <c r="K131" s="41">
        <v>118.6166666666667</v>
      </c>
      <c r="L131" s="41">
        <v>120.08333333333337</v>
      </c>
      <c r="M131" s="31">
        <v>117.15</v>
      </c>
      <c r="N131" s="31">
        <v>114.85</v>
      </c>
      <c r="O131" s="42">
        <v>67305600</v>
      </c>
      <c r="P131" s="43">
        <v>-1.0060362173038229E-2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117.4</v>
      </c>
      <c r="F132" s="40">
        <v>116.68333333333334</v>
      </c>
      <c r="G132" s="41">
        <v>115.66666666666667</v>
      </c>
      <c r="H132" s="41">
        <v>113.93333333333334</v>
      </c>
      <c r="I132" s="41">
        <v>112.91666666666667</v>
      </c>
      <c r="J132" s="41">
        <v>118.41666666666667</v>
      </c>
      <c r="K132" s="41">
        <v>119.43333333333332</v>
      </c>
      <c r="L132" s="41">
        <v>121.16666666666667</v>
      </c>
      <c r="M132" s="31">
        <v>117.7</v>
      </c>
      <c r="N132" s="31">
        <v>114.95</v>
      </c>
      <c r="O132" s="42">
        <v>46869900</v>
      </c>
      <c r="P132" s="43">
        <v>9.4527363184079595E-3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32902.15</v>
      </c>
      <c r="F133" s="40">
        <v>32587.283333333336</v>
      </c>
      <c r="G133" s="41">
        <v>32185.666666666672</v>
      </c>
      <c r="H133" s="41">
        <v>31469.183333333334</v>
      </c>
      <c r="I133" s="41">
        <v>31067.566666666669</v>
      </c>
      <c r="J133" s="41">
        <v>33303.766666666677</v>
      </c>
      <c r="K133" s="41">
        <v>33705.383333333331</v>
      </c>
      <c r="L133" s="41">
        <v>34421.866666666676</v>
      </c>
      <c r="M133" s="31">
        <v>32988.9</v>
      </c>
      <c r="N133" s="31">
        <v>31870.799999999999</v>
      </c>
      <c r="O133" s="42">
        <v>65280</v>
      </c>
      <c r="P133" s="43">
        <v>-1.1807447774750226E-2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2739.85</v>
      </c>
      <c r="F134" s="40">
        <v>2721.6</v>
      </c>
      <c r="G134" s="41">
        <v>2653.2</v>
      </c>
      <c r="H134" s="41">
        <v>2566.5499999999997</v>
      </c>
      <c r="I134" s="41">
        <v>2498.1499999999996</v>
      </c>
      <c r="J134" s="41">
        <v>2808.25</v>
      </c>
      <c r="K134" s="41">
        <v>2876.6500000000005</v>
      </c>
      <c r="L134" s="41">
        <v>2963.3</v>
      </c>
      <c r="M134" s="31">
        <v>2790</v>
      </c>
      <c r="N134" s="31">
        <v>2634.95</v>
      </c>
      <c r="O134" s="42">
        <v>2697475</v>
      </c>
      <c r="P134" s="43">
        <v>-1.2980478969611593E-2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214.6</v>
      </c>
      <c r="F135" s="40">
        <v>213.9</v>
      </c>
      <c r="G135" s="41">
        <v>212.20000000000002</v>
      </c>
      <c r="H135" s="41">
        <v>209.8</v>
      </c>
      <c r="I135" s="41">
        <v>208.10000000000002</v>
      </c>
      <c r="J135" s="41">
        <v>216.3</v>
      </c>
      <c r="K135" s="41">
        <v>218</v>
      </c>
      <c r="L135" s="41">
        <v>220.4</v>
      </c>
      <c r="M135" s="31">
        <v>215.6</v>
      </c>
      <c r="N135" s="31">
        <v>211.5</v>
      </c>
      <c r="O135" s="42">
        <v>30720000</v>
      </c>
      <c r="P135" s="43">
        <v>1.085883514313919E-2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127.4</v>
      </c>
      <c r="F136" s="40">
        <v>126.26666666666665</v>
      </c>
      <c r="G136" s="41">
        <v>124.73333333333331</v>
      </c>
      <c r="H136" s="41">
        <v>122.06666666666665</v>
      </c>
      <c r="I136" s="41">
        <v>120.5333333333333</v>
      </c>
      <c r="J136" s="41">
        <v>128.93333333333331</v>
      </c>
      <c r="K136" s="41">
        <v>130.46666666666667</v>
      </c>
      <c r="L136" s="41">
        <v>133.13333333333333</v>
      </c>
      <c r="M136" s="31">
        <v>127.8</v>
      </c>
      <c r="N136" s="31">
        <v>123.6</v>
      </c>
      <c r="O136" s="42">
        <v>44807400</v>
      </c>
      <c r="P136" s="43">
        <v>8.0592105263157895E-2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5750.35</v>
      </c>
      <c r="F137" s="40">
        <v>5755.7333333333336</v>
      </c>
      <c r="G137" s="41">
        <v>5673.6166666666668</v>
      </c>
      <c r="H137" s="41">
        <v>5596.8833333333332</v>
      </c>
      <c r="I137" s="41">
        <v>5514.7666666666664</v>
      </c>
      <c r="J137" s="41">
        <v>5832.4666666666672</v>
      </c>
      <c r="K137" s="41">
        <v>5914.5833333333339</v>
      </c>
      <c r="L137" s="41">
        <v>5991.3166666666675</v>
      </c>
      <c r="M137" s="31">
        <v>5837.85</v>
      </c>
      <c r="N137" s="31">
        <v>5679</v>
      </c>
      <c r="O137" s="42">
        <v>345750</v>
      </c>
      <c r="P137" s="43">
        <v>-9.3123209169054446E-3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2264.75</v>
      </c>
      <c r="F138" s="40">
        <v>2239.9333333333334</v>
      </c>
      <c r="G138" s="41">
        <v>2204.8666666666668</v>
      </c>
      <c r="H138" s="41">
        <v>2144.9833333333336</v>
      </c>
      <c r="I138" s="41">
        <v>2109.916666666667</v>
      </c>
      <c r="J138" s="41">
        <v>2299.8166666666666</v>
      </c>
      <c r="K138" s="41">
        <v>2334.8833333333332</v>
      </c>
      <c r="L138" s="41">
        <v>2394.7666666666664</v>
      </c>
      <c r="M138" s="31">
        <v>2275</v>
      </c>
      <c r="N138" s="31">
        <v>2180.0500000000002</v>
      </c>
      <c r="O138" s="42">
        <v>2780500</v>
      </c>
      <c r="P138" s="43">
        <v>6.227316141356256E-2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3075.15</v>
      </c>
      <c r="F139" s="40">
        <v>3074.2333333333336</v>
      </c>
      <c r="G139" s="41">
        <v>3035.4666666666672</v>
      </c>
      <c r="H139" s="41">
        <v>2995.7833333333338</v>
      </c>
      <c r="I139" s="41">
        <v>2957.0166666666673</v>
      </c>
      <c r="J139" s="41">
        <v>3113.916666666667</v>
      </c>
      <c r="K139" s="41">
        <v>3152.6833333333334</v>
      </c>
      <c r="L139" s="41">
        <v>3192.3666666666668</v>
      </c>
      <c r="M139" s="31">
        <v>3113</v>
      </c>
      <c r="N139" s="31">
        <v>3034.55</v>
      </c>
      <c r="O139" s="42">
        <v>966500</v>
      </c>
      <c r="P139" s="43">
        <v>-5.1466803911477095E-3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37.5</v>
      </c>
      <c r="F140" s="40">
        <v>37.300000000000004</v>
      </c>
      <c r="G140" s="41">
        <v>36.800000000000011</v>
      </c>
      <c r="H140" s="41">
        <v>36.100000000000009</v>
      </c>
      <c r="I140" s="41">
        <v>35.600000000000016</v>
      </c>
      <c r="J140" s="41">
        <v>38.000000000000007</v>
      </c>
      <c r="K140" s="41">
        <v>38.499999999999993</v>
      </c>
      <c r="L140" s="41">
        <v>39.200000000000003</v>
      </c>
      <c r="M140" s="31">
        <v>37.799999999999997</v>
      </c>
      <c r="N140" s="31">
        <v>36.6</v>
      </c>
      <c r="O140" s="42">
        <v>337200000</v>
      </c>
      <c r="P140" s="43">
        <v>-2.8219670770507677E-2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176.15</v>
      </c>
      <c r="F141" s="40">
        <v>174.88333333333333</v>
      </c>
      <c r="G141" s="41">
        <v>172.86666666666665</v>
      </c>
      <c r="H141" s="41">
        <v>169.58333333333331</v>
      </c>
      <c r="I141" s="41">
        <v>167.56666666666663</v>
      </c>
      <c r="J141" s="41">
        <v>178.16666666666666</v>
      </c>
      <c r="K141" s="41">
        <v>180.18333333333331</v>
      </c>
      <c r="L141" s="41">
        <v>183.46666666666667</v>
      </c>
      <c r="M141" s="31">
        <v>176.9</v>
      </c>
      <c r="N141" s="31">
        <v>171.6</v>
      </c>
      <c r="O141" s="42">
        <v>26760994</v>
      </c>
      <c r="P141" s="43">
        <v>-7.3314866112650048E-2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1393.5</v>
      </c>
      <c r="F142" s="40">
        <v>1397.6166666666668</v>
      </c>
      <c r="G142" s="41">
        <v>1352.1333333333337</v>
      </c>
      <c r="H142" s="41">
        <v>1310.7666666666669</v>
      </c>
      <c r="I142" s="41">
        <v>1265.2833333333338</v>
      </c>
      <c r="J142" s="41">
        <v>1438.9833333333336</v>
      </c>
      <c r="K142" s="41">
        <v>1484.4666666666667</v>
      </c>
      <c r="L142" s="41">
        <v>1525.8333333333335</v>
      </c>
      <c r="M142" s="31">
        <v>1443.1</v>
      </c>
      <c r="N142" s="31">
        <v>1356.25</v>
      </c>
      <c r="O142" s="42">
        <v>1883596</v>
      </c>
      <c r="P142" s="43">
        <v>8.181393174380551E-2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1007.3</v>
      </c>
      <c r="F143" s="40">
        <v>1005.3166666666666</v>
      </c>
      <c r="G143" s="41">
        <v>989.48333333333323</v>
      </c>
      <c r="H143" s="41">
        <v>971.66666666666663</v>
      </c>
      <c r="I143" s="41">
        <v>955.83333333333326</v>
      </c>
      <c r="J143" s="41">
        <v>1023.1333333333332</v>
      </c>
      <c r="K143" s="41">
        <v>1038.9666666666667</v>
      </c>
      <c r="L143" s="41">
        <v>1056.7833333333333</v>
      </c>
      <c r="M143" s="31">
        <v>1021.15</v>
      </c>
      <c r="N143" s="31">
        <v>987.5</v>
      </c>
      <c r="O143" s="42">
        <v>1874250</v>
      </c>
      <c r="P143" s="43">
        <v>-2.7777777777777776E-2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178.8</v>
      </c>
      <c r="F144" s="40">
        <v>174.85</v>
      </c>
      <c r="G144" s="41">
        <v>170.35</v>
      </c>
      <c r="H144" s="41">
        <v>161.9</v>
      </c>
      <c r="I144" s="41">
        <v>157.4</v>
      </c>
      <c r="J144" s="41">
        <v>183.29999999999998</v>
      </c>
      <c r="K144" s="41">
        <v>187.79999999999998</v>
      </c>
      <c r="L144" s="41">
        <v>196.24999999999997</v>
      </c>
      <c r="M144" s="31">
        <v>179.35</v>
      </c>
      <c r="N144" s="31">
        <v>166.4</v>
      </c>
      <c r="O144" s="42">
        <v>39492200</v>
      </c>
      <c r="P144" s="43">
        <v>-4.7225914783460436E-2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147.15</v>
      </c>
      <c r="F145" s="40">
        <v>146.33333333333334</v>
      </c>
      <c r="G145" s="41">
        <v>144.81666666666669</v>
      </c>
      <c r="H145" s="41">
        <v>142.48333333333335</v>
      </c>
      <c r="I145" s="41">
        <v>140.9666666666667</v>
      </c>
      <c r="J145" s="41">
        <v>148.66666666666669</v>
      </c>
      <c r="K145" s="41">
        <v>150.18333333333334</v>
      </c>
      <c r="L145" s="41">
        <v>152.51666666666668</v>
      </c>
      <c r="M145" s="31">
        <v>147.85</v>
      </c>
      <c r="N145" s="31">
        <v>144</v>
      </c>
      <c r="O145" s="42">
        <v>24540000</v>
      </c>
      <c r="P145" s="43">
        <v>-2.7117031398667935E-2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2117.8000000000002</v>
      </c>
      <c r="F146" s="40">
        <v>2108.0333333333333</v>
      </c>
      <c r="G146" s="41">
        <v>2095.0666666666666</v>
      </c>
      <c r="H146" s="41">
        <v>2072.3333333333335</v>
      </c>
      <c r="I146" s="41">
        <v>2059.3666666666668</v>
      </c>
      <c r="J146" s="41">
        <v>2130.7666666666664</v>
      </c>
      <c r="K146" s="41">
        <v>2143.7333333333327</v>
      </c>
      <c r="L146" s="41">
        <v>2166.4666666666662</v>
      </c>
      <c r="M146" s="31">
        <v>2121</v>
      </c>
      <c r="N146" s="31">
        <v>2085.3000000000002</v>
      </c>
      <c r="O146" s="42">
        <v>33261000</v>
      </c>
      <c r="P146" s="43">
        <v>-4.2814489729846396E-2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135.30000000000001</v>
      </c>
      <c r="F147" s="40">
        <v>132.83333333333334</v>
      </c>
      <c r="G147" s="41">
        <v>129.91666666666669</v>
      </c>
      <c r="H147" s="41">
        <v>124.53333333333335</v>
      </c>
      <c r="I147" s="41">
        <v>121.61666666666669</v>
      </c>
      <c r="J147" s="41">
        <v>138.2166666666667</v>
      </c>
      <c r="K147" s="41">
        <v>141.13333333333338</v>
      </c>
      <c r="L147" s="41">
        <v>146.51666666666668</v>
      </c>
      <c r="M147" s="31">
        <v>135.75</v>
      </c>
      <c r="N147" s="31">
        <v>127.45</v>
      </c>
      <c r="O147" s="42">
        <v>154042500</v>
      </c>
      <c r="P147" s="43">
        <v>-3.9737060286627976E-2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1138.8499999999999</v>
      </c>
      <c r="F148" s="40">
        <v>1133.1666666666667</v>
      </c>
      <c r="G148" s="41">
        <v>1121.2333333333336</v>
      </c>
      <c r="H148" s="41">
        <v>1103.6166666666668</v>
      </c>
      <c r="I148" s="41">
        <v>1091.6833333333336</v>
      </c>
      <c r="J148" s="41">
        <v>1150.7833333333335</v>
      </c>
      <c r="K148" s="41">
        <v>1162.7166666666665</v>
      </c>
      <c r="L148" s="41">
        <v>1180.3333333333335</v>
      </c>
      <c r="M148" s="31">
        <v>1145.0999999999999</v>
      </c>
      <c r="N148" s="31">
        <v>1115.55</v>
      </c>
      <c r="O148" s="42">
        <v>8335500</v>
      </c>
      <c r="P148" s="43">
        <v>-1.7155995755217545E-2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429.65</v>
      </c>
      <c r="F149" s="40">
        <v>429.31666666666666</v>
      </c>
      <c r="G149" s="41">
        <v>424.63333333333333</v>
      </c>
      <c r="H149" s="41">
        <v>419.61666666666667</v>
      </c>
      <c r="I149" s="41">
        <v>414.93333333333334</v>
      </c>
      <c r="J149" s="41">
        <v>434.33333333333331</v>
      </c>
      <c r="K149" s="41">
        <v>439.01666666666659</v>
      </c>
      <c r="L149" s="41">
        <v>444.0333333333333</v>
      </c>
      <c r="M149" s="31">
        <v>434</v>
      </c>
      <c r="N149" s="31">
        <v>424.3</v>
      </c>
      <c r="O149" s="42">
        <v>101688000</v>
      </c>
      <c r="P149" s="43">
        <v>-1.3403577197910148E-2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26641.7</v>
      </c>
      <c r="F150" s="40">
        <v>26850.233333333334</v>
      </c>
      <c r="G150" s="41">
        <v>26261.466666666667</v>
      </c>
      <c r="H150" s="41">
        <v>25881.233333333334</v>
      </c>
      <c r="I150" s="41">
        <v>25292.466666666667</v>
      </c>
      <c r="J150" s="41">
        <v>27230.466666666667</v>
      </c>
      <c r="K150" s="41">
        <v>27819.233333333337</v>
      </c>
      <c r="L150" s="41">
        <v>28199.466666666667</v>
      </c>
      <c r="M150" s="31">
        <v>27439</v>
      </c>
      <c r="N150" s="31">
        <v>26470</v>
      </c>
      <c r="O150" s="42">
        <v>195400</v>
      </c>
      <c r="P150" s="43">
        <v>6.7613713973500883E-2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2198.85</v>
      </c>
      <c r="F151" s="40">
        <v>2137.0666666666666</v>
      </c>
      <c r="G151" s="41">
        <v>2048.5333333333333</v>
      </c>
      <c r="H151" s="41">
        <v>1898.2166666666667</v>
      </c>
      <c r="I151" s="41">
        <v>1809.6833333333334</v>
      </c>
      <c r="J151" s="41">
        <v>2287.3833333333332</v>
      </c>
      <c r="K151" s="41">
        <v>2375.9166666666661</v>
      </c>
      <c r="L151" s="41">
        <v>2526.2333333333331</v>
      </c>
      <c r="M151" s="31">
        <v>2225.6</v>
      </c>
      <c r="N151" s="31">
        <v>1986.75</v>
      </c>
      <c r="O151" s="42">
        <v>2083950</v>
      </c>
      <c r="P151" s="43">
        <v>0.2865874363327674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8765.2999999999993</v>
      </c>
      <c r="F152" s="40">
        <v>8828.1333333333332</v>
      </c>
      <c r="G152" s="41">
        <v>8657.1666666666661</v>
      </c>
      <c r="H152" s="41">
        <v>8549.0333333333328</v>
      </c>
      <c r="I152" s="41">
        <v>8378.0666666666657</v>
      </c>
      <c r="J152" s="41">
        <v>8936.2666666666664</v>
      </c>
      <c r="K152" s="41">
        <v>9107.2333333333336</v>
      </c>
      <c r="L152" s="41">
        <v>9215.3666666666668</v>
      </c>
      <c r="M152" s="31">
        <v>8999.1</v>
      </c>
      <c r="N152" s="31">
        <v>8720</v>
      </c>
      <c r="O152" s="42">
        <v>661500</v>
      </c>
      <c r="P152" s="43">
        <v>3.2182562902282039E-2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1297.5</v>
      </c>
      <c r="F153" s="40">
        <v>1280.6333333333334</v>
      </c>
      <c r="G153" s="41">
        <v>1260.2666666666669</v>
      </c>
      <c r="H153" s="41">
        <v>1223.0333333333335</v>
      </c>
      <c r="I153" s="41">
        <v>1202.666666666667</v>
      </c>
      <c r="J153" s="41">
        <v>1317.8666666666668</v>
      </c>
      <c r="K153" s="41">
        <v>1338.2333333333331</v>
      </c>
      <c r="L153" s="41">
        <v>1375.4666666666667</v>
      </c>
      <c r="M153" s="31">
        <v>1301</v>
      </c>
      <c r="N153" s="31">
        <v>1243.4000000000001</v>
      </c>
      <c r="O153" s="42">
        <v>4978400</v>
      </c>
      <c r="P153" s="43">
        <v>-1.4256296530967844E-2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679.75</v>
      </c>
      <c r="F154" s="40">
        <v>679.11666666666667</v>
      </c>
      <c r="G154" s="41">
        <v>657.63333333333333</v>
      </c>
      <c r="H154" s="41">
        <v>635.51666666666665</v>
      </c>
      <c r="I154" s="41">
        <v>614.0333333333333</v>
      </c>
      <c r="J154" s="41">
        <v>701.23333333333335</v>
      </c>
      <c r="K154" s="41">
        <v>722.7166666666667</v>
      </c>
      <c r="L154" s="41">
        <v>744.83333333333337</v>
      </c>
      <c r="M154" s="31">
        <v>700.6</v>
      </c>
      <c r="N154" s="31">
        <v>657</v>
      </c>
      <c r="O154" s="42">
        <v>1870425</v>
      </c>
      <c r="P154" s="43">
        <v>0.22828014184397163</v>
      </c>
    </row>
    <row r="155" spans="1:16" ht="12.75" customHeight="1">
      <c r="A155" s="31">
        <v>145</v>
      </c>
      <c r="B155" s="325" t="s">
        <v>48</v>
      </c>
      <c r="C155" s="33" t="s">
        <v>196</v>
      </c>
      <c r="D155" s="34">
        <v>44434</v>
      </c>
      <c r="E155" s="40">
        <v>780.25</v>
      </c>
      <c r="F155" s="40">
        <v>782.31666666666661</v>
      </c>
      <c r="G155" s="41">
        <v>771.68333333333317</v>
      </c>
      <c r="H155" s="41">
        <v>763.11666666666656</v>
      </c>
      <c r="I155" s="41">
        <v>752.48333333333312</v>
      </c>
      <c r="J155" s="41">
        <v>790.88333333333321</v>
      </c>
      <c r="K155" s="41">
        <v>801.51666666666665</v>
      </c>
      <c r="L155" s="41">
        <v>810.08333333333326</v>
      </c>
      <c r="M155" s="31">
        <v>792.95</v>
      </c>
      <c r="N155" s="31">
        <v>773.75</v>
      </c>
      <c r="O155" s="42">
        <v>37252600</v>
      </c>
      <c r="P155" s="43">
        <v>5.2512278050623343E-3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525.25</v>
      </c>
      <c r="F156" s="40">
        <v>522.31666666666672</v>
      </c>
      <c r="G156" s="41">
        <v>516.68333333333339</v>
      </c>
      <c r="H156" s="41">
        <v>508.11666666666667</v>
      </c>
      <c r="I156" s="41">
        <v>502.48333333333335</v>
      </c>
      <c r="J156" s="41">
        <v>530.88333333333344</v>
      </c>
      <c r="K156" s="41">
        <v>536.51666666666688</v>
      </c>
      <c r="L156" s="41">
        <v>545.08333333333348</v>
      </c>
      <c r="M156" s="31">
        <v>527.95000000000005</v>
      </c>
      <c r="N156" s="31">
        <v>513.75</v>
      </c>
      <c r="O156" s="42">
        <v>13510500</v>
      </c>
      <c r="P156" s="43">
        <v>-8.367279533193878E-3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862.9</v>
      </c>
      <c r="F157" s="40">
        <v>855.54999999999984</v>
      </c>
      <c r="G157" s="41">
        <v>846.39999999999964</v>
      </c>
      <c r="H157" s="41">
        <v>829.89999999999975</v>
      </c>
      <c r="I157" s="41">
        <v>820.74999999999955</v>
      </c>
      <c r="J157" s="41">
        <v>872.04999999999973</v>
      </c>
      <c r="K157" s="41">
        <v>881.2</v>
      </c>
      <c r="L157" s="41">
        <v>897.69999999999982</v>
      </c>
      <c r="M157" s="31">
        <v>864.7</v>
      </c>
      <c r="N157" s="31">
        <v>839.05</v>
      </c>
      <c r="O157" s="42">
        <v>11214000</v>
      </c>
      <c r="P157" s="43">
        <v>2.3268546400218998E-2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765.4</v>
      </c>
      <c r="F158" s="40">
        <v>764.21666666666658</v>
      </c>
      <c r="G158" s="41">
        <v>754.48333333333312</v>
      </c>
      <c r="H158" s="41">
        <v>743.56666666666649</v>
      </c>
      <c r="I158" s="41">
        <v>733.83333333333303</v>
      </c>
      <c r="J158" s="41">
        <v>775.13333333333321</v>
      </c>
      <c r="K158" s="41">
        <v>784.86666666666656</v>
      </c>
      <c r="L158" s="41">
        <v>795.7833333333333</v>
      </c>
      <c r="M158" s="31">
        <v>773.95</v>
      </c>
      <c r="N158" s="31">
        <v>753.3</v>
      </c>
      <c r="O158" s="42">
        <v>7488450</v>
      </c>
      <c r="P158" s="43">
        <v>-4.114088159031979E-2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296.45</v>
      </c>
      <c r="F159" s="40">
        <v>293.68333333333334</v>
      </c>
      <c r="G159" s="41">
        <v>289.06666666666666</v>
      </c>
      <c r="H159" s="41">
        <v>281.68333333333334</v>
      </c>
      <c r="I159" s="41">
        <v>277.06666666666666</v>
      </c>
      <c r="J159" s="41">
        <v>301.06666666666666</v>
      </c>
      <c r="K159" s="41">
        <v>305.68333333333334</v>
      </c>
      <c r="L159" s="41">
        <v>313.06666666666666</v>
      </c>
      <c r="M159" s="31">
        <v>298.3</v>
      </c>
      <c r="N159" s="31">
        <v>286.3</v>
      </c>
      <c r="O159" s="42">
        <v>108017850</v>
      </c>
      <c r="P159" s="43">
        <v>-1.5123561052932463E-2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130.1</v>
      </c>
      <c r="F160" s="40">
        <v>129.63333333333333</v>
      </c>
      <c r="G160" s="41">
        <v>127.31666666666666</v>
      </c>
      <c r="H160" s="41">
        <v>124.53333333333333</v>
      </c>
      <c r="I160" s="41">
        <v>122.21666666666667</v>
      </c>
      <c r="J160" s="41">
        <v>132.41666666666666</v>
      </c>
      <c r="K160" s="41">
        <v>134.73333333333332</v>
      </c>
      <c r="L160" s="41">
        <v>137.51666666666665</v>
      </c>
      <c r="M160" s="31">
        <v>131.94999999999999</v>
      </c>
      <c r="N160" s="31">
        <v>126.85</v>
      </c>
      <c r="O160" s="42">
        <v>144477000</v>
      </c>
      <c r="P160" s="43">
        <v>-1.0631413515762226E-2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1431.35</v>
      </c>
      <c r="F161" s="40">
        <v>1418.1500000000003</v>
      </c>
      <c r="G161" s="41">
        <v>1401.3500000000006</v>
      </c>
      <c r="H161" s="41">
        <v>1371.3500000000004</v>
      </c>
      <c r="I161" s="41">
        <v>1354.5500000000006</v>
      </c>
      <c r="J161" s="41">
        <v>1448.1500000000005</v>
      </c>
      <c r="K161" s="41">
        <v>1464.9500000000003</v>
      </c>
      <c r="L161" s="41">
        <v>1494.9500000000005</v>
      </c>
      <c r="M161" s="31">
        <v>1434.95</v>
      </c>
      <c r="N161" s="31">
        <v>1388.15</v>
      </c>
      <c r="O161" s="42">
        <v>49438550</v>
      </c>
      <c r="P161" s="43">
        <v>8.9860352155434128E-3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3345.1</v>
      </c>
      <c r="F162" s="40">
        <v>3346.75</v>
      </c>
      <c r="G162" s="41">
        <v>3329.55</v>
      </c>
      <c r="H162" s="41">
        <v>3314</v>
      </c>
      <c r="I162" s="41">
        <v>3296.8</v>
      </c>
      <c r="J162" s="41">
        <v>3362.3</v>
      </c>
      <c r="K162" s="41">
        <v>3379.5</v>
      </c>
      <c r="L162" s="41">
        <v>3395.05</v>
      </c>
      <c r="M162" s="31">
        <v>3363.95</v>
      </c>
      <c r="N162" s="31">
        <v>3331.2</v>
      </c>
      <c r="O162" s="42">
        <v>9152400</v>
      </c>
      <c r="P162" s="43">
        <v>-2.7013235528623825E-2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1322.2</v>
      </c>
      <c r="F163" s="40">
        <v>1315.45</v>
      </c>
      <c r="G163" s="41">
        <v>1304.8500000000001</v>
      </c>
      <c r="H163" s="41">
        <v>1287.5</v>
      </c>
      <c r="I163" s="41">
        <v>1276.9000000000001</v>
      </c>
      <c r="J163" s="41">
        <v>1332.8000000000002</v>
      </c>
      <c r="K163" s="41">
        <v>1343.4</v>
      </c>
      <c r="L163" s="41">
        <v>1360.7500000000002</v>
      </c>
      <c r="M163" s="31">
        <v>1326.05</v>
      </c>
      <c r="N163" s="31">
        <v>1298.0999999999999</v>
      </c>
      <c r="O163" s="42">
        <v>9948000</v>
      </c>
      <c r="P163" s="43">
        <v>-6.4861816130851666E-2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1794.15</v>
      </c>
      <c r="F164" s="40">
        <v>1796.3666666666668</v>
      </c>
      <c r="G164" s="41">
        <v>1775.8333333333335</v>
      </c>
      <c r="H164" s="41">
        <v>1757.5166666666667</v>
      </c>
      <c r="I164" s="41">
        <v>1736.9833333333333</v>
      </c>
      <c r="J164" s="41">
        <v>1814.6833333333336</v>
      </c>
      <c r="K164" s="41">
        <v>1835.2166666666669</v>
      </c>
      <c r="L164" s="41">
        <v>1853.5333333333338</v>
      </c>
      <c r="M164" s="31">
        <v>1816.9</v>
      </c>
      <c r="N164" s="31">
        <v>1778.05</v>
      </c>
      <c r="O164" s="42">
        <v>4638750</v>
      </c>
      <c r="P164" s="43">
        <v>-2.2829607393948969E-2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2912.6</v>
      </c>
      <c r="F165" s="40">
        <v>2952.5333333333333</v>
      </c>
      <c r="G165" s="41">
        <v>2856.0666666666666</v>
      </c>
      <c r="H165" s="41">
        <v>2799.5333333333333</v>
      </c>
      <c r="I165" s="41">
        <v>2703.0666666666666</v>
      </c>
      <c r="J165" s="41">
        <v>3009.0666666666666</v>
      </c>
      <c r="K165" s="41">
        <v>3105.5333333333328</v>
      </c>
      <c r="L165" s="41">
        <v>3162.0666666666666</v>
      </c>
      <c r="M165" s="31">
        <v>3049</v>
      </c>
      <c r="N165" s="31">
        <v>2896</v>
      </c>
      <c r="O165" s="42">
        <v>787250</v>
      </c>
      <c r="P165" s="43">
        <v>0.18517124576590138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457.9</v>
      </c>
      <c r="F166" s="40">
        <v>455.05</v>
      </c>
      <c r="G166" s="41">
        <v>451.1</v>
      </c>
      <c r="H166" s="41">
        <v>444.3</v>
      </c>
      <c r="I166" s="41">
        <v>440.35</v>
      </c>
      <c r="J166" s="41">
        <v>461.85</v>
      </c>
      <c r="K166" s="41">
        <v>465.79999999999995</v>
      </c>
      <c r="L166" s="41">
        <v>472.6</v>
      </c>
      <c r="M166" s="31">
        <v>459</v>
      </c>
      <c r="N166" s="31">
        <v>448.25</v>
      </c>
      <c r="O166" s="42">
        <v>2623500</v>
      </c>
      <c r="P166" s="43">
        <v>-2.508361204013378E-2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899.5</v>
      </c>
      <c r="F167" s="40">
        <v>894.26666666666677</v>
      </c>
      <c r="G167" s="41">
        <v>857.63333333333355</v>
      </c>
      <c r="H167" s="41">
        <v>815.76666666666677</v>
      </c>
      <c r="I167" s="41">
        <v>779.13333333333355</v>
      </c>
      <c r="J167" s="41">
        <v>936.13333333333355</v>
      </c>
      <c r="K167" s="41">
        <v>972.76666666666677</v>
      </c>
      <c r="L167" s="41">
        <v>1014.6333333333336</v>
      </c>
      <c r="M167" s="31">
        <v>930.9</v>
      </c>
      <c r="N167" s="31">
        <v>852.4</v>
      </c>
      <c r="O167" s="42">
        <v>1421000</v>
      </c>
      <c r="P167" s="43">
        <v>0.18429003021148035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562.85</v>
      </c>
      <c r="F168" s="40">
        <v>557.73333333333346</v>
      </c>
      <c r="G168" s="41">
        <v>551.26666666666688</v>
      </c>
      <c r="H168" s="41">
        <v>539.68333333333339</v>
      </c>
      <c r="I168" s="41">
        <v>533.21666666666681</v>
      </c>
      <c r="J168" s="41">
        <v>569.31666666666695</v>
      </c>
      <c r="K168" s="41">
        <v>575.78333333333342</v>
      </c>
      <c r="L168" s="41">
        <v>587.36666666666702</v>
      </c>
      <c r="M168" s="31">
        <v>564.20000000000005</v>
      </c>
      <c r="N168" s="31">
        <v>546.15</v>
      </c>
      <c r="O168" s="42">
        <v>6482000</v>
      </c>
      <c r="P168" s="43">
        <v>-3.9817503110742433E-2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1393.7</v>
      </c>
      <c r="F169" s="40">
        <v>1385.9666666666665</v>
      </c>
      <c r="G169" s="41">
        <v>1375.883333333333</v>
      </c>
      <c r="H169" s="41">
        <v>1358.0666666666666</v>
      </c>
      <c r="I169" s="41">
        <v>1347.9833333333331</v>
      </c>
      <c r="J169" s="41">
        <v>1403.7833333333328</v>
      </c>
      <c r="K169" s="41">
        <v>1413.8666666666663</v>
      </c>
      <c r="L169" s="41">
        <v>1431.6833333333327</v>
      </c>
      <c r="M169" s="31">
        <v>1396.05</v>
      </c>
      <c r="N169" s="31">
        <v>1368.15</v>
      </c>
      <c r="O169" s="42">
        <v>1721300</v>
      </c>
      <c r="P169" s="43">
        <v>6.1374795417348605E-3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7469.45</v>
      </c>
      <c r="F170" s="40">
        <v>7472.3500000000013</v>
      </c>
      <c r="G170" s="41">
        <v>7382.7000000000025</v>
      </c>
      <c r="H170" s="41">
        <v>7295.9500000000016</v>
      </c>
      <c r="I170" s="41">
        <v>7206.3000000000029</v>
      </c>
      <c r="J170" s="41">
        <v>7559.1000000000022</v>
      </c>
      <c r="K170" s="41">
        <v>7648.7500000000018</v>
      </c>
      <c r="L170" s="41">
        <v>7735.5000000000018</v>
      </c>
      <c r="M170" s="31">
        <v>7562</v>
      </c>
      <c r="N170" s="31">
        <v>7385.6</v>
      </c>
      <c r="O170" s="42">
        <v>1704000</v>
      </c>
      <c r="P170" s="43">
        <v>0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776.75</v>
      </c>
      <c r="F171" s="40">
        <v>772.7166666666667</v>
      </c>
      <c r="G171" s="41">
        <v>762.63333333333344</v>
      </c>
      <c r="H171" s="41">
        <v>748.51666666666677</v>
      </c>
      <c r="I171" s="41">
        <v>738.43333333333351</v>
      </c>
      <c r="J171" s="41">
        <v>786.83333333333337</v>
      </c>
      <c r="K171" s="41">
        <v>796.91666666666663</v>
      </c>
      <c r="L171" s="41">
        <v>811.0333333333333</v>
      </c>
      <c r="M171" s="31">
        <v>782.8</v>
      </c>
      <c r="N171" s="31">
        <v>758.6</v>
      </c>
      <c r="O171" s="42">
        <v>24187800</v>
      </c>
      <c r="P171" s="43">
        <v>4.643628509719222E-3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325.5</v>
      </c>
      <c r="F172" s="40">
        <v>320.06666666666666</v>
      </c>
      <c r="G172" s="41">
        <v>313.98333333333335</v>
      </c>
      <c r="H172" s="41">
        <v>302.4666666666667</v>
      </c>
      <c r="I172" s="41">
        <v>296.38333333333338</v>
      </c>
      <c r="J172" s="41">
        <v>331.58333333333331</v>
      </c>
      <c r="K172" s="41">
        <v>337.66666666666669</v>
      </c>
      <c r="L172" s="41">
        <v>349.18333333333328</v>
      </c>
      <c r="M172" s="31">
        <v>326.14999999999998</v>
      </c>
      <c r="N172" s="31">
        <v>308.55</v>
      </c>
      <c r="O172" s="42">
        <v>139211700</v>
      </c>
      <c r="P172" s="43">
        <v>5.1538425513979302E-2</v>
      </c>
    </row>
    <row r="173" spans="1:16" ht="12.75" customHeight="1">
      <c r="A173" s="327">
        <v>163</v>
      </c>
      <c r="B173" s="32" t="s">
        <v>71</v>
      </c>
      <c r="C173" s="33" t="s">
        <v>214</v>
      </c>
      <c r="D173" s="34">
        <v>44434</v>
      </c>
      <c r="E173" s="40">
        <v>1000.95</v>
      </c>
      <c r="F173" s="40">
        <v>987.6</v>
      </c>
      <c r="G173" s="41">
        <v>972.35</v>
      </c>
      <c r="H173" s="41">
        <v>943.75</v>
      </c>
      <c r="I173" s="41">
        <v>928.5</v>
      </c>
      <c r="J173" s="41">
        <v>1016.2</v>
      </c>
      <c r="K173" s="41">
        <v>1031.45</v>
      </c>
      <c r="L173" s="41">
        <v>1060.0500000000002</v>
      </c>
      <c r="M173" s="31">
        <v>1002.85</v>
      </c>
      <c r="N173" s="31">
        <v>959</v>
      </c>
      <c r="O173" s="42">
        <v>4106500</v>
      </c>
      <c r="P173" s="43">
        <v>-3.9752133754238278E-2</v>
      </c>
    </row>
    <row r="174" spans="1:16" ht="12.75" customHeight="1">
      <c r="A174" s="328">
        <v>164</v>
      </c>
      <c r="B174" s="326" t="s">
        <v>88</v>
      </c>
      <c r="C174" s="33" t="s">
        <v>215</v>
      </c>
      <c r="D174" s="34">
        <v>44434</v>
      </c>
      <c r="E174" s="40">
        <v>603.4</v>
      </c>
      <c r="F174" s="40">
        <v>603.73333333333323</v>
      </c>
      <c r="G174" s="41">
        <v>599.66666666666652</v>
      </c>
      <c r="H174" s="41">
        <v>595.93333333333328</v>
      </c>
      <c r="I174" s="41">
        <v>591.86666666666656</v>
      </c>
      <c r="J174" s="41">
        <v>607.46666666666647</v>
      </c>
      <c r="K174" s="41">
        <v>611.5333333333333</v>
      </c>
      <c r="L174" s="41">
        <v>615.26666666666642</v>
      </c>
      <c r="M174" s="31">
        <v>607.79999999999995</v>
      </c>
      <c r="N174" s="31">
        <v>600</v>
      </c>
      <c r="O174" s="42">
        <v>30708800</v>
      </c>
      <c r="P174" s="43">
        <v>1.3042570951585977E-3</v>
      </c>
    </row>
    <row r="175" spans="1:16" ht="12.75" customHeight="1">
      <c r="A175" s="328">
        <v>165</v>
      </c>
      <c r="B175" s="326" t="s">
        <v>183</v>
      </c>
      <c r="C175" s="33" t="s">
        <v>216</v>
      </c>
      <c r="D175" s="34">
        <v>44434</v>
      </c>
      <c r="E175" s="40">
        <v>182.2</v>
      </c>
      <c r="F175" s="40">
        <v>181.61666666666667</v>
      </c>
      <c r="G175" s="41">
        <v>178.58333333333334</v>
      </c>
      <c r="H175" s="41">
        <v>174.96666666666667</v>
      </c>
      <c r="I175" s="41">
        <v>171.93333333333334</v>
      </c>
      <c r="J175" s="41">
        <v>185.23333333333335</v>
      </c>
      <c r="K175" s="41">
        <v>188.26666666666665</v>
      </c>
      <c r="L175" s="41">
        <v>191.88333333333335</v>
      </c>
      <c r="M175" s="31">
        <v>184.65</v>
      </c>
      <c r="N175" s="31">
        <v>178</v>
      </c>
      <c r="O175" s="42">
        <v>77907000</v>
      </c>
      <c r="P175" s="43">
        <v>1.1569024618261141E-2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6" sqref="C16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44420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36" t="s">
        <v>16</v>
      </c>
      <c r="B8" s="438"/>
      <c r="C8" s="442" t="s">
        <v>20</v>
      </c>
      <c r="D8" s="442" t="s">
        <v>21</v>
      </c>
      <c r="E8" s="433" t="s">
        <v>22</v>
      </c>
      <c r="F8" s="434"/>
      <c r="G8" s="435"/>
      <c r="H8" s="433" t="s">
        <v>23</v>
      </c>
      <c r="I8" s="434"/>
      <c r="J8" s="435"/>
      <c r="K8" s="26"/>
      <c r="L8" s="55"/>
      <c r="M8" s="55"/>
      <c r="N8" s="1"/>
      <c r="O8" s="1"/>
    </row>
    <row r="9" spans="1:15" ht="36" customHeight="1">
      <c r="A9" s="440"/>
      <c r="B9" s="441"/>
      <c r="C9" s="441"/>
      <c r="D9" s="44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16282.25</v>
      </c>
      <c r="D10" s="35">
        <v>16261.183333333334</v>
      </c>
      <c r="E10" s="35">
        <v>16183.616666666669</v>
      </c>
      <c r="F10" s="35">
        <v>16084.983333333334</v>
      </c>
      <c r="G10" s="35">
        <v>16007.416666666668</v>
      </c>
      <c r="H10" s="35">
        <v>16359.816666666669</v>
      </c>
      <c r="I10" s="35">
        <v>16437.383333333335</v>
      </c>
      <c r="J10" s="35">
        <v>16536.01666666667</v>
      </c>
      <c r="K10" s="37">
        <v>16338.75</v>
      </c>
      <c r="L10" s="37">
        <v>16162.55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35806.400000000001</v>
      </c>
      <c r="D11" s="40">
        <v>35855.100000000006</v>
      </c>
      <c r="E11" s="40">
        <v>35482.650000000009</v>
      </c>
      <c r="F11" s="40">
        <v>35158.9</v>
      </c>
      <c r="G11" s="40">
        <v>34786.450000000004</v>
      </c>
      <c r="H11" s="40">
        <v>36178.850000000013</v>
      </c>
      <c r="I11" s="40">
        <v>36551.30000000001</v>
      </c>
      <c r="J11" s="40">
        <v>36875.050000000017</v>
      </c>
      <c r="K11" s="31">
        <v>36227.550000000003</v>
      </c>
      <c r="L11" s="31">
        <v>35531.35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2027.5</v>
      </c>
      <c r="D12" s="40">
        <v>2017.55</v>
      </c>
      <c r="E12" s="40">
        <v>2003.9499999999998</v>
      </c>
      <c r="F12" s="40">
        <v>1980.3999999999999</v>
      </c>
      <c r="G12" s="40">
        <v>1966.7999999999997</v>
      </c>
      <c r="H12" s="40">
        <v>2041.1</v>
      </c>
      <c r="I12" s="40">
        <v>2054.6999999999998</v>
      </c>
      <c r="J12" s="40">
        <v>2078.25</v>
      </c>
      <c r="K12" s="31">
        <v>2031.15</v>
      </c>
      <c r="L12" s="31">
        <v>1994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4489</v>
      </c>
      <c r="D13" s="40">
        <v>4472.55</v>
      </c>
      <c r="E13" s="40">
        <v>4451.1500000000005</v>
      </c>
      <c r="F13" s="40">
        <v>4413.3</v>
      </c>
      <c r="G13" s="40">
        <v>4391.9000000000005</v>
      </c>
      <c r="H13" s="40">
        <v>4510.4000000000005</v>
      </c>
      <c r="I13" s="40">
        <v>4531.8</v>
      </c>
      <c r="J13" s="40">
        <v>4569.6500000000005</v>
      </c>
      <c r="K13" s="31">
        <v>4493.95</v>
      </c>
      <c r="L13" s="31">
        <v>4434.7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31670</v>
      </c>
      <c r="D14" s="40">
        <v>31664.05</v>
      </c>
      <c r="E14" s="40">
        <v>31528.35</v>
      </c>
      <c r="F14" s="40">
        <v>31386.7</v>
      </c>
      <c r="G14" s="40">
        <v>31251</v>
      </c>
      <c r="H14" s="40">
        <v>31805.699999999997</v>
      </c>
      <c r="I14" s="40">
        <v>31941.4</v>
      </c>
      <c r="J14" s="40">
        <v>32083.049999999996</v>
      </c>
      <c r="K14" s="31">
        <v>31799.75</v>
      </c>
      <c r="L14" s="31">
        <v>31522.400000000001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3581.65</v>
      </c>
      <c r="D15" s="40">
        <v>3563.2666666666669</v>
      </c>
      <c r="E15" s="40">
        <v>3538.9833333333336</v>
      </c>
      <c r="F15" s="40">
        <v>3496.3166666666666</v>
      </c>
      <c r="G15" s="40">
        <v>3472.0333333333333</v>
      </c>
      <c r="H15" s="40">
        <v>3605.9333333333338</v>
      </c>
      <c r="I15" s="40">
        <v>3630.2166666666676</v>
      </c>
      <c r="J15" s="40">
        <v>3672.8833333333341</v>
      </c>
      <c r="K15" s="31">
        <v>3587.55</v>
      </c>
      <c r="L15" s="31">
        <v>3520.6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7478.1</v>
      </c>
      <c r="D16" s="40">
        <v>7427.6000000000013</v>
      </c>
      <c r="E16" s="40">
        <v>7361.6500000000024</v>
      </c>
      <c r="F16" s="40">
        <v>7245.2000000000007</v>
      </c>
      <c r="G16" s="40">
        <v>7179.2500000000018</v>
      </c>
      <c r="H16" s="40">
        <v>7544.0500000000029</v>
      </c>
      <c r="I16" s="40">
        <v>7610.0000000000018</v>
      </c>
      <c r="J16" s="40">
        <v>7726.4500000000035</v>
      </c>
      <c r="K16" s="31">
        <v>7493.55</v>
      </c>
      <c r="L16" s="31">
        <v>7311.15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2276.0500000000002</v>
      </c>
      <c r="D17" s="40">
        <v>2284.1833333333334</v>
      </c>
      <c r="E17" s="40">
        <v>2240.416666666667</v>
      </c>
      <c r="F17" s="40">
        <v>2204.7833333333338</v>
      </c>
      <c r="G17" s="40">
        <v>2161.0166666666673</v>
      </c>
      <c r="H17" s="40">
        <v>2319.8166666666666</v>
      </c>
      <c r="I17" s="40">
        <v>2363.583333333333</v>
      </c>
      <c r="J17" s="40">
        <v>2399.2166666666662</v>
      </c>
      <c r="K17" s="31">
        <v>2327.9499999999998</v>
      </c>
      <c r="L17" s="31">
        <v>2248.5500000000002</v>
      </c>
      <c r="M17" s="31">
        <v>4.0141299999999998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1288.3499999999999</v>
      </c>
      <c r="D18" s="40">
        <v>1286.6500000000001</v>
      </c>
      <c r="E18" s="40">
        <v>1260.8500000000001</v>
      </c>
      <c r="F18" s="40">
        <v>1233.3500000000001</v>
      </c>
      <c r="G18" s="40">
        <v>1207.5500000000002</v>
      </c>
      <c r="H18" s="40">
        <v>1314.15</v>
      </c>
      <c r="I18" s="40">
        <v>1339.9500000000003</v>
      </c>
      <c r="J18" s="40">
        <v>1367.45</v>
      </c>
      <c r="K18" s="31">
        <v>1312.45</v>
      </c>
      <c r="L18" s="31">
        <v>1259.1500000000001</v>
      </c>
      <c r="M18" s="31">
        <v>10.659090000000001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919.5</v>
      </c>
      <c r="D19" s="40">
        <v>919.30000000000007</v>
      </c>
      <c r="E19" s="40">
        <v>901.30000000000018</v>
      </c>
      <c r="F19" s="40">
        <v>883.10000000000014</v>
      </c>
      <c r="G19" s="40">
        <v>865.10000000000025</v>
      </c>
      <c r="H19" s="40">
        <v>937.50000000000011</v>
      </c>
      <c r="I19" s="40">
        <v>955.49999999999989</v>
      </c>
      <c r="J19" s="40">
        <v>973.7</v>
      </c>
      <c r="K19" s="31">
        <v>937.3</v>
      </c>
      <c r="L19" s="31">
        <v>901.1</v>
      </c>
      <c r="M19" s="31">
        <v>11.819789999999999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18290.8</v>
      </c>
      <c r="D20" s="40">
        <v>18254.633333333335</v>
      </c>
      <c r="E20" s="40">
        <v>18029.26666666667</v>
      </c>
      <c r="F20" s="40">
        <v>17767.733333333334</v>
      </c>
      <c r="G20" s="40">
        <v>17542.366666666669</v>
      </c>
      <c r="H20" s="40">
        <v>18516.166666666672</v>
      </c>
      <c r="I20" s="40">
        <v>18741.533333333333</v>
      </c>
      <c r="J20" s="40">
        <v>19003.066666666673</v>
      </c>
      <c r="K20" s="31">
        <v>18480</v>
      </c>
      <c r="L20" s="31">
        <v>17993.099999999999</v>
      </c>
      <c r="M20" s="31">
        <v>0.18189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1437.05</v>
      </c>
      <c r="D21" s="40">
        <v>1433.55</v>
      </c>
      <c r="E21" s="40">
        <v>1410.5</v>
      </c>
      <c r="F21" s="40">
        <v>1383.95</v>
      </c>
      <c r="G21" s="40">
        <v>1360.9</v>
      </c>
      <c r="H21" s="40">
        <v>1460.1</v>
      </c>
      <c r="I21" s="40">
        <v>1483.1499999999996</v>
      </c>
      <c r="J21" s="40">
        <v>1509.6999999999998</v>
      </c>
      <c r="K21" s="31">
        <v>1456.6</v>
      </c>
      <c r="L21" s="31">
        <v>1407</v>
      </c>
      <c r="M21" s="31">
        <v>31.974119999999999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901.5</v>
      </c>
      <c r="D22" s="40">
        <v>896.16666666666663</v>
      </c>
      <c r="E22" s="40">
        <v>880.33333333333326</v>
      </c>
      <c r="F22" s="40">
        <v>859.16666666666663</v>
      </c>
      <c r="G22" s="40">
        <v>843.33333333333326</v>
      </c>
      <c r="H22" s="40">
        <v>917.33333333333326</v>
      </c>
      <c r="I22" s="40">
        <v>933.16666666666652</v>
      </c>
      <c r="J22" s="40">
        <v>954.33333333333326</v>
      </c>
      <c r="K22" s="31">
        <v>912</v>
      </c>
      <c r="L22" s="31">
        <v>875</v>
      </c>
      <c r="M22" s="31">
        <v>26.062110000000001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699.15</v>
      </c>
      <c r="D23" s="40">
        <v>696.23333333333323</v>
      </c>
      <c r="E23" s="40">
        <v>687.46666666666647</v>
      </c>
      <c r="F23" s="40">
        <v>675.78333333333319</v>
      </c>
      <c r="G23" s="40">
        <v>667.01666666666642</v>
      </c>
      <c r="H23" s="40">
        <v>707.91666666666652</v>
      </c>
      <c r="I23" s="40">
        <v>716.68333333333317</v>
      </c>
      <c r="J23" s="40">
        <v>728.36666666666656</v>
      </c>
      <c r="K23" s="31">
        <v>705</v>
      </c>
      <c r="L23" s="31">
        <v>684.55</v>
      </c>
      <c r="M23" s="31">
        <v>62.979750000000003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900.1</v>
      </c>
      <c r="D24" s="40">
        <v>883.36666666666667</v>
      </c>
      <c r="E24" s="40">
        <v>859.73333333333335</v>
      </c>
      <c r="F24" s="40">
        <v>819.36666666666667</v>
      </c>
      <c r="G24" s="40">
        <v>795.73333333333335</v>
      </c>
      <c r="H24" s="40">
        <v>923.73333333333335</v>
      </c>
      <c r="I24" s="40">
        <v>947.36666666666679</v>
      </c>
      <c r="J24" s="40">
        <v>987.73333333333335</v>
      </c>
      <c r="K24" s="31">
        <v>907</v>
      </c>
      <c r="L24" s="31">
        <v>843</v>
      </c>
      <c r="M24" s="31">
        <v>2.2968199999999999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946.7</v>
      </c>
      <c r="D25" s="40">
        <v>932.23333333333323</v>
      </c>
      <c r="E25" s="40">
        <v>915.46666666666647</v>
      </c>
      <c r="F25" s="40">
        <v>884.23333333333323</v>
      </c>
      <c r="G25" s="40">
        <v>867.46666666666647</v>
      </c>
      <c r="H25" s="40">
        <v>963.46666666666647</v>
      </c>
      <c r="I25" s="40">
        <v>980.23333333333312</v>
      </c>
      <c r="J25" s="40">
        <v>1011.4666666666665</v>
      </c>
      <c r="K25" s="31">
        <v>949</v>
      </c>
      <c r="L25" s="31">
        <v>901</v>
      </c>
      <c r="M25" s="31">
        <v>1.1990099999999999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115</v>
      </c>
      <c r="D26" s="40">
        <v>113.60000000000001</v>
      </c>
      <c r="E26" s="40">
        <v>110.70000000000002</v>
      </c>
      <c r="F26" s="40">
        <v>106.4</v>
      </c>
      <c r="G26" s="40">
        <v>103.50000000000001</v>
      </c>
      <c r="H26" s="40">
        <v>117.90000000000002</v>
      </c>
      <c r="I26" s="40">
        <v>120.80000000000003</v>
      </c>
      <c r="J26" s="40">
        <v>125.10000000000002</v>
      </c>
      <c r="K26" s="31">
        <v>116.5</v>
      </c>
      <c r="L26" s="31">
        <v>109.3</v>
      </c>
      <c r="M26" s="31">
        <v>47.364019999999996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207.9</v>
      </c>
      <c r="D27" s="40">
        <v>204.88333333333333</v>
      </c>
      <c r="E27" s="40">
        <v>199.86666666666665</v>
      </c>
      <c r="F27" s="40">
        <v>191.83333333333331</v>
      </c>
      <c r="G27" s="40">
        <v>186.81666666666663</v>
      </c>
      <c r="H27" s="40">
        <v>212.91666666666666</v>
      </c>
      <c r="I27" s="40">
        <v>217.93333333333331</v>
      </c>
      <c r="J27" s="40">
        <v>225.96666666666667</v>
      </c>
      <c r="K27" s="31">
        <v>209.9</v>
      </c>
      <c r="L27" s="31">
        <v>196.85</v>
      </c>
      <c r="M27" s="31">
        <v>40.565640000000002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2251.5</v>
      </c>
      <c r="D28" s="40">
        <v>2257.4500000000003</v>
      </c>
      <c r="E28" s="40">
        <v>2204.4000000000005</v>
      </c>
      <c r="F28" s="40">
        <v>2157.3000000000002</v>
      </c>
      <c r="G28" s="40">
        <v>2104.2500000000005</v>
      </c>
      <c r="H28" s="40">
        <v>2304.5500000000006</v>
      </c>
      <c r="I28" s="40">
        <v>2357.6000000000008</v>
      </c>
      <c r="J28" s="40">
        <v>2404.7000000000007</v>
      </c>
      <c r="K28" s="31">
        <v>2310.5</v>
      </c>
      <c r="L28" s="31">
        <v>2210.35</v>
      </c>
      <c r="M28" s="31">
        <v>0.39095000000000002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762.2</v>
      </c>
      <c r="D29" s="40">
        <v>760.41666666666663</v>
      </c>
      <c r="E29" s="40">
        <v>746.08333333333326</v>
      </c>
      <c r="F29" s="40">
        <v>729.96666666666658</v>
      </c>
      <c r="G29" s="40">
        <v>715.63333333333321</v>
      </c>
      <c r="H29" s="40">
        <v>776.5333333333333</v>
      </c>
      <c r="I29" s="40">
        <v>790.86666666666656</v>
      </c>
      <c r="J29" s="40">
        <v>806.98333333333335</v>
      </c>
      <c r="K29" s="31">
        <v>774.75</v>
      </c>
      <c r="L29" s="31">
        <v>744.3</v>
      </c>
      <c r="M29" s="31">
        <v>5.11172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3684.25</v>
      </c>
      <c r="D30" s="40">
        <v>3641.4166666666665</v>
      </c>
      <c r="E30" s="40">
        <v>3585.833333333333</v>
      </c>
      <c r="F30" s="40">
        <v>3487.4166666666665</v>
      </c>
      <c r="G30" s="40">
        <v>3431.833333333333</v>
      </c>
      <c r="H30" s="40">
        <v>3739.833333333333</v>
      </c>
      <c r="I30" s="40">
        <v>3795.4166666666661</v>
      </c>
      <c r="J30" s="40">
        <v>3893.833333333333</v>
      </c>
      <c r="K30" s="31">
        <v>3697</v>
      </c>
      <c r="L30" s="31">
        <v>3543</v>
      </c>
      <c r="M30" s="31">
        <v>6.5042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719.3</v>
      </c>
      <c r="D31" s="40">
        <v>718.16666666666663</v>
      </c>
      <c r="E31" s="40">
        <v>707.63333333333321</v>
      </c>
      <c r="F31" s="40">
        <v>695.96666666666658</v>
      </c>
      <c r="G31" s="40">
        <v>685.43333333333317</v>
      </c>
      <c r="H31" s="40">
        <v>729.83333333333326</v>
      </c>
      <c r="I31" s="40">
        <v>740.36666666666679</v>
      </c>
      <c r="J31" s="40">
        <v>752.0333333333333</v>
      </c>
      <c r="K31" s="31">
        <v>728.7</v>
      </c>
      <c r="L31" s="31">
        <v>706.5</v>
      </c>
      <c r="M31" s="31">
        <v>7.3838100000000004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398.25</v>
      </c>
      <c r="D32" s="40">
        <v>398.34999999999997</v>
      </c>
      <c r="E32" s="40">
        <v>391.69999999999993</v>
      </c>
      <c r="F32" s="40">
        <v>385.15</v>
      </c>
      <c r="G32" s="40">
        <v>378.49999999999994</v>
      </c>
      <c r="H32" s="40">
        <v>404.89999999999992</v>
      </c>
      <c r="I32" s="40">
        <v>411.5499999999999</v>
      </c>
      <c r="J32" s="40">
        <v>418.09999999999991</v>
      </c>
      <c r="K32" s="31">
        <v>405</v>
      </c>
      <c r="L32" s="31">
        <v>391.8</v>
      </c>
      <c r="M32" s="31">
        <v>33.370190000000001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4026.35</v>
      </c>
      <c r="D33" s="40">
        <v>4008.1666666666665</v>
      </c>
      <c r="E33" s="40">
        <v>3933.1833333333329</v>
      </c>
      <c r="F33" s="40">
        <v>3840.0166666666664</v>
      </c>
      <c r="G33" s="40">
        <v>3765.0333333333328</v>
      </c>
      <c r="H33" s="40">
        <v>4101.333333333333</v>
      </c>
      <c r="I33" s="40">
        <v>4176.3166666666666</v>
      </c>
      <c r="J33" s="40">
        <v>4269.4833333333336</v>
      </c>
      <c r="K33" s="31">
        <v>4083.15</v>
      </c>
      <c r="L33" s="31">
        <v>3915</v>
      </c>
      <c r="M33" s="31">
        <v>8.31738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213.5</v>
      </c>
      <c r="D34" s="40">
        <v>214.13333333333333</v>
      </c>
      <c r="E34" s="40">
        <v>209.51666666666665</v>
      </c>
      <c r="F34" s="40">
        <v>205.53333333333333</v>
      </c>
      <c r="G34" s="40">
        <v>200.91666666666666</v>
      </c>
      <c r="H34" s="40">
        <v>218.11666666666665</v>
      </c>
      <c r="I34" s="40">
        <v>222.73333333333332</v>
      </c>
      <c r="J34" s="40">
        <v>226.71666666666664</v>
      </c>
      <c r="K34" s="31">
        <v>218.75</v>
      </c>
      <c r="L34" s="31">
        <v>210.15</v>
      </c>
      <c r="M34" s="31">
        <v>41.878929999999997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133.5</v>
      </c>
      <c r="D35" s="40">
        <v>132.66666666666666</v>
      </c>
      <c r="E35" s="40">
        <v>129.63333333333333</v>
      </c>
      <c r="F35" s="40">
        <v>125.76666666666668</v>
      </c>
      <c r="G35" s="40">
        <v>122.73333333333335</v>
      </c>
      <c r="H35" s="40">
        <v>136.5333333333333</v>
      </c>
      <c r="I35" s="40">
        <v>139.56666666666666</v>
      </c>
      <c r="J35" s="40">
        <v>143.43333333333328</v>
      </c>
      <c r="K35" s="31">
        <v>135.69999999999999</v>
      </c>
      <c r="L35" s="31">
        <v>128.80000000000001</v>
      </c>
      <c r="M35" s="31">
        <v>145.10182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2972.6</v>
      </c>
      <c r="D36" s="40">
        <v>2975.5333333333328</v>
      </c>
      <c r="E36" s="40">
        <v>2949.6166666666659</v>
      </c>
      <c r="F36" s="40">
        <v>2926.6333333333332</v>
      </c>
      <c r="G36" s="40">
        <v>2900.7166666666662</v>
      </c>
      <c r="H36" s="40">
        <v>2998.5166666666655</v>
      </c>
      <c r="I36" s="40">
        <v>3024.4333333333325</v>
      </c>
      <c r="J36" s="40">
        <v>3047.4166666666652</v>
      </c>
      <c r="K36" s="31">
        <v>3001.45</v>
      </c>
      <c r="L36" s="31">
        <v>2952.55</v>
      </c>
      <c r="M36" s="31">
        <v>9.87941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856.5</v>
      </c>
      <c r="D37" s="40">
        <v>863.73333333333323</v>
      </c>
      <c r="E37" s="40">
        <v>843.66666666666652</v>
      </c>
      <c r="F37" s="40">
        <v>830.83333333333326</v>
      </c>
      <c r="G37" s="40">
        <v>810.76666666666654</v>
      </c>
      <c r="H37" s="40">
        <v>876.56666666666649</v>
      </c>
      <c r="I37" s="40">
        <v>896.63333333333333</v>
      </c>
      <c r="J37" s="40">
        <v>909.46666666666647</v>
      </c>
      <c r="K37" s="31">
        <v>883.8</v>
      </c>
      <c r="L37" s="31">
        <v>850.9</v>
      </c>
      <c r="M37" s="31">
        <v>21.408729999999998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3563.95</v>
      </c>
      <c r="D38" s="40">
        <v>3534.65</v>
      </c>
      <c r="E38" s="40">
        <v>3494.3</v>
      </c>
      <c r="F38" s="40">
        <v>3424.65</v>
      </c>
      <c r="G38" s="40">
        <v>3384.3</v>
      </c>
      <c r="H38" s="40">
        <v>3604.3</v>
      </c>
      <c r="I38" s="40">
        <v>3644.6499999999996</v>
      </c>
      <c r="J38" s="40">
        <v>3714.3</v>
      </c>
      <c r="K38" s="31">
        <v>3575</v>
      </c>
      <c r="L38" s="31">
        <v>3465</v>
      </c>
      <c r="M38" s="31">
        <v>1.67988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760.8</v>
      </c>
      <c r="D39" s="40">
        <v>760.76666666666677</v>
      </c>
      <c r="E39" s="40">
        <v>752.53333333333353</v>
      </c>
      <c r="F39" s="40">
        <v>744.26666666666677</v>
      </c>
      <c r="G39" s="40">
        <v>736.03333333333353</v>
      </c>
      <c r="H39" s="40">
        <v>769.03333333333353</v>
      </c>
      <c r="I39" s="40">
        <v>777.26666666666688</v>
      </c>
      <c r="J39" s="40">
        <v>785.53333333333353</v>
      </c>
      <c r="K39" s="31">
        <v>769</v>
      </c>
      <c r="L39" s="31">
        <v>752.5</v>
      </c>
      <c r="M39" s="31">
        <v>64.29468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3727.15</v>
      </c>
      <c r="D40" s="40">
        <v>3742.8666666666663</v>
      </c>
      <c r="E40" s="40">
        <v>3679.4833333333327</v>
      </c>
      <c r="F40" s="40">
        <v>3631.8166666666662</v>
      </c>
      <c r="G40" s="40">
        <v>3568.4333333333325</v>
      </c>
      <c r="H40" s="40">
        <v>3790.5333333333328</v>
      </c>
      <c r="I40" s="40">
        <v>3853.916666666667</v>
      </c>
      <c r="J40" s="40">
        <v>3901.583333333333</v>
      </c>
      <c r="K40" s="31">
        <v>3806.25</v>
      </c>
      <c r="L40" s="31">
        <v>3695.2</v>
      </c>
      <c r="M40" s="31">
        <v>4.9772400000000001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6167.8</v>
      </c>
      <c r="D41" s="40">
        <v>6141.583333333333</v>
      </c>
      <c r="E41" s="40">
        <v>6083.2166666666662</v>
      </c>
      <c r="F41" s="40">
        <v>5998.6333333333332</v>
      </c>
      <c r="G41" s="40">
        <v>5940.2666666666664</v>
      </c>
      <c r="H41" s="40">
        <v>6226.1666666666661</v>
      </c>
      <c r="I41" s="40">
        <v>6284.5333333333328</v>
      </c>
      <c r="J41" s="40">
        <v>6369.1166666666659</v>
      </c>
      <c r="K41" s="31">
        <v>6199.95</v>
      </c>
      <c r="L41" s="31">
        <v>6057</v>
      </c>
      <c r="M41" s="31">
        <v>7.9192900000000002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14206.2</v>
      </c>
      <c r="D42" s="40">
        <v>14097.466666666667</v>
      </c>
      <c r="E42" s="40">
        <v>13961.483333333334</v>
      </c>
      <c r="F42" s="40">
        <v>13716.766666666666</v>
      </c>
      <c r="G42" s="40">
        <v>13580.783333333333</v>
      </c>
      <c r="H42" s="40">
        <v>14342.183333333334</v>
      </c>
      <c r="I42" s="40">
        <v>14478.166666666668</v>
      </c>
      <c r="J42" s="40">
        <v>14722.883333333335</v>
      </c>
      <c r="K42" s="31">
        <v>14233.45</v>
      </c>
      <c r="L42" s="31">
        <v>13852.75</v>
      </c>
      <c r="M42" s="31">
        <v>2.1185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4000.4</v>
      </c>
      <c r="D43" s="40">
        <v>3979.4666666666672</v>
      </c>
      <c r="E43" s="40">
        <v>3938.9833333333345</v>
      </c>
      <c r="F43" s="40">
        <v>3877.5666666666675</v>
      </c>
      <c r="G43" s="40">
        <v>3837.0833333333348</v>
      </c>
      <c r="H43" s="40">
        <v>4040.8833333333341</v>
      </c>
      <c r="I43" s="40">
        <v>4081.3666666666668</v>
      </c>
      <c r="J43" s="40">
        <v>4142.7833333333338</v>
      </c>
      <c r="K43" s="31">
        <v>4019.95</v>
      </c>
      <c r="L43" s="31">
        <v>3918.05</v>
      </c>
      <c r="M43" s="31">
        <v>0.45823000000000003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2289.75</v>
      </c>
      <c r="D44" s="40">
        <v>2300.4499999999998</v>
      </c>
      <c r="E44" s="40">
        <v>2259.9999999999995</v>
      </c>
      <c r="F44" s="40">
        <v>2230.2499999999995</v>
      </c>
      <c r="G44" s="40">
        <v>2189.7999999999993</v>
      </c>
      <c r="H44" s="40">
        <v>2330.1999999999998</v>
      </c>
      <c r="I44" s="40">
        <v>2370.6500000000005</v>
      </c>
      <c r="J44" s="40">
        <v>2400.4</v>
      </c>
      <c r="K44" s="31">
        <v>2340.9</v>
      </c>
      <c r="L44" s="31">
        <v>2270.6999999999998</v>
      </c>
      <c r="M44" s="31">
        <v>3.4271799999999999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295.2</v>
      </c>
      <c r="D45" s="40">
        <v>294.5333333333333</v>
      </c>
      <c r="E45" s="40">
        <v>290.66666666666663</v>
      </c>
      <c r="F45" s="40">
        <v>286.13333333333333</v>
      </c>
      <c r="G45" s="40">
        <v>282.26666666666665</v>
      </c>
      <c r="H45" s="40">
        <v>299.06666666666661</v>
      </c>
      <c r="I45" s="40">
        <v>302.93333333333328</v>
      </c>
      <c r="J45" s="40">
        <v>307.46666666666658</v>
      </c>
      <c r="K45" s="31">
        <v>298.39999999999998</v>
      </c>
      <c r="L45" s="31">
        <v>290</v>
      </c>
      <c r="M45" s="31">
        <v>32.104939999999999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80.650000000000006</v>
      </c>
      <c r="D46" s="40">
        <v>79.75</v>
      </c>
      <c r="E46" s="40">
        <v>78.400000000000006</v>
      </c>
      <c r="F46" s="40">
        <v>76.150000000000006</v>
      </c>
      <c r="G46" s="40">
        <v>74.800000000000011</v>
      </c>
      <c r="H46" s="40">
        <v>82</v>
      </c>
      <c r="I46" s="40">
        <v>83.35</v>
      </c>
      <c r="J46" s="40">
        <v>85.6</v>
      </c>
      <c r="K46" s="31">
        <v>81.099999999999994</v>
      </c>
      <c r="L46" s="31">
        <v>77.5</v>
      </c>
      <c r="M46" s="31">
        <v>409.57243999999997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67.45</v>
      </c>
      <c r="D47" s="40">
        <v>67.13333333333334</v>
      </c>
      <c r="E47" s="40">
        <v>66.316666666666677</v>
      </c>
      <c r="F47" s="40">
        <v>65.183333333333337</v>
      </c>
      <c r="G47" s="40">
        <v>64.366666666666674</v>
      </c>
      <c r="H47" s="40">
        <v>68.26666666666668</v>
      </c>
      <c r="I47" s="40">
        <v>69.083333333333343</v>
      </c>
      <c r="J47" s="40">
        <v>70.216666666666683</v>
      </c>
      <c r="K47" s="31">
        <v>67.95</v>
      </c>
      <c r="L47" s="31">
        <v>66</v>
      </c>
      <c r="M47" s="31">
        <v>20.243839999999999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1666.1</v>
      </c>
      <c r="D48" s="40">
        <v>1666.4166666666667</v>
      </c>
      <c r="E48" s="40">
        <v>1625.1333333333334</v>
      </c>
      <c r="F48" s="40">
        <v>1584.1666666666667</v>
      </c>
      <c r="G48" s="40">
        <v>1542.8833333333334</v>
      </c>
      <c r="H48" s="40">
        <v>1707.3833333333334</v>
      </c>
      <c r="I48" s="40">
        <v>1748.6666666666667</v>
      </c>
      <c r="J48" s="40">
        <v>1789.6333333333334</v>
      </c>
      <c r="K48" s="31">
        <v>1707.7</v>
      </c>
      <c r="L48" s="31">
        <v>1625.45</v>
      </c>
      <c r="M48" s="31">
        <v>5.5977100000000002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818.4</v>
      </c>
      <c r="D49" s="40">
        <v>813.18333333333339</v>
      </c>
      <c r="E49" s="40">
        <v>804.36666666666679</v>
      </c>
      <c r="F49" s="40">
        <v>790.33333333333337</v>
      </c>
      <c r="G49" s="40">
        <v>781.51666666666677</v>
      </c>
      <c r="H49" s="40">
        <v>827.21666666666681</v>
      </c>
      <c r="I49" s="40">
        <v>836.03333333333342</v>
      </c>
      <c r="J49" s="40">
        <v>850.06666666666683</v>
      </c>
      <c r="K49" s="31">
        <v>822</v>
      </c>
      <c r="L49" s="31">
        <v>799.15</v>
      </c>
      <c r="M49" s="31">
        <v>7.0672899999999998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172.25</v>
      </c>
      <c r="D50" s="40">
        <v>170.08333333333334</v>
      </c>
      <c r="E50" s="40">
        <v>167.4666666666667</v>
      </c>
      <c r="F50" s="40">
        <v>162.68333333333337</v>
      </c>
      <c r="G50" s="40">
        <v>160.06666666666672</v>
      </c>
      <c r="H50" s="40">
        <v>174.86666666666667</v>
      </c>
      <c r="I50" s="40">
        <v>177.48333333333329</v>
      </c>
      <c r="J50" s="40">
        <v>182.26666666666665</v>
      </c>
      <c r="K50" s="31">
        <v>172.7</v>
      </c>
      <c r="L50" s="31">
        <v>165.3</v>
      </c>
      <c r="M50" s="31">
        <v>90.785160000000005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782.7</v>
      </c>
      <c r="D51" s="40">
        <v>771.80000000000007</v>
      </c>
      <c r="E51" s="40">
        <v>757.60000000000014</v>
      </c>
      <c r="F51" s="40">
        <v>732.50000000000011</v>
      </c>
      <c r="G51" s="40">
        <v>718.30000000000018</v>
      </c>
      <c r="H51" s="40">
        <v>796.90000000000009</v>
      </c>
      <c r="I51" s="40">
        <v>811.10000000000014</v>
      </c>
      <c r="J51" s="40">
        <v>836.2</v>
      </c>
      <c r="K51" s="31">
        <v>786</v>
      </c>
      <c r="L51" s="31">
        <v>746.7</v>
      </c>
      <c r="M51" s="31">
        <v>24.353570000000001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54.5</v>
      </c>
      <c r="D52" s="40">
        <v>54.183333333333337</v>
      </c>
      <c r="E52" s="40">
        <v>53.216666666666676</v>
      </c>
      <c r="F52" s="40">
        <v>51.933333333333337</v>
      </c>
      <c r="G52" s="40">
        <v>50.966666666666676</v>
      </c>
      <c r="H52" s="40">
        <v>55.466666666666676</v>
      </c>
      <c r="I52" s="40">
        <v>56.433333333333344</v>
      </c>
      <c r="J52" s="40">
        <v>57.716666666666676</v>
      </c>
      <c r="K52" s="31">
        <v>55.15</v>
      </c>
      <c r="L52" s="31">
        <v>52.9</v>
      </c>
      <c r="M52" s="31">
        <v>357.86362000000003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450</v>
      </c>
      <c r="D53" s="40">
        <v>447.36666666666662</v>
      </c>
      <c r="E53" s="40">
        <v>443.18333333333322</v>
      </c>
      <c r="F53" s="40">
        <v>436.36666666666662</v>
      </c>
      <c r="G53" s="40">
        <v>432.18333333333322</v>
      </c>
      <c r="H53" s="40">
        <v>454.18333333333322</v>
      </c>
      <c r="I53" s="40">
        <v>458.36666666666662</v>
      </c>
      <c r="J53" s="40">
        <v>465.18333333333322</v>
      </c>
      <c r="K53" s="31">
        <v>451.55</v>
      </c>
      <c r="L53" s="31">
        <v>440.55</v>
      </c>
      <c r="M53" s="31">
        <v>53.175359999999998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620.85</v>
      </c>
      <c r="D54" s="40">
        <v>621.26666666666665</v>
      </c>
      <c r="E54" s="40">
        <v>613.2833333333333</v>
      </c>
      <c r="F54" s="40">
        <v>605.7166666666667</v>
      </c>
      <c r="G54" s="40">
        <v>597.73333333333335</v>
      </c>
      <c r="H54" s="40">
        <v>628.83333333333326</v>
      </c>
      <c r="I54" s="40">
        <v>636.81666666666661</v>
      </c>
      <c r="J54" s="40">
        <v>644.38333333333321</v>
      </c>
      <c r="K54" s="31">
        <v>629.25</v>
      </c>
      <c r="L54" s="31">
        <v>613.70000000000005</v>
      </c>
      <c r="M54" s="31">
        <v>183.86089000000001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372.65</v>
      </c>
      <c r="D55" s="40">
        <v>372.88333333333327</v>
      </c>
      <c r="E55" s="40">
        <v>365.81666666666655</v>
      </c>
      <c r="F55" s="40">
        <v>358.98333333333329</v>
      </c>
      <c r="G55" s="40">
        <v>351.91666666666657</v>
      </c>
      <c r="H55" s="40">
        <v>379.71666666666653</v>
      </c>
      <c r="I55" s="40">
        <v>386.78333333333325</v>
      </c>
      <c r="J55" s="40">
        <v>393.6166666666665</v>
      </c>
      <c r="K55" s="31">
        <v>379.95</v>
      </c>
      <c r="L55" s="31">
        <v>366.05</v>
      </c>
      <c r="M55" s="31">
        <v>23.828659999999999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1139.7</v>
      </c>
      <c r="D56" s="40">
        <v>1143.2833333333335</v>
      </c>
      <c r="E56" s="40">
        <v>1118.616666666667</v>
      </c>
      <c r="F56" s="40">
        <v>1097.5333333333335</v>
      </c>
      <c r="G56" s="40">
        <v>1072.866666666667</v>
      </c>
      <c r="H56" s="40">
        <v>1164.366666666667</v>
      </c>
      <c r="I56" s="40">
        <v>1189.0333333333335</v>
      </c>
      <c r="J56" s="40">
        <v>1210.116666666667</v>
      </c>
      <c r="K56" s="31">
        <v>1167.95</v>
      </c>
      <c r="L56" s="31">
        <v>1122.2</v>
      </c>
      <c r="M56" s="31">
        <v>1.08403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14310.8</v>
      </c>
      <c r="D57" s="40">
        <v>14315.699999999999</v>
      </c>
      <c r="E57" s="40">
        <v>14135.099999999999</v>
      </c>
      <c r="F57" s="40">
        <v>13959.4</v>
      </c>
      <c r="G57" s="40">
        <v>13778.8</v>
      </c>
      <c r="H57" s="40">
        <v>14491.399999999998</v>
      </c>
      <c r="I57" s="40">
        <v>14672</v>
      </c>
      <c r="J57" s="40">
        <v>14847.699999999997</v>
      </c>
      <c r="K57" s="31">
        <v>14496.3</v>
      </c>
      <c r="L57" s="31">
        <v>14140</v>
      </c>
      <c r="M57" s="31">
        <v>0.51436000000000004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3625.5</v>
      </c>
      <c r="D58" s="40">
        <v>3615.1833333333329</v>
      </c>
      <c r="E58" s="40">
        <v>3581.4166666666661</v>
      </c>
      <c r="F58" s="40">
        <v>3537.333333333333</v>
      </c>
      <c r="G58" s="40">
        <v>3503.5666666666662</v>
      </c>
      <c r="H58" s="40">
        <v>3659.266666666666</v>
      </c>
      <c r="I58" s="40">
        <v>3693.0333333333333</v>
      </c>
      <c r="J58" s="40">
        <v>3737.1166666666659</v>
      </c>
      <c r="K58" s="31">
        <v>3648.95</v>
      </c>
      <c r="L58" s="31">
        <v>3571.1</v>
      </c>
      <c r="M58" s="31">
        <v>2.3311500000000001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755.9</v>
      </c>
      <c r="D59" s="40">
        <v>747.34999999999991</v>
      </c>
      <c r="E59" s="40">
        <v>733.64999999999986</v>
      </c>
      <c r="F59" s="40">
        <v>711.4</v>
      </c>
      <c r="G59" s="40">
        <v>697.69999999999993</v>
      </c>
      <c r="H59" s="40">
        <v>769.5999999999998</v>
      </c>
      <c r="I59" s="40">
        <v>783.29999999999984</v>
      </c>
      <c r="J59" s="40">
        <v>805.54999999999973</v>
      </c>
      <c r="K59" s="31">
        <v>761.05</v>
      </c>
      <c r="L59" s="31">
        <v>725.1</v>
      </c>
      <c r="M59" s="31">
        <v>8.4524299999999997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563.75</v>
      </c>
      <c r="D60" s="40">
        <v>566.15</v>
      </c>
      <c r="E60" s="40">
        <v>554.9</v>
      </c>
      <c r="F60" s="40">
        <v>546.04999999999995</v>
      </c>
      <c r="G60" s="40">
        <v>534.79999999999995</v>
      </c>
      <c r="H60" s="40">
        <v>575</v>
      </c>
      <c r="I60" s="40">
        <v>586.25</v>
      </c>
      <c r="J60" s="40">
        <v>595.1</v>
      </c>
      <c r="K60" s="31">
        <v>577.4</v>
      </c>
      <c r="L60" s="31">
        <v>557.29999999999995</v>
      </c>
      <c r="M60" s="31">
        <v>57.786200000000001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154.1</v>
      </c>
      <c r="D61" s="40">
        <v>153.21666666666667</v>
      </c>
      <c r="E61" s="40">
        <v>151.63333333333333</v>
      </c>
      <c r="F61" s="40">
        <v>149.16666666666666</v>
      </c>
      <c r="G61" s="40">
        <v>147.58333333333331</v>
      </c>
      <c r="H61" s="40">
        <v>155.68333333333334</v>
      </c>
      <c r="I61" s="40">
        <v>157.26666666666665</v>
      </c>
      <c r="J61" s="40">
        <v>159.73333333333335</v>
      </c>
      <c r="K61" s="31">
        <v>154.80000000000001</v>
      </c>
      <c r="L61" s="31">
        <v>150.75</v>
      </c>
      <c r="M61" s="31">
        <v>54.185180000000003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136.25</v>
      </c>
      <c r="D62" s="40">
        <v>135.38333333333333</v>
      </c>
      <c r="E62" s="40">
        <v>133.36666666666665</v>
      </c>
      <c r="F62" s="40">
        <v>130.48333333333332</v>
      </c>
      <c r="G62" s="40">
        <v>128.46666666666664</v>
      </c>
      <c r="H62" s="40">
        <v>138.26666666666665</v>
      </c>
      <c r="I62" s="40">
        <v>140.2833333333333</v>
      </c>
      <c r="J62" s="40">
        <v>143.16666666666666</v>
      </c>
      <c r="K62" s="31">
        <v>137.4</v>
      </c>
      <c r="L62" s="31">
        <v>132.5</v>
      </c>
      <c r="M62" s="31">
        <v>9.8056400000000004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501.55</v>
      </c>
      <c r="D63" s="40">
        <v>502.5333333333333</v>
      </c>
      <c r="E63" s="40">
        <v>493.06666666666661</v>
      </c>
      <c r="F63" s="40">
        <v>484.58333333333331</v>
      </c>
      <c r="G63" s="40">
        <v>475.11666666666662</v>
      </c>
      <c r="H63" s="40">
        <v>511.01666666666659</v>
      </c>
      <c r="I63" s="40">
        <v>520.48333333333335</v>
      </c>
      <c r="J63" s="40">
        <v>528.96666666666658</v>
      </c>
      <c r="K63" s="31">
        <v>512</v>
      </c>
      <c r="L63" s="31">
        <v>494.05</v>
      </c>
      <c r="M63" s="31">
        <v>18.685510000000001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909.85</v>
      </c>
      <c r="D64" s="40">
        <v>904.96666666666658</v>
      </c>
      <c r="E64" s="40">
        <v>895.93333333333317</v>
      </c>
      <c r="F64" s="40">
        <v>882.01666666666654</v>
      </c>
      <c r="G64" s="40">
        <v>872.98333333333312</v>
      </c>
      <c r="H64" s="40">
        <v>918.88333333333321</v>
      </c>
      <c r="I64" s="40">
        <v>927.91666666666674</v>
      </c>
      <c r="J64" s="40">
        <v>941.83333333333326</v>
      </c>
      <c r="K64" s="31">
        <v>914</v>
      </c>
      <c r="L64" s="31">
        <v>891.05</v>
      </c>
      <c r="M64" s="31">
        <v>21.740539999999999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152.15</v>
      </c>
      <c r="D65" s="40">
        <v>151.68333333333334</v>
      </c>
      <c r="E65" s="40">
        <v>149.71666666666667</v>
      </c>
      <c r="F65" s="40">
        <v>147.28333333333333</v>
      </c>
      <c r="G65" s="40">
        <v>145.31666666666666</v>
      </c>
      <c r="H65" s="40">
        <v>154.11666666666667</v>
      </c>
      <c r="I65" s="40">
        <v>156.08333333333337</v>
      </c>
      <c r="J65" s="40">
        <v>158.51666666666668</v>
      </c>
      <c r="K65" s="31">
        <v>153.65</v>
      </c>
      <c r="L65" s="31">
        <v>149.25</v>
      </c>
      <c r="M65" s="31">
        <v>12.91713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143.94999999999999</v>
      </c>
      <c r="D66" s="40">
        <v>143.14999999999998</v>
      </c>
      <c r="E66" s="40">
        <v>141.94999999999996</v>
      </c>
      <c r="F66" s="40">
        <v>139.94999999999999</v>
      </c>
      <c r="G66" s="40">
        <v>138.74999999999997</v>
      </c>
      <c r="H66" s="40">
        <v>145.14999999999995</v>
      </c>
      <c r="I66" s="40">
        <v>146.35</v>
      </c>
      <c r="J66" s="40">
        <v>148.34999999999994</v>
      </c>
      <c r="K66" s="31">
        <v>144.35</v>
      </c>
      <c r="L66" s="31">
        <v>141.15</v>
      </c>
      <c r="M66" s="31">
        <v>83.565579999999997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4690.8</v>
      </c>
      <c r="D67" s="40">
        <v>4739.6499999999996</v>
      </c>
      <c r="E67" s="40">
        <v>4615.2999999999993</v>
      </c>
      <c r="F67" s="40">
        <v>4539.7999999999993</v>
      </c>
      <c r="G67" s="40">
        <v>4415.4499999999989</v>
      </c>
      <c r="H67" s="40">
        <v>4815.1499999999996</v>
      </c>
      <c r="I67" s="40">
        <v>4939.5</v>
      </c>
      <c r="J67" s="40">
        <v>5015</v>
      </c>
      <c r="K67" s="31">
        <v>4864</v>
      </c>
      <c r="L67" s="31">
        <v>4664.1499999999996</v>
      </c>
      <c r="M67" s="31">
        <v>4.3488100000000003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1658.25</v>
      </c>
      <c r="D68" s="40">
        <v>1656.5333333333335</v>
      </c>
      <c r="E68" s="40">
        <v>1645.2666666666671</v>
      </c>
      <c r="F68" s="40">
        <v>1632.2833333333335</v>
      </c>
      <c r="G68" s="40">
        <v>1621.0166666666671</v>
      </c>
      <c r="H68" s="40">
        <v>1669.5166666666671</v>
      </c>
      <c r="I68" s="40">
        <v>1680.7833333333335</v>
      </c>
      <c r="J68" s="40">
        <v>1693.7666666666671</v>
      </c>
      <c r="K68" s="31">
        <v>1667.8</v>
      </c>
      <c r="L68" s="31">
        <v>1643.55</v>
      </c>
      <c r="M68" s="31">
        <v>3.3703400000000001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655.65</v>
      </c>
      <c r="D69" s="40">
        <v>658.75</v>
      </c>
      <c r="E69" s="40">
        <v>649.04999999999995</v>
      </c>
      <c r="F69" s="40">
        <v>642.44999999999993</v>
      </c>
      <c r="G69" s="40">
        <v>632.74999999999989</v>
      </c>
      <c r="H69" s="40">
        <v>665.35</v>
      </c>
      <c r="I69" s="40">
        <v>675.05000000000007</v>
      </c>
      <c r="J69" s="40">
        <v>681.65000000000009</v>
      </c>
      <c r="K69" s="31">
        <v>668.45</v>
      </c>
      <c r="L69" s="31">
        <v>652.15</v>
      </c>
      <c r="M69" s="31">
        <v>18.634920000000001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816.85</v>
      </c>
      <c r="D70" s="40">
        <v>812.46666666666658</v>
      </c>
      <c r="E70" s="40">
        <v>789.93333333333317</v>
      </c>
      <c r="F70" s="40">
        <v>763.01666666666654</v>
      </c>
      <c r="G70" s="40">
        <v>740.48333333333312</v>
      </c>
      <c r="H70" s="40">
        <v>839.38333333333321</v>
      </c>
      <c r="I70" s="40">
        <v>861.91666666666674</v>
      </c>
      <c r="J70" s="40">
        <v>888.83333333333326</v>
      </c>
      <c r="K70" s="31">
        <v>835</v>
      </c>
      <c r="L70" s="31">
        <v>785.55</v>
      </c>
      <c r="M70" s="31">
        <v>5.95364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470.05</v>
      </c>
      <c r="D71" s="40">
        <v>461.5</v>
      </c>
      <c r="E71" s="40">
        <v>451.55</v>
      </c>
      <c r="F71" s="40">
        <v>433.05</v>
      </c>
      <c r="G71" s="40">
        <v>423.1</v>
      </c>
      <c r="H71" s="40">
        <v>480</v>
      </c>
      <c r="I71" s="40">
        <v>489.95000000000005</v>
      </c>
      <c r="J71" s="40">
        <v>508.45</v>
      </c>
      <c r="K71" s="31">
        <v>471.45</v>
      </c>
      <c r="L71" s="31">
        <v>443</v>
      </c>
      <c r="M71" s="31">
        <v>12.78711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944.75</v>
      </c>
      <c r="D72" s="40">
        <v>936.58333333333337</v>
      </c>
      <c r="E72" s="40">
        <v>919.16666666666674</v>
      </c>
      <c r="F72" s="40">
        <v>893.58333333333337</v>
      </c>
      <c r="G72" s="40">
        <v>876.16666666666674</v>
      </c>
      <c r="H72" s="40">
        <v>962.16666666666674</v>
      </c>
      <c r="I72" s="40">
        <v>979.58333333333348</v>
      </c>
      <c r="J72" s="40">
        <v>1005.1666666666667</v>
      </c>
      <c r="K72" s="31">
        <v>954</v>
      </c>
      <c r="L72" s="31">
        <v>911</v>
      </c>
      <c r="M72" s="31">
        <v>26.185839999999999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331.55</v>
      </c>
      <c r="D73" s="40">
        <v>330.25</v>
      </c>
      <c r="E73" s="40">
        <v>324.3</v>
      </c>
      <c r="F73" s="40">
        <v>317.05</v>
      </c>
      <c r="G73" s="40">
        <v>311.10000000000002</v>
      </c>
      <c r="H73" s="40">
        <v>337.5</v>
      </c>
      <c r="I73" s="40">
        <v>343.45000000000005</v>
      </c>
      <c r="J73" s="40">
        <v>350.7</v>
      </c>
      <c r="K73" s="31">
        <v>336.2</v>
      </c>
      <c r="L73" s="31">
        <v>323</v>
      </c>
      <c r="M73" s="31">
        <v>96.522850000000005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575.1</v>
      </c>
      <c r="D74" s="40">
        <v>576.05000000000007</v>
      </c>
      <c r="E74" s="40">
        <v>569.70000000000016</v>
      </c>
      <c r="F74" s="40">
        <v>564.30000000000007</v>
      </c>
      <c r="G74" s="40">
        <v>557.95000000000016</v>
      </c>
      <c r="H74" s="40">
        <v>581.45000000000016</v>
      </c>
      <c r="I74" s="40">
        <v>587.80000000000007</v>
      </c>
      <c r="J74" s="40">
        <v>593.20000000000016</v>
      </c>
      <c r="K74" s="31">
        <v>582.4</v>
      </c>
      <c r="L74" s="31">
        <v>570.65</v>
      </c>
      <c r="M74" s="31">
        <v>23.20928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1902.1</v>
      </c>
      <c r="D75" s="40">
        <v>1906.3166666666666</v>
      </c>
      <c r="E75" s="40">
        <v>1881.0833333333333</v>
      </c>
      <c r="F75" s="40">
        <v>1860.0666666666666</v>
      </c>
      <c r="G75" s="40">
        <v>1834.8333333333333</v>
      </c>
      <c r="H75" s="40">
        <v>1927.3333333333333</v>
      </c>
      <c r="I75" s="40">
        <v>1952.5666666666668</v>
      </c>
      <c r="J75" s="40">
        <v>1973.5833333333333</v>
      </c>
      <c r="K75" s="31">
        <v>1931.55</v>
      </c>
      <c r="L75" s="31">
        <v>1885.3</v>
      </c>
      <c r="M75" s="31">
        <v>1.2738400000000001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2098.9</v>
      </c>
      <c r="D76" s="40">
        <v>2108.0166666666664</v>
      </c>
      <c r="E76" s="40">
        <v>2053.0333333333328</v>
      </c>
      <c r="F76" s="40">
        <v>2007.1666666666665</v>
      </c>
      <c r="G76" s="40">
        <v>1952.1833333333329</v>
      </c>
      <c r="H76" s="40">
        <v>2153.8833333333328</v>
      </c>
      <c r="I76" s="40">
        <v>2208.8666666666663</v>
      </c>
      <c r="J76" s="40">
        <v>2254.7333333333327</v>
      </c>
      <c r="K76" s="31">
        <v>2163</v>
      </c>
      <c r="L76" s="31">
        <v>2062.15</v>
      </c>
      <c r="M76" s="31">
        <v>15.59125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198.5</v>
      </c>
      <c r="D77" s="40">
        <v>191.33333333333334</v>
      </c>
      <c r="E77" s="40">
        <v>182.16666666666669</v>
      </c>
      <c r="F77" s="40">
        <v>165.83333333333334</v>
      </c>
      <c r="G77" s="40">
        <v>156.66666666666669</v>
      </c>
      <c r="H77" s="40">
        <v>207.66666666666669</v>
      </c>
      <c r="I77" s="40">
        <v>216.83333333333337</v>
      </c>
      <c r="J77" s="40">
        <v>233.16666666666669</v>
      </c>
      <c r="K77" s="31">
        <v>200.5</v>
      </c>
      <c r="L77" s="31">
        <v>175</v>
      </c>
      <c r="M77" s="31">
        <v>55.190660000000001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4919.1000000000004</v>
      </c>
      <c r="D78" s="40">
        <v>4906.2833333333328</v>
      </c>
      <c r="E78" s="40">
        <v>4853.6166666666659</v>
      </c>
      <c r="F78" s="40">
        <v>4788.1333333333332</v>
      </c>
      <c r="G78" s="40">
        <v>4735.4666666666662</v>
      </c>
      <c r="H78" s="40">
        <v>4971.7666666666655</v>
      </c>
      <c r="I78" s="40">
        <v>5024.4333333333334</v>
      </c>
      <c r="J78" s="40">
        <v>5089.9166666666652</v>
      </c>
      <c r="K78" s="31">
        <v>4958.95</v>
      </c>
      <c r="L78" s="31">
        <v>4840.8</v>
      </c>
      <c r="M78" s="31">
        <v>3.5400800000000001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4198.7</v>
      </c>
      <c r="D79" s="40">
        <v>4210.8999999999996</v>
      </c>
      <c r="E79" s="40">
        <v>4103.8999999999996</v>
      </c>
      <c r="F79" s="40">
        <v>4009.1000000000004</v>
      </c>
      <c r="G79" s="40">
        <v>3902.1000000000004</v>
      </c>
      <c r="H79" s="40">
        <v>4305.6999999999989</v>
      </c>
      <c r="I79" s="40">
        <v>4412.6999999999989</v>
      </c>
      <c r="J79" s="40">
        <v>4507.4999999999982</v>
      </c>
      <c r="K79" s="31">
        <v>4317.8999999999996</v>
      </c>
      <c r="L79" s="31">
        <v>4116.1000000000004</v>
      </c>
      <c r="M79" s="31">
        <v>1.67422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3788.55</v>
      </c>
      <c r="D80" s="40">
        <v>3813.9166666666665</v>
      </c>
      <c r="E80" s="40">
        <v>3714.6333333333332</v>
      </c>
      <c r="F80" s="40">
        <v>3640.7166666666667</v>
      </c>
      <c r="G80" s="40">
        <v>3541.4333333333334</v>
      </c>
      <c r="H80" s="40">
        <v>3887.833333333333</v>
      </c>
      <c r="I80" s="40">
        <v>3987.1166666666668</v>
      </c>
      <c r="J80" s="40">
        <v>4061.0333333333328</v>
      </c>
      <c r="K80" s="31">
        <v>3913.2</v>
      </c>
      <c r="L80" s="31">
        <v>3740</v>
      </c>
      <c r="M80" s="31">
        <v>2.3667699999999998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4744.8500000000004</v>
      </c>
      <c r="D81" s="40">
        <v>4733.9333333333334</v>
      </c>
      <c r="E81" s="40">
        <v>4700.916666666667</v>
      </c>
      <c r="F81" s="40">
        <v>4656.9833333333336</v>
      </c>
      <c r="G81" s="40">
        <v>4623.9666666666672</v>
      </c>
      <c r="H81" s="40">
        <v>4777.8666666666668</v>
      </c>
      <c r="I81" s="40">
        <v>4810.8833333333332</v>
      </c>
      <c r="J81" s="40">
        <v>4854.8166666666666</v>
      </c>
      <c r="K81" s="31">
        <v>4766.95</v>
      </c>
      <c r="L81" s="31">
        <v>4690</v>
      </c>
      <c r="M81" s="31">
        <v>5.2678500000000001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2718.25</v>
      </c>
      <c r="D82" s="40">
        <v>2722.0833333333335</v>
      </c>
      <c r="E82" s="40">
        <v>2694.166666666667</v>
      </c>
      <c r="F82" s="40">
        <v>2670.0833333333335</v>
      </c>
      <c r="G82" s="40">
        <v>2642.166666666667</v>
      </c>
      <c r="H82" s="40">
        <v>2746.166666666667</v>
      </c>
      <c r="I82" s="40">
        <v>2774.0833333333339</v>
      </c>
      <c r="J82" s="40">
        <v>2798.166666666667</v>
      </c>
      <c r="K82" s="31">
        <v>2750</v>
      </c>
      <c r="L82" s="31">
        <v>2698</v>
      </c>
      <c r="M82" s="31">
        <v>3.61517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553.15</v>
      </c>
      <c r="D83" s="40">
        <v>554.65</v>
      </c>
      <c r="E83" s="40">
        <v>547.15</v>
      </c>
      <c r="F83" s="40">
        <v>541.15</v>
      </c>
      <c r="G83" s="40">
        <v>533.65</v>
      </c>
      <c r="H83" s="40">
        <v>560.65</v>
      </c>
      <c r="I83" s="40">
        <v>568.15</v>
      </c>
      <c r="J83" s="40">
        <v>574.15</v>
      </c>
      <c r="K83" s="31">
        <v>562.15</v>
      </c>
      <c r="L83" s="31">
        <v>548.65</v>
      </c>
      <c r="M83" s="31">
        <v>3.4180100000000002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1706.4</v>
      </c>
      <c r="D84" s="40">
        <v>1697</v>
      </c>
      <c r="E84" s="40">
        <v>1644.4</v>
      </c>
      <c r="F84" s="40">
        <v>1582.4</v>
      </c>
      <c r="G84" s="40">
        <v>1529.8000000000002</v>
      </c>
      <c r="H84" s="40">
        <v>1759</v>
      </c>
      <c r="I84" s="40">
        <v>1811.6</v>
      </c>
      <c r="J84" s="40">
        <v>1873.6</v>
      </c>
      <c r="K84" s="31">
        <v>1749.6</v>
      </c>
      <c r="L84" s="31">
        <v>1635</v>
      </c>
      <c r="M84" s="31">
        <v>0.86458999999999997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1261.9000000000001</v>
      </c>
      <c r="D85" s="40">
        <v>1257.3500000000001</v>
      </c>
      <c r="E85" s="40">
        <v>1235.8000000000002</v>
      </c>
      <c r="F85" s="40">
        <v>1209.7</v>
      </c>
      <c r="G85" s="40">
        <v>1188.1500000000001</v>
      </c>
      <c r="H85" s="40">
        <v>1283.4500000000003</v>
      </c>
      <c r="I85" s="40">
        <v>1305</v>
      </c>
      <c r="J85" s="40">
        <v>1331.1000000000004</v>
      </c>
      <c r="K85" s="31">
        <v>1278.9000000000001</v>
      </c>
      <c r="L85" s="31">
        <v>1231.25</v>
      </c>
      <c r="M85" s="31">
        <v>19.4146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169.15</v>
      </c>
      <c r="D86" s="40">
        <v>167.93333333333334</v>
      </c>
      <c r="E86" s="40">
        <v>166.21666666666667</v>
      </c>
      <c r="F86" s="40">
        <v>163.28333333333333</v>
      </c>
      <c r="G86" s="40">
        <v>161.56666666666666</v>
      </c>
      <c r="H86" s="40">
        <v>170.86666666666667</v>
      </c>
      <c r="I86" s="40">
        <v>172.58333333333337</v>
      </c>
      <c r="J86" s="40">
        <v>175.51666666666668</v>
      </c>
      <c r="K86" s="31">
        <v>169.65</v>
      </c>
      <c r="L86" s="31">
        <v>165</v>
      </c>
      <c r="M86" s="31">
        <v>37.397320000000001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85.2</v>
      </c>
      <c r="D87" s="40">
        <v>85.350000000000009</v>
      </c>
      <c r="E87" s="40">
        <v>83.90000000000002</v>
      </c>
      <c r="F87" s="40">
        <v>82.600000000000009</v>
      </c>
      <c r="G87" s="40">
        <v>81.15000000000002</v>
      </c>
      <c r="H87" s="40">
        <v>86.65000000000002</v>
      </c>
      <c r="I87" s="40">
        <v>88.100000000000009</v>
      </c>
      <c r="J87" s="40">
        <v>89.40000000000002</v>
      </c>
      <c r="K87" s="31">
        <v>86.8</v>
      </c>
      <c r="L87" s="31">
        <v>84.05</v>
      </c>
      <c r="M87" s="31">
        <v>166.19726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235.85</v>
      </c>
      <c r="D88" s="40">
        <v>232.95000000000002</v>
      </c>
      <c r="E88" s="40">
        <v>227.90000000000003</v>
      </c>
      <c r="F88" s="40">
        <v>219.95000000000002</v>
      </c>
      <c r="G88" s="40">
        <v>214.90000000000003</v>
      </c>
      <c r="H88" s="40">
        <v>240.90000000000003</v>
      </c>
      <c r="I88" s="40">
        <v>245.95000000000005</v>
      </c>
      <c r="J88" s="40">
        <v>253.90000000000003</v>
      </c>
      <c r="K88" s="31">
        <v>238</v>
      </c>
      <c r="L88" s="31">
        <v>225</v>
      </c>
      <c r="M88" s="31">
        <v>26.588920000000002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147.15</v>
      </c>
      <c r="D89" s="40">
        <v>146.63333333333333</v>
      </c>
      <c r="E89" s="40">
        <v>144.76666666666665</v>
      </c>
      <c r="F89" s="40">
        <v>142.38333333333333</v>
      </c>
      <c r="G89" s="40">
        <v>140.51666666666665</v>
      </c>
      <c r="H89" s="40">
        <v>149.01666666666665</v>
      </c>
      <c r="I89" s="40">
        <v>150.88333333333333</v>
      </c>
      <c r="J89" s="40">
        <v>153.26666666666665</v>
      </c>
      <c r="K89" s="31">
        <v>148.5</v>
      </c>
      <c r="L89" s="31">
        <v>144.25</v>
      </c>
      <c r="M89" s="31">
        <v>112.98126000000001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27.95</v>
      </c>
      <c r="D90" s="40">
        <v>27.900000000000002</v>
      </c>
      <c r="E90" s="40">
        <v>27.550000000000004</v>
      </c>
      <c r="F90" s="40">
        <v>27.150000000000002</v>
      </c>
      <c r="G90" s="40">
        <v>26.800000000000004</v>
      </c>
      <c r="H90" s="40">
        <v>28.300000000000004</v>
      </c>
      <c r="I90" s="40">
        <v>28.650000000000006</v>
      </c>
      <c r="J90" s="40">
        <v>29.050000000000004</v>
      </c>
      <c r="K90" s="31">
        <v>28.25</v>
      </c>
      <c r="L90" s="31">
        <v>27.5</v>
      </c>
      <c r="M90" s="31">
        <v>93.873949999999994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4150.1499999999996</v>
      </c>
      <c r="D91" s="40">
        <v>4179.3833333333332</v>
      </c>
      <c r="E91" s="40">
        <v>4090.7666666666664</v>
      </c>
      <c r="F91" s="40">
        <v>4031.3833333333332</v>
      </c>
      <c r="G91" s="40">
        <v>3942.7666666666664</v>
      </c>
      <c r="H91" s="40">
        <v>4238.7666666666664</v>
      </c>
      <c r="I91" s="40">
        <v>4327.3833333333332</v>
      </c>
      <c r="J91" s="40">
        <v>4386.7666666666664</v>
      </c>
      <c r="K91" s="31">
        <v>4268</v>
      </c>
      <c r="L91" s="31">
        <v>4120</v>
      </c>
      <c r="M91" s="31">
        <v>3.7279200000000001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578.4</v>
      </c>
      <c r="D92" s="40">
        <v>576.69999999999993</v>
      </c>
      <c r="E92" s="40">
        <v>567.49999999999989</v>
      </c>
      <c r="F92" s="40">
        <v>556.59999999999991</v>
      </c>
      <c r="G92" s="40">
        <v>547.39999999999986</v>
      </c>
      <c r="H92" s="40">
        <v>587.59999999999991</v>
      </c>
      <c r="I92" s="40">
        <v>596.79999999999995</v>
      </c>
      <c r="J92" s="40">
        <v>607.69999999999993</v>
      </c>
      <c r="K92" s="31">
        <v>585.9</v>
      </c>
      <c r="L92" s="31">
        <v>565.79999999999995</v>
      </c>
      <c r="M92" s="31">
        <v>13.023870000000001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646.85</v>
      </c>
      <c r="D93" s="40">
        <v>652.88333333333333</v>
      </c>
      <c r="E93" s="40">
        <v>620.86666666666667</v>
      </c>
      <c r="F93" s="40">
        <v>594.88333333333333</v>
      </c>
      <c r="G93" s="40">
        <v>562.86666666666667</v>
      </c>
      <c r="H93" s="40">
        <v>678.86666666666667</v>
      </c>
      <c r="I93" s="40">
        <v>710.88333333333333</v>
      </c>
      <c r="J93" s="40">
        <v>736.86666666666667</v>
      </c>
      <c r="K93" s="31">
        <v>684.9</v>
      </c>
      <c r="L93" s="31">
        <v>626.9</v>
      </c>
      <c r="M93" s="31">
        <v>6.3914799999999996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979.8</v>
      </c>
      <c r="D94" s="40">
        <v>976.61666666666667</v>
      </c>
      <c r="E94" s="40">
        <v>960.23333333333335</v>
      </c>
      <c r="F94" s="40">
        <v>940.66666666666663</v>
      </c>
      <c r="G94" s="40">
        <v>924.2833333333333</v>
      </c>
      <c r="H94" s="40">
        <v>996.18333333333339</v>
      </c>
      <c r="I94" s="40">
        <v>1012.5666666666668</v>
      </c>
      <c r="J94" s="40">
        <v>1032.1333333333334</v>
      </c>
      <c r="K94" s="31">
        <v>993</v>
      </c>
      <c r="L94" s="31">
        <v>957.05</v>
      </c>
      <c r="M94" s="31">
        <v>7.4062700000000001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565.5</v>
      </c>
      <c r="D95" s="40">
        <v>566.95000000000005</v>
      </c>
      <c r="E95" s="40">
        <v>550.25000000000011</v>
      </c>
      <c r="F95" s="40">
        <v>535.00000000000011</v>
      </c>
      <c r="G95" s="40">
        <v>518.30000000000018</v>
      </c>
      <c r="H95" s="40">
        <v>582.20000000000005</v>
      </c>
      <c r="I95" s="40">
        <v>598.89999999999986</v>
      </c>
      <c r="J95" s="40">
        <v>614.15</v>
      </c>
      <c r="K95" s="31">
        <v>583.65</v>
      </c>
      <c r="L95" s="31">
        <v>551.70000000000005</v>
      </c>
      <c r="M95" s="31">
        <v>7.3221400000000001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1546</v>
      </c>
      <c r="D96" s="40">
        <v>1534.75</v>
      </c>
      <c r="E96" s="40">
        <v>1505.35</v>
      </c>
      <c r="F96" s="40">
        <v>1464.6999999999998</v>
      </c>
      <c r="G96" s="40">
        <v>1435.2999999999997</v>
      </c>
      <c r="H96" s="40">
        <v>1575.4</v>
      </c>
      <c r="I96" s="40">
        <v>1604.8000000000002</v>
      </c>
      <c r="J96" s="40">
        <v>1645.4500000000003</v>
      </c>
      <c r="K96" s="31">
        <v>1564.15</v>
      </c>
      <c r="L96" s="31">
        <v>1494.1</v>
      </c>
      <c r="M96" s="31">
        <v>8.1053200000000007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1502.4</v>
      </c>
      <c r="D97" s="40">
        <v>1499.7666666666667</v>
      </c>
      <c r="E97" s="40">
        <v>1482.6333333333332</v>
      </c>
      <c r="F97" s="40">
        <v>1462.8666666666666</v>
      </c>
      <c r="G97" s="40">
        <v>1445.7333333333331</v>
      </c>
      <c r="H97" s="40">
        <v>1519.5333333333333</v>
      </c>
      <c r="I97" s="40">
        <v>1536.666666666667</v>
      </c>
      <c r="J97" s="40">
        <v>1556.4333333333334</v>
      </c>
      <c r="K97" s="31">
        <v>1516.9</v>
      </c>
      <c r="L97" s="31">
        <v>1480</v>
      </c>
      <c r="M97" s="31">
        <v>12.68299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724.95</v>
      </c>
      <c r="D98" s="40">
        <v>719.15</v>
      </c>
      <c r="E98" s="40">
        <v>709.34999999999991</v>
      </c>
      <c r="F98" s="40">
        <v>693.74999999999989</v>
      </c>
      <c r="G98" s="40">
        <v>683.94999999999982</v>
      </c>
      <c r="H98" s="40">
        <v>734.75</v>
      </c>
      <c r="I98" s="40">
        <v>744.55</v>
      </c>
      <c r="J98" s="40">
        <v>760.15000000000009</v>
      </c>
      <c r="K98" s="31">
        <v>728.95</v>
      </c>
      <c r="L98" s="31">
        <v>703.55</v>
      </c>
      <c r="M98" s="31">
        <v>10.13616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338.65</v>
      </c>
      <c r="D99" s="40">
        <v>336.65000000000003</v>
      </c>
      <c r="E99" s="40">
        <v>331.30000000000007</v>
      </c>
      <c r="F99" s="40">
        <v>323.95000000000005</v>
      </c>
      <c r="G99" s="40">
        <v>318.60000000000008</v>
      </c>
      <c r="H99" s="40">
        <v>344.00000000000006</v>
      </c>
      <c r="I99" s="40">
        <v>349.35000000000008</v>
      </c>
      <c r="J99" s="40">
        <v>356.70000000000005</v>
      </c>
      <c r="K99" s="31">
        <v>342</v>
      </c>
      <c r="L99" s="31">
        <v>329.3</v>
      </c>
      <c r="M99" s="31">
        <v>17.725390000000001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1066.95</v>
      </c>
      <c r="D100" s="40">
        <v>1067.7</v>
      </c>
      <c r="E100" s="40">
        <v>1056.4000000000001</v>
      </c>
      <c r="F100" s="40">
        <v>1045.8500000000001</v>
      </c>
      <c r="G100" s="40">
        <v>1034.5500000000002</v>
      </c>
      <c r="H100" s="40">
        <v>1078.25</v>
      </c>
      <c r="I100" s="40">
        <v>1089.5499999999997</v>
      </c>
      <c r="J100" s="40">
        <v>1100.0999999999999</v>
      </c>
      <c r="K100" s="31">
        <v>1079</v>
      </c>
      <c r="L100" s="31">
        <v>1057.1500000000001</v>
      </c>
      <c r="M100" s="31">
        <v>50.112389999999998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2946.25</v>
      </c>
      <c r="D101" s="40">
        <v>2937.2000000000003</v>
      </c>
      <c r="E101" s="40">
        <v>2872.8000000000006</v>
      </c>
      <c r="F101" s="40">
        <v>2799.3500000000004</v>
      </c>
      <c r="G101" s="40">
        <v>2734.9500000000007</v>
      </c>
      <c r="H101" s="40">
        <v>3010.6500000000005</v>
      </c>
      <c r="I101" s="40">
        <v>3075.05</v>
      </c>
      <c r="J101" s="40">
        <v>3148.5000000000005</v>
      </c>
      <c r="K101" s="31">
        <v>3001.6</v>
      </c>
      <c r="L101" s="31">
        <v>2863.75</v>
      </c>
      <c r="M101" s="31">
        <v>4.2879399999999999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1494.95</v>
      </c>
      <c r="D102" s="40">
        <v>1501.6166666666668</v>
      </c>
      <c r="E102" s="40">
        <v>1484.3833333333337</v>
      </c>
      <c r="F102" s="40">
        <v>1473.8166666666668</v>
      </c>
      <c r="G102" s="40">
        <v>1456.5833333333337</v>
      </c>
      <c r="H102" s="40">
        <v>1512.1833333333336</v>
      </c>
      <c r="I102" s="40">
        <v>1529.4166666666667</v>
      </c>
      <c r="J102" s="40">
        <v>1539.9833333333336</v>
      </c>
      <c r="K102" s="31">
        <v>1518.85</v>
      </c>
      <c r="L102" s="31">
        <v>1491.05</v>
      </c>
      <c r="M102" s="31">
        <v>62.928930000000001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666.65</v>
      </c>
      <c r="D103" s="40">
        <v>666.63333333333333</v>
      </c>
      <c r="E103" s="40">
        <v>661.36666666666667</v>
      </c>
      <c r="F103" s="40">
        <v>656.08333333333337</v>
      </c>
      <c r="G103" s="40">
        <v>650.81666666666672</v>
      </c>
      <c r="H103" s="40">
        <v>671.91666666666663</v>
      </c>
      <c r="I103" s="40">
        <v>677.18333333333328</v>
      </c>
      <c r="J103" s="40">
        <v>682.46666666666658</v>
      </c>
      <c r="K103" s="31">
        <v>671.9</v>
      </c>
      <c r="L103" s="31">
        <v>661.35</v>
      </c>
      <c r="M103" s="31">
        <v>13.618930000000001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1236.75</v>
      </c>
      <c r="D104" s="40">
        <v>1225.6166666666666</v>
      </c>
      <c r="E104" s="40">
        <v>1207.9833333333331</v>
      </c>
      <c r="F104" s="40">
        <v>1179.2166666666665</v>
      </c>
      <c r="G104" s="40">
        <v>1161.583333333333</v>
      </c>
      <c r="H104" s="40">
        <v>1254.3833333333332</v>
      </c>
      <c r="I104" s="40">
        <v>1272.0166666666669</v>
      </c>
      <c r="J104" s="40">
        <v>1300.7833333333333</v>
      </c>
      <c r="K104" s="31">
        <v>1243.25</v>
      </c>
      <c r="L104" s="31">
        <v>1196.8499999999999</v>
      </c>
      <c r="M104" s="31">
        <v>19.738759999999999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2781.6</v>
      </c>
      <c r="D105" s="40">
        <v>2782.5666666666671</v>
      </c>
      <c r="E105" s="40">
        <v>2750.2833333333342</v>
      </c>
      <c r="F105" s="40">
        <v>2718.9666666666672</v>
      </c>
      <c r="G105" s="40">
        <v>2686.6833333333343</v>
      </c>
      <c r="H105" s="40">
        <v>2813.8833333333341</v>
      </c>
      <c r="I105" s="40">
        <v>2846.166666666667</v>
      </c>
      <c r="J105" s="40">
        <v>2877.483333333334</v>
      </c>
      <c r="K105" s="31">
        <v>2814.85</v>
      </c>
      <c r="L105" s="31">
        <v>2751.25</v>
      </c>
      <c r="M105" s="31">
        <v>5.5180499999999997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436.65</v>
      </c>
      <c r="D106" s="40">
        <v>436.73333333333335</v>
      </c>
      <c r="E106" s="40">
        <v>428.9666666666667</v>
      </c>
      <c r="F106" s="40">
        <v>421.28333333333336</v>
      </c>
      <c r="G106" s="40">
        <v>413.51666666666671</v>
      </c>
      <c r="H106" s="40">
        <v>444.41666666666669</v>
      </c>
      <c r="I106" s="40">
        <v>452.18333333333334</v>
      </c>
      <c r="J106" s="40">
        <v>459.86666666666667</v>
      </c>
      <c r="K106" s="31">
        <v>444.5</v>
      </c>
      <c r="L106" s="31">
        <v>429.05</v>
      </c>
      <c r="M106" s="31">
        <v>192.39106000000001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1094.6500000000001</v>
      </c>
      <c r="D107" s="40">
        <v>1096.5333333333335</v>
      </c>
      <c r="E107" s="40">
        <v>1069.116666666667</v>
      </c>
      <c r="F107" s="40">
        <v>1043.5833333333335</v>
      </c>
      <c r="G107" s="40">
        <v>1016.166666666667</v>
      </c>
      <c r="H107" s="40">
        <v>1122.0666666666671</v>
      </c>
      <c r="I107" s="40">
        <v>1149.4833333333336</v>
      </c>
      <c r="J107" s="40">
        <v>1175.0166666666671</v>
      </c>
      <c r="K107" s="31">
        <v>1123.95</v>
      </c>
      <c r="L107" s="31">
        <v>1071</v>
      </c>
      <c r="M107" s="31">
        <v>2.8088000000000002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258.89999999999998</v>
      </c>
      <c r="D108" s="40">
        <v>258.46666666666664</v>
      </c>
      <c r="E108" s="40">
        <v>255.83333333333326</v>
      </c>
      <c r="F108" s="40">
        <v>252.76666666666662</v>
      </c>
      <c r="G108" s="40">
        <v>250.13333333333324</v>
      </c>
      <c r="H108" s="40">
        <v>261.5333333333333</v>
      </c>
      <c r="I108" s="40">
        <v>264.16666666666663</v>
      </c>
      <c r="J108" s="40">
        <v>267.23333333333329</v>
      </c>
      <c r="K108" s="31">
        <v>261.10000000000002</v>
      </c>
      <c r="L108" s="31">
        <v>255.4</v>
      </c>
      <c r="M108" s="31">
        <v>39.71875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2390.4499999999998</v>
      </c>
      <c r="D109" s="40">
        <v>2382.5499999999997</v>
      </c>
      <c r="E109" s="40">
        <v>2370.0999999999995</v>
      </c>
      <c r="F109" s="40">
        <v>2349.7499999999995</v>
      </c>
      <c r="G109" s="40">
        <v>2337.2999999999993</v>
      </c>
      <c r="H109" s="40">
        <v>2402.8999999999996</v>
      </c>
      <c r="I109" s="40">
        <v>2415.3499999999995</v>
      </c>
      <c r="J109" s="40">
        <v>2435.6999999999998</v>
      </c>
      <c r="K109" s="31">
        <v>2395</v>
      </c>
      <c r="L109" s="31">
        <v>2362.1999999999998</v>
      </c>
      <c r="M109" s="31">
        <v>13.005940000000001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316.14999999999998</v>
      </c>
      <c r="D110" s="40">
        <v>313.56666666666666</v>
      </c>
      <c r="E110" s="40">
        <v>309.13333333333333</v>
      </c>
      <c r="F110" s="40">
        <v>302.11666666666667</v>
      </c>
      <c r="G110" s="40">
        <v>297.68333333333334</v>
      </c>
      <c r="H110" s="40">
        <v>320.58333333333331</v>
      </c>
      <c r="I110" s="40">
        <v>325.01666666666659</v>
      </c>
      <c r="J110" s="40">
        <v>332.0333333333333</v>
      </c>
      <c r="K110" s="31">
        <v>318</v>
      </c>
      <c r="L110" s="31">
        <v>306.55</v>
      </c>
      <c r="M110" s="31">
        <v>15.276730000000001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2658.5</v>
      </c>
      <c r="D111" s="40">
        <v>2660.5833333333335</v>
      </c>
      <c r="E111" s="40">
        <v>2631.666666666667</v>
      </c>
      <c r="F111" s="40">
        <v>2604.8333333333335</v>
      </c>
      <c r="G111" s="40">
        <v>2575.916666666667</v>
      </c>
      <c r="H111" s="40">
        <v>2687.416666666667</v>
      </c>
      <c r="I111" s="40">
        <v>2716.3333333333339</v>
      </c>
      <c r="J111" s="40">
        <v>2743.166666666667</v>
      </c>
      <c r="K111" s="31">
        <v>2689.5</v>
      </c>
      <c r="L111" s="31">
        <v>2633.75</v>
      </c>
      <c r="M111" s="31">
        <v>17.696269999999998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693.55</v>
      </c>
      <c r="D112" s="40">
        <v>696.9</v>
      </c>
      <c r="E112" s="40">
        <v>686.65</v>
      </c>
      <c r="F112" s="40">
        <v>679.75</v>
      </c>
      <c r="G112" s="40">
        <v>669.5</v>
      </c>
      <c r="H112" s="40">
        <v>703.8</v>
      </c>
      <c r="I112" s="40">
        <v>714.05</v>
      </c>
      <c r="J112" s="40">
        <v>720.94999999999993</v>
      </c>
      <c r="K112" s="31">
        <v>707.15</v>
      </c>
      <c r="L112" s="31">
        <v>690</v>
      </c>
      <c r="M112" s="31">
        <v>97.480840000000001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1441.65</v>
      </c>
      <c r="D113" s="40">
        <v>1432.8</v>
      </c>
      <c r="E113" s="40">
        <v>1417.1</v>
      </c>
      <c r="F113" s="40">
        <v>1392.55</v>
      </c>
      <c r="G113" s="40">
        <v>1376.85</v>
      </c>
      <c r="H113" s="40">
        <v>1457.35</v>
      </c>
      <c r="I113" s="40">
        <v>1473.0500000000002</v>
      </c>
      <c r="J113" s="40">
        <v>1497.6</v>
      </c>
      <c r="K113" s="31">
        <v>1448.5</v>
      </c>
      <c r="L113" s="31">
        <v>1408.25</v>
      </c>
      <c r="M113" s="31">
        <v>7.9522700000000004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656.4</v>
      </c>
      <c r="D114" s="40">
        <v>650.41666666666663</v>
      </c>
      <c r="E114" s="40">
        <v>639.83333333333326</v>
      </c>
      <c r="F114" s="40">
        <v>623.26666666666665</v>
      </c>
      <c r="G114" s="40">
        <v>612.68333333333328</v>
      </c>
      <c r="H114" s="40">
        <v>666.98333333333323</v>
      </c>
      <c r="I114" s="40">
        <v>677.56666666666649</v>
      </c>
      <c r="J114" s="40">
        <v>694.13333333333321</v>
      </c>
      <c r="K114" s="31">
        <v>661</v>
      </c>
      <c r="L114" s="31">
        <v>633.85</v>
      </c>
      <c r="M114" s="31">
        <v>12.552149999999999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693.05</v>
      </c>
      <c r="D115" s="40">
        <v>678.15</v>
      </c>
      <c r="E115" s="40">
        <v>656.34999999999991</v>
      </c>
      <c r="F115" s="40">
        <v>619.65</v>
      </c>
      <c r="G115" s="40">
        <v>597.84999999999991</v>
      </c>
      <c r="H115" s="40">
        <v>714.84999999999991</v>
      </c>
      <c r="I115" s="40">
        <v>736.64999999999986</v>
      </c>
      <c r="J115" s="40">
        <v>773.34999999999991</v>
      </c>
      <c r="K115" s="31">
        <v>699.95</v>
      </c>
      <c r="L115" s="31">
        <v>641.45000000000005</v>
      </c>
      <c r="M115" s="31">
        <v>12.58595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46.9</v>
      </c>
      <c r="D116" s="40">
        <v>46.066666666666663</v>
      </c>
      <c r="E116" s="40">
        <v>44.933333333333323</v>
      </c>
      <c r="F116" s="40">
        <v>42.966666666666661</v>
      </c>
      <c r="G116" s="40">
        <v>41.833333333333321</v>
      </c>
      <c r="H116" s="40">
        <v>48.033333333333324</v>
      </c>
      <c r="I116" s="40">
        <v>49.166666666666664</v>
      </c>
      <c r="J116" s="40">
        <v>51.133333333333326</v>
      </c>
      <c r="K116" s="31">
        <v>47.2</v>
      </c>
      <c r="L116" s="31">
        <v>44.1</v>
      </c>
      <c r="M116" s="31">
        <v>555.71095000000003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208.65</v>
      </c>
      <c r="D117" s="40">
        <v>208.9</v>
      </c>
      <c r="E117" s="40">
        <v>207.20000000000002</v>
      </c>
      <c r="F117" s="40">
        <v>205.75</v>
      </c>
      <c r="G117" s="40">
        <v>204.05</v>
      </c>
      <c r="H117" s="40">
        <v>210.35000000000002</v>
      </c>
      <c r="I117" s="40">
        <v>212.05</v>
      </c>
      <c r="J117" s="40">
        <v>213.50000000000003</v>
      </c>
      <c r="K117" s="31">
        <v>210.6</v>
      </c>
      <c r="L117" s="31">
        <v>207.45</v>
      </c>
      <c r="M117" s="31">
        <v>154.18634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246.95</v>
      </c>
      <c r="D118" s="40">
        <v>247.76666666666665</v>
      </c>
      <c r="E118" s="40">
        <v>238.18333333333328</v>
      </c>
      <c r="F118" s="40">
        <v>229.41666666666663</v>
      </c>
      <c r="G118" s="40">
        <v>219.83333333333326</v>
      </c>
      <c r="H118" s="40">
        <v>256.5333333333333</v>
      </c>
      <c r="I118" s="40">
        <v>266.11666666666667</v>
      </c>
      <c r="J118" s="40">
        <v>274.88333333333333</v>
      </c>
      <c r="K118" s="31">
        <v>257.35000000000002</v>
      </c>
      <c r="L118" s="31">
        <v>239</v>
      </c>
      <c r="M118" s="31">
        <v>220.47835000000001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7148.9</v>
      </c>
      <c r="D119" s="40">
        <v>7209.6333333333341</v>
      </c>
      <c r="E119" s="40">
        <v>7019.2666666666682</v>
      </c>
      <c r="F119" s="40">
        <v>6889.6333333333341</v>
      </c>
      <c r="G119" s="40">
        <v>6699.2666666666682</v>
      </c>
      <c r="H119" s="40">
        <v>7339.2666666666682</v>
      </c>
      <c r="I119" s="40">
        <v>7529.633333333335</v>
      </c>
      <c r="J119" s="40">
        <v>7659.2666666666682</v>
      </c>
      <c r="K119" s="31">
        <v>7400</v>
      </c>
      <c r="L119" s="31">
        <v>7080</v>
      </c>
      <c r="M119" s="31">
        <v>0.53052999999999995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141.1</v>
      </c>
      <c r="D120" s="40">
        <v>140.68333333333331</v>
      </c>
      <c r="E120" s="40">
        <v>136.91666666666663</v>
      </c>
      <c r="F120" s="40">
        <v>132.73333333333332</v>
      </c>
      <c r="G120" s="40">
        <v>128.96666666666664</v>
      </c>
      <c r="H120" s="40">
        <v>144.86666666666662</v>
      </c>
      <c r="I120" s="40">
        <v>148.63333333333333</v>
      </c>
      <c r="J120" s="40">
        <v>152.81666666666661</v>
      </c>
      <c r="K120" s="31">
        <v>144.44999999999999</v>
      </c>
      <c r="L120" s="31">
        <v>136.5</v>
      </c>
      <c r="M120" s="31">
        <v>37.604869999999998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104.65</v>
      </c>
      <c r="D121" s="40">
        <v>103.96666666666668</v>
      </c>
      <c r="E121" s="40">
        <v>102.98333333333336</v>
      </c>
      <c r="F121" s="40">
        <v>101.31666666666668</v>
      </c>
      <c r="G121" s="40">
        <v>100.33333333333336</v>
      </c>
      <c r="H121" s="40">
        <v>105.63333333333337</v>
      </c>
      <c r="I121" s="40">
        <v>106.61666666666669</v>
      </c>
      <c r="J121" s="40">
        <v>108.28333333333337</v>
      </c>
      <c r="K121" s="31">
        <v>104.95</v>
      </c>
      <c r="L121" s="31">
        <v>102.3</v>
      </c>
      <c r="M121" s="31">
        <v>108.58036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2572.25</v>
      </c>
      <c r="D122" s="40">
        <v>2590.7000000000003</v>
      </c>
      <c r="E122" s="40">
        <v>2509.5500000000006</v>
      </c>
      <c r="F122" s="40">
        <v>2446.8500000000004</v>
      </c>
      <c r="G122" s="40">
        <v>2365.7000000000007</v>
      </c>
      <c r="H122" s="40">
        <v>2653.4000000000005</v>
      </c>
      <c r="I122" s="40">
        <v>2734.55</v>
      </c>
      <c r="J122" s="40">
        <v>2797.2500000000005</v>
      </c>
      <c r="K122" s="31">
        <v>2671.85</v>
      </c>
      <c r="L122" s="31">
        <v>2528</v>
      </c>
      <c r="M122" s="31">
        <v>29.731839999999998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521.9</v>
      </c>
      <c r="D123" s="40">
        <v>519.98333333333335</v>
      </c>
      <c r="E123" s="40">
        <v>515.9666666666667</v>
      </c>
      <c r="F123" s="40">
        <v>510.0333333333333</v>
      </c>
      <c r="G123" s="40">
        <v>506.01666666666665</v>
      </c>
      <c r="H123" s="40">
        <v>525.91666666666674</v>
      </c>
      <c r="I123" s="40">
        <v>529.93333333333339</v>
      </c>
      <c r="J123" s="40">
        <v>535.86666666666679</v>
      </c>
      <c r="K123" s="31">
        <v>524</v>
      </c>
      <c r="L123" s="31">
        <v>514.04999999999995</v>
      </c>
      <c r="M123" s="31">
        <v>14.342890000000001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213.1</v>
      </c>
      <c r="D124" s="40">
        <v>212.1</v>
      </c>
      <c r="E124" s="40">
        <v>210.2</v>
      </c>
      <c r="F124" s="40">
        <v>207.29999999999998</v>
      </c>
      <c r="G124" s="40">
        <v>205.39999999999998</v>
      </c>
      <c r="H124" s="40">
        <v>215</v>
      </c>
      <c r="I124" s="40">
        <v>216.90000000000003</v>
      </c>
      <c r="J124" s="40">
        <v>219.8</v>
      </c>
      <c r="K124" s="31">
        <v>214</v>
      </c>
      <c r="L124" s="31">
        <v>209.2</v>
      </c>
      <c r="M124" s="31">
        <v>42.730339999999998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1041.2</v>
      </c>
      <c r="D125" s="40">
        <v>1035.5166666666667</v>
      </c>
      <c r="E125" s="40">
        <v>1025.6833333333334</v>
      </c>
      <c r="F125" s="40">
        <v>1010.1666666666667</v>
      </c>
      <c r="G125" s="40">
        <v>1000.3333333333335</v>
      </c>
      <c r="H125" s="40">
        <v>1051.0333333333333</v>
      </c>
      <c r="I125" s="40">
        <v>1060.8666666666668</v>
      </c>
      <c r="J125" s="40">
        <v>1076.3833333333332</v>
      </c>
      <c r="K125" s="31">
        <v>1045.3499999999999</v>
      </c>
      <c r="L125" s="31">
        <v>1020</v>
      </c>
      <c r="M125" s="31">
        <v>21.558330000000002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5375.05</v>
      </c>
      <c r="D126" s="40">
        <v>5347.3666666666659</v>
      </c>
      <c r="E126" s="40">
        <v>5209.7333333333318</v>
      </c>
      <c r="F126" s="40">
        <v>5044.4166666666661</v>
      </c>
      <c r="G126" s="40">
        <v>4906.7833333333319</v>
      </c>
      <c r="H126" s="40">
        <v>5512.6833333333316</v>
      </c>
      <c r="I126" s="40">
        <v>5650.3166666666648</v>
      </c>
      <c r="J126" s="40">
        <v>5815.6333333333314</v>
      </c>
      <c r="K126" s="31">
        <v>5485</v>
      </c>
      <c r="L126" s="31">
        <v>5182.05</v>
      </c>
      <c r="M126" s="31">
        <v>5.2813100000000004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1677.55</v>
      </c>
      <c r="D127" s="40">
        <v>1676.5166666666667</v>
      </c>
      <c r="E127" s="40">
        <v>1669.0333333333333</v>
      </c>
      <c r="F127" s="40">
        <v>1660.5166666666667</v>
      </c>
      <c r="G127" s="40">
        <v>1653.0333333333333</v>
      </c>
      <c r="H127" s="40">
        <v>1685.0333333333333</v>
      </c>
      <c r="I127" s="40">
        <v>1692.5166666666664</v>
      </c>
      <c r="J127" s="40">
        <v>1701.0333333333333</v>
      </c>
      <c r="K127" s="31">
        <v>1684</v>
      </c>
      <c r="L127" s="31">
        <v>1668</v>
      </c>
      <c r="M127" s="31">
        <v>48.996389999999998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1640.85</v>
      </c>
      <c r="D128" s="40">
        <v>1637.8833333333332</v>
      </c>
      <c r="E128" s="40">
        <v>1619.1666666666665</v>
      </c>
      <c r="F128" s="40">
        <v>1597.4833333333333</v>
      </c>
      <c r="G128" s="40">
        <v>1578.7666666666667</v>
      </c>
      <c r="H128" s="40">
        <v>1659.5666666666664</v>
      </c>
      <c r="I128" s="40">
        <v>1678.2833333333331</v>
      </c>
      <c r="J128" s="40">
        <v>1699.9666666666662</v>
      </c>
      <c r="K128" s="31">
        <v>1656.6</v>
      </c>
      <c r="L128" s="31">
        <v>1616.2</v>
      </c>
      <c r="M128" s="31">
        <v>3.5123500000000001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2413.25</v>
      </c>
      <c r="D129" s="40">
        <v>2401.0833333333335</v>
      </c>
      <c r="E129" s="40">
        <v>2367.166666666667</v>
      </c>
      <c r="F129" s="40">
        <v>2321.0833333333335</v>
      </c>
      <c r="G129" s="40">
        <v>2287.166666666667</v>
      </c>
      <c r="H129" s="40">
        <v>2447.166666666667</v>
      </c>
      <c r="I129" s="40">
        <v>2481.0833333333339</v>
      </c>
      <c r="J129" s="40">
        <v>2527.166666666667</v>
      </c>
      <c r="K129" s="31">
        <v>2435</v>
      </c>
      <c r="L129" s="31">
        <v>2355</v>
      </c>
      <c r="M129" s="31">
        <v>2.3223099999999999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228.35</v>
      </c>
      <c r="D130" s="40">
        <v>228.16666666666666</v>
      </c>
      <c r="E130" s="40">
        <v>223.33333333333331</v>
      </c>
      <c r="F130" s="40">
        <v>218.31666666666666</v>
      </c>
      <c r="G130" s="40">
        <v>213.48333333333332</v>
      </c>
      <c r="H130" s="40">
        <v>233.18333333333331</v>
      </c>
      <c r="I130" s="40">
        <v>238.01666666666662</v>
      </c>
      <c r="J130" s="40">
        <v>243.0333333333333</v>
      </c>
      <c r="K130" s="31">
        <v>233</v>
      </c>
      <c r="L130" s="31">
        <v>223.15</v>
      </c>
      <c r="M130" s="31">
        <v>23.337990000000001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749.1</v>
      </c>
      <c r="D131" s="40">
        <v>742.69999999999993</v>
      </c>
      <c r="E131" s="40">
        <v>733.39999999999986</v>
      </c>
      <c r="F131" s="40">
        <v>717.69999999999993</v>
      </c>
      <c r="G131" s="40">
        <v>708.39999999999986</v>
      </c>
      <c r="H131" s="40">
        <v>758.39999999999986</v>
      </c>
      <c r="I131" s="40">
        <v>767.69999999999982</v>
      </c>
      <c r="J131" s="40">
        <v>783.39999999999986</v>
      </c>
      <c r="K131" s="31">
        <v>752</v>
      </c>
      <c r="L131" s="31">
        <v>727</v>
      </c>
      <c r="M131" s="31">
        <v>119.09486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421.35</v>
      </c>
      <c r="D132" s="40">
        <v>417.25</v>
      </c>
      <c r="E132" s="40">
        <v>409.6</v>
      </c>
      <c r="F132" s="40">
        <v>397.85</v>
      </c>
      <c r="G132" s="40">
        <v>390.20000000000005</v>
      </c>
      <c r="H132" s="40">
        <v>429</v>
      </c>
      <c r="I132" s="40">
        <v>436.65</v>
      </c>
      <c r="J132" s="40">
        <v>448.4</v>
      </c>
      <c r="K132" s="31">
        <v>424.9</v>
      </c>
      <c r="L132" s="31">
        <v>405.5</v>
      </c>
      <c r="M132" s="31">
        <v>172.66941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3672.35</v>
      </c>
      <c r="D133" s="40">
        <v>3686.7333333333336</v>
      </c>
      <c r="E133" s="40">
        <v>3576.7166666666672</v>
      </c>
      <c r="F133" s="40">
        <v>3481.0833333333335</v>
      </c>
      <c r="G133" s="40">
        <v>3371.0666666666671</v>
      </c>
      <c r="H133" s="40">
        <v>3782.3666666666672</v>
      </c>
      <c r="I133" s="40">
        <v>3892.3833333333337</v>
      </c>
      <c r="J133" s="40">
        <v>3988.0166666666673</v>
      </c>
      <c r="K133" s="31">
        <v>3796.75</v>
      </c>
      <c r="L133" s="31">
        <v>3591.1</v>
      </c>
      <c r="M133" s="31">
        <v>4.3026499999999999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1780.6</v>
      </c>
      <c r="D134" s="40">
        <v>1787.5833333333333</v>
      </c>
      <c r="E134" s="40">
        <v>1755.1666666666665</v>
      </c>
      <c r="F134" s="40">
        <v>1729.7333333333333</v>
      </c>
      <c r="G134" s="40">
        <v>1697.3166666666666</v>
      </c>
      <c r="H134" s="40">
        <v>1813.0166666666664</v>
      </c>
      <c r="I134" s="40">
        <v>1845.4333333333329</v>
      </c>
      <c r="J134" s="40">
        <v>1870.8666666666663</v>
      </c>
      <c r="K134" s="31">
        <v>1820</v>
      </c>
      <c r="L134" s="31">
        <v>1762.15</v>
      </c>
      <c r="M134" s="31">
        <v>31.019030000000001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84.2</v>
      </c>
      <c r="D135" s="40">
        <v>84.083333333333329</v>
      </c>
      <c r="E135" s="40">
        <v>81.316666666666663</v>
      </c>
      <c r="F135" s="40">
        <v>78.433333333333337</v>
      </c>
      <c r="G135" s="40">
        <v>75.666666666666671</v>
      </c>
      <c r="H135" s="40">
        <v>86.966666666666654</v>
      </c>
      <c r="I135" s="40">
        <v>89.733333333333334</v>
      </c>
      <c r="J135" s="40">
        <v>92.616666666666646</v>
      </c>
      <c r="K135" s="31">
        <v>86.85</v>
      </c>
      <c r="L135" s="31">
        <v>81.2</v>
      </c>
      <c r="M135" s="31">
        <v>135.75274999999999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3659.25</v>
      </c>
      <c r="D136" s="40">
        <v>3637.15</v>
      </c>
      <c r="E136" s="40">
        <v>3529.3</v>
      </c>
      <c r="F136" s="40">
        <v>3399.35</v>
      </c>
      <c r="G136" s="40">
        <v>3291.5</v>
      </c>
      <c r="H136" s="40">
        <v>3767.1000000000004</v>
      </c>
      <c r="I136" s="40">
        <v>3874.95</v>
      </c>
      <c r="J136" s="40">
        <v>4004.9000000000005</v>
      </c>
      <c r="K136" s="31">
        <v>3745</v>
      </c>
      <c r="L136" s="31">
        <v>3507.2</v>
      </c>
      <c r="M136" s="31">
        <v>2.9021499999999998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393.65</v>
      </c>
      <c r="D137" s="40">
        <v>392.31666666666666</v>
      </c>
      <c r="E137" s="40">
        <v>385.63333333333333</v>
      </c>
      <c r="F137" s="40">
        <v>377.61666666666667</v>
      </c>
      <c r="G137" s="40">
        <v>370.93333333333334</v>
      </c>
      <c r="H137" s="40">
        <v>400.33333333333331</v>
      </c>
      <c r="I137" s="40">
        <v>407.01666666666659</v>
      </c>
      <c r="J137" s="40">
        <v>415.0333333333333</v>
      </c>
      <c r="K137" s="31">
        <v>399</v>
      </c>
      <c r="L137" s="31">
        <v>384.3</v>
      </c>
      <c r="M137" s="31">
        <v>31.400510000000001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4754.3999999999996</v>
      </c>
      <c r="D138" s="40">
        <v>4754.1333333333332</v>
      </c>
      <c r="E138" s="40">
        <v>4678.2666666666664</v>
      </c>
      <c r="F138" s="40">
        <v>4602.1333333333332</v>
      </c>
      <c r="G138" s="40">
        <v>4526.2666666666664</v>
      </c>
      <c r="H138" s="40">
        <v>4830.2666666666664</v>
      </c>
      <c r="I138" s="40">
        <v>4906.1333333333332</v>
      </c>
      <c r="J138" s="40">
        <v>4982.2666666666664</v>
      </c>
      <c r="K138" s="31">
        <v>4830</v>
      </c>
      <c r="L138" s="31">
        <v>4678</v>
      </c>
      <c r="M138" s="31">
        <v>1.9103300000000001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1583.3</v>
      </c>
      <c r="D139" s="40">
        <v>1581.3166666666666</v>
      </c>
      <c r="E139" s="40">
        <v>1564.7333333333331</v>
      </c>
      <c r="F139" s="40">
        <v>1546.1666666666665</v>
      </c>
      <c r="G139" s="40">
        <v>1529.583333333333</v>
      </c>
      <c r="H139" s="40">
        <v>1599.8833333333332</v>
      </c>
      <c r="I139" s="40">
        <v>1616.4666666666667</v>
      </c>
      <c r="J139" s="40">
        <v>1635.0333333333333</v>
      </c>
      <c r="K139" s="31">
        <v>1597.9</v>
      </c>
      <c r="L139" s="31">
        <v>1562.75</v>
      </c>
      <c r="M139" s="31">
        <v>13.709300000000001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703.5</v>
      </c>
      <c r="D140" s="40">
        <v>703.08333333333337</v>
      </c>
      <c r="E140" s="40">
        <v>695.41666666666674</v>
      </c>
      <c r="F140" s="40">
        <v>687.33333333333337</v>
      </c>
      <c r="G140" s="40">
        <v>679.66666666666674</v>
      </c>
      <c r="H140" s="40">
        <v>711.16666666666674</v>
      </c>
      <c r="I140" s="40">
        <v>718.83333333333348</v>
      </c>
      <c r="J140" s="40">
        <v>726.91666666666674</v>
      </c>
      <c r="K140" s="31">
        <v>710.75</v>
      </c>
      <c r="L140" s="31">
        <v>695</v>
      </c>
      <c r="M140" s="31">
        <v>39.532110000000003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1050.75</v>
      </c>
      <c r="D141" s="40">
        <v>1059.05</v>
      </c>
      <c r="E141" s="40">
        <v>1027.0999999999999</v>
      </c>
      <c r="F141" s="40">
        <v>1003.45</v>
      </c>
      <c r="G141" s="40">
        <v>971.5</v>
      </c>
      <c r="H141" s="40">
        <v>1082.6999999999998</v>
      </c>
      <c r="I141" s="40">
        <v>1114.6500000000001</v>
      </c>
      <c r="J141" s="40">
        <v>1138.2999999999997</v>
      </c>
      <c r="K141" s="31">
        <v>1091</v>
      </c>
      <c r="L141" s="31">
        <v>1035.4000000000001</v>
      </c>
      <c r="M141" s="31">
        <v>63.673639999999999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77603.100000000006</v>
      </c>
      <c r="D142" s="40">
        <v>78234.25</v>
      </c>
      <c r="E142" s="40">
        <v>76668.850000000006</v>
      </c>
      <c r="F142" s="40">
        <v>75734.600000000006</v>
      </c>
      <c r="G142" s="40">
        <v>74169.200000000012</v>
      </c>
      <c r="H142" s="40">
        <v>79168.5</v>
      </c>
      <c r="I142" s="40">
        <v>80733.899999999994</v>
      </c>
      <c r="J142" s="40">
        <v>81668.149999999994</v>
      </c>
      <c r="K142" s="31">
        <v>79799.649999999994</v>
      </c>
      <c r="L142" s="31">
        <v>77300</v>
      </c>
      <c r="M142" s="31">
        <v>0.16578999999999999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1117.8499999999999</v>
      </c>
      <c r="D143" s="40">
        <v>1114.8666666666666</v>
      </c>
      <c r="E143" s="40">
        <v>1096.7333333333331</v>
      </c>
      <c r="F143" s="40">
        <v>1075.6166666666666</v>
      </c>
      <c r="G143" s="40">
        <v>1057.4833333333331</v>
      </c>
      <c r="H143" s="40">
        <v>1135.9833333333331</v>
      </c>
      <c r="I143" s="40">
        <v>1154.1166666666668</v>
      </c>
      <c r="J143" s="40">
        <v>1175.2333333333331</v>
      </c>
      <c r="K143" s="31">
        <v>1133</v>
      </c>
      <c r="L143" s="31">
        <v>1093.75</v>
      </c>
      <c r="M143" s="31">
        <v>6.4539799999999996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154</v>
      </c>
      <c r="D144" s="40">
        <v>152.41666666666666</v>
      </c>
      <c r="E144" s="40">
        <v>150.33333333333331</v>
      </c>
      <c r="F144" s="40">
        <v>146.66666666666666</v>
      </c>
      <c r="G144" s="40">
        <v>144.58333333333331</v>
      </c>
      <c r="H144" s="40">
        <v>156.08333333333331</v>
      </c>
      <c r="I144" s="40">
        <v>158.16666666666663</v>
      </c>
      <c r="J144" s="40">
        <v>161.83333333333331</v>
      </c>
      <c r="K144" s="31">
        <v>154.5</v>
      </c>
      <c r="L144" s="31">
        <v>148.75</v>
      </c>
      <c r="M144" s="31">
        <v>75.065539999999999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778.7</v>
      </c>
      <c r="D145" s="40">
        <v>778.7166666666667</v>
      </c>
      <c r="E145" s="40">
        <v>767.48333333333335</v>
      </c>
      <c r="F145" s="40">
        <v>756.26666666666665</v>
      </c>
      <c r="G145" s="40">
        <v>745.0333333333333</v>
      </c>
      <c r="H145" s="40">
        <v>789.93333333333339</v>
      </c>
      <c r="I145" s="40">
        <v>801.16666666666674</v>
      </c>
      <c r="J145" s="40">
        <v>812.38333333333344</v>
      </c>
      <c r="K145" s="31">
        <v>789.95</v>
      </c>
      <c r="L145" s="31">
        <v>767.5</v>
      </c>
      <c r="M145" s="31">
        <v>31.47983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168.25</v>
      </c>
      <c r="D146" s="40">
        <v>171.93333333333331</v>
      </c>
      <c r="E146" s="40">
        <v>159.66666666666663</v>
      </c>
      <c r="F146" s="40">
        <v>151.08333333333331</v>
      </c>
      <c r="G146" s="40">
        <v>138.81666666666663</v>
      </c>
      <c r="H146" s="40">
        <v>180.51666666666662</v>
      </c>
      <c r="I146" s="40">
        <v>192.78333333333333</v>
      </c>
      <c r="J146" s="40">
        <v>201.36666666666662</v>
      </c>
      <c r="K146" s="31">
        <v>184.2</v>
      </c>
      <c r="L146" s="31">
        <v>163.35</v>
      </c>
      <c r="M146" s="31">
        <v>517.70321999999999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516.6</v>
      </c>
      <c r="D147" s="40">
        <v>518.81666666666661</v>
      </c>
      <c r="E147" s="40">
        <v>511.38333333333321</v>
      </c>
      <c r="F147" s="40">
        <v>506.16666666666663</v>
      </c>
      <c r="G147" s="40">
        <v>498.73333333333323</v>
      </c>
      <c r="H147" s="40">
        <v>524.03333333333319</v>
      </c>
      <c r="I147" s="40">
        <v>531.46666666666658</v>
      </c>
      <c r="J147" s="40">
        <v>536.68333333333317</v>
      </c>
      <c r="K147" s="31">
        <v>526.25</v>
      </c>
      <c r="L147" s="31">
        <v>513.6</v>
      </c>
      <c r="M147" s="31">
        <v>21.33644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7021.5</v>
      </c>
      <c r="D148" s="40">
        <v>7013.8833333333341</v>
      </c>
      <c r="E148" s="40">
        <v>6932.7666666666682</v>
      </c>
      <c r="F148" s="40">
        <v>6844.0333333333338</v>
      </c>
      <c r="G148" s="40">
        <v>6762.9166666666679</v>
      </c>
      <c r="H148" s="40">
        <v>7102.6166666666686</v>
      </c>
      <c r="I148" s="40">
        <v>7183.7333333333354</v>
      </c>
      <c r="J148" s="40">
        <v>7272.466666666669</v>
      </c>
      <c r="K148" s="31">
        <v>7095</v>
      </c>
      <c r="L148" s="31">
        <v>6925.15</v>
      </c>
      <c r="M148" s="31">
        <v>4.1431100000000001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1061.95</v>
      </c>
      <c r="D149" s="40">
        <v>1051.1000000000001</v>
      </c>
      <c r="E149" s="40">
        <v>1021.1000000000004</v>
      </c>
      <c r="F149" s="40">
        <v>980.25000000000023</v>
      </c>
      <c r="G149" s="40">
        <v>950.25000000000045</v>
      </c>
      <c r="H149" s="40">
        <v>1091.9500000000003</v>
      </c>
      <c r="I149" s="40">
        <v>1121.9499999999998</v>
      </c>
      <c r="J149" s="40">
        <v>1162.8000000000002</v>
      </c>
      <c r="K149" s="31">
        <v>1081.0999999999999</v>
      </c>
      <c r="L149" s="31">
        <v>1010.25</v>
      </c>
      <c r="M149" s="31">
        <v>18.024329999999999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2804.55</v>
      </c>
      <c r="D150" s="40">
        <v>2795.5166666666664</v>
      </c>
      <c r="E150" s="40">
        <v>2769.0333333333328</v>
      </c>
      <c r="F150" s="40">
        <v>2733.5166666666664</v>
      </c>
      <c r="G150" s="40">
        <v>2707.0333333333328</v>
      </c>
      <c r="H150" s="40">
        <v>2831.0333333333328</v>
      </c>
      <c r="I150" s="40">
        <v>2857.5166666666664</v>
      </c>
      <c r="J150" s="40">
        <v>2893.0333333333328</v>
      </c>
      <c r="K150" s="31">
        <v>2822</v>
      </c>
      <c r="L150" s="31">
        <v>2760</v>
      </c>
      <c r="M150" s="31">
        <v>3.69936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2673</v>
      </c>
      <c r="D151" s="40">
        <v>2684.6666666666665</v>
      </c>
      <c r="E151" s="40">
        <v>2626.333333333333</v>
      </c>
      <c r="F151" s="40">
        <v>2579.6666666666665</v>
      </c>
      <c r="G151" s="40">
        <v>2521.333333333333</v>
      </c>
      <c r="H151" s="40">
        <v>2731.333333333333</v>
      </c>
      <c r="I151" s="40">
        <v>2789.6666666666661</v>
      </c>
      <c r="J151" s="40">
        <v>2836.333333333333</v>
      </c>
      <c r="K151" s="31">
        <v>2743</v>
      </c>
      <c r="L151" s="31">
        <v>2638</v>
      </c>
      <c r="M151" s="31">
        <v>5.0750299999999999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1443.3</v>
      </c>
      <c r="D152" s="40">
        <v>1442.5833333333333</v>
      </c>
      <c r="E152" s="40">
        <v>1403.1166666666666</v>
      </c>
      <c r="F152" s="40">
        <v>1362.9333333333334</v>
      </c>
      <c r="G152" s="40">
        <v>1323.4666666666667</v>
      </c>
      <c r="H152" s="40">
        <v>1482.7666666666664</v>
      </c>
      <c r="I152" s="40">
        <v>1522.2333333333331</v>
      </c>
      <c r="J152" s="40">
        <v>1562.4166666666663</v>
      </c>
      <c r="K152" s="31">
        <v>1482.05</v>
      </c>
      <c r="L152" s="31">
        <v>1402.4</v>
      </c>
      <c r="M152" s="31">
        <v>20.799990000000001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1010.55</v>
      </c>
      <c r="D153" s="40">
        <v>998.85</v>
      </c>
      <c r="E153" s="40">
        <v>983.7</v>
      </c>
      <c r="F153" s="40">
        <v>956.85</v>
      </c>
      <c r="G153" s="40">
        <v>941.7</v>
      </c>
      <c r="H153" s="40">
        <v>1025.7</v>
      </c>
      <c r="I153" s="40">
        <v>1040.8499999999999</v>
      </c>
      <c r="J153" s="40">
        <v>1067.7</v>
      </c>
      <c r="K153" s="31">
        <v>1014</v>
      </c>
      <c r="L153" s="31">
        <v>972</v>
      </c>
      <c r="M153" s="31">
        <v>3.4388000000000001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171.8</v>
      </c>
      <c r="D154" s="40">
        <v>170.51666666666668</v>
      </c>
      <c r="E154" s="40">
        <v>168.23333333333335</v>
      </c>
      <c r="F154" s="40">
        <v>164.66666666666666</v>
      </c>
      <c r="G154" s="40">
        <v>162.38333333333333</v>
      </c>
      <c r="H154" s="40">
        <v>174.08333333333337</v>
      </c>
      <c r="I154" s="40">
        <v>176.36666666666673</v>
      </c>
      <c r="J154" s="40">
        <v>179.93333333333339</v>
      </c>
      <c r="K154" s="31">
        <v>172.8</v>
      </c>
      <c r="L154" s="31">
        <v>166.95</v>
      </c>
      <c r="M154" s="31">
        <v>136.35607999999999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116.95</v>
      </c>
      <c r="D155" s="40">
        <v>116.26666666666667</v>
      </c>
      <c r="E155" s="40">
        <v>115.23333333333333</v>
      </c>
      <c r="F155" s="40">
        <v>113.51666666666667</v>
      </c>
      <c r="G155" s="40">
        <v>112.48333333333333</v>
      </c>
      <c r="H155" s="40">
        <v>117.98333333333333</v>
      </c>
      <c r="I155" s="40">
        <v>119.01666666666667</v>
      </c>
      <c r="J155" s="40">
        <v>120.73333333333333</v>
      </c>
      <c r="K155" s="31">
        <v>117.3</v>
      </c>
      <c r="L155" s="31">
        <v>114.55</v>
      </c>
      <c r="M155" s="31">
        <v>80.568860000000001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3747.55</v>
      </c>
      <c r="D156" s="40">
        <v>3765.9166666666665</v>
      </c>
      <c r="E156" s="40">
        <v>3641.833333333333</v>
      </c>
      <c r="F156" s="40">
        <v>3536.1166666666663</v>
      </c>
      <c r="G156" s="40">
        <v>3412.0333333333328</v>
      </c>
      <c r="H156" s="40">
        <v>3871.6333333333332</v>
      </c>
      <c r="I156" s="40">
        <v>3995.7166666666662</v>
      </c>
      <c r="J156" s="40">
        <v>4101.4333333333334</v>
      </c>
      <c r="K156" s="31">
        <v>3890</v>
      </c>
      <c r="L156" s="31">
        <v>3660.2</v>
      </c>
      <c r="M156" s="31">
        <v>4.7376300000000002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18167.8</v>
      </c>
      <c r="D157" s="40">
        <v>18169.383333333335</v>
      </c>
      <c r="E157" s="40">
        <v>18023.76666666667</v>
      </c>
      <c r="F157" s="40">
        <v>17879.733333333334</v>
      </c>
      <c r="G157" s="40">
        <v>17734.116666666669</v>
      </c>
      <c r="H157" s="40">
        <v>18313.416666666672</v>
      </c>
      <c r="I157" s="40">
        <v>18459.033333333333</v>
      </c>
      <c r="J157" s="40">
        <v>18603.066666666673</v>
      </c>
      <c r="K157" s="31">
        <v>18315</v>
      </c>
      <c r="L157" s="31">
        <v>18025.349999999999</v>
      </c>
      <c r="M157" s="31">
        <v>0.34984999999999999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382.1</v>
      </c>
      <c r="D158" s="40">
        <v>382.4666666666667</v>
      </c>
      <c r="E158" s="40">
        <v>373.73333333333341</v>
      </c>
      <c r="F158" s="40">
        <v>365.36666666666673</v>
      </c>
      <c r="G158" s="40">
        <v>356.63333333333344</v>
      </c>
      <c r="H158" s="40">
        <v>390.83333333333337</v>
      </c>
      <c r="I158" s="40">
        <v>399.56666666666672</v>
      </c>
      <c r="J158" s="40">
        <v>407.93333333333334</v>
      </c>
      <c r="K158" s="31">
        <v>391.2</v>
      </c>
      <c r="L158" s="31">
        <v>374.1</v>
      </c>
      <c r="M158" s="31">
        <v>9.6919000000000004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692.75</v>
      </c>
      <c r="D159" s="40">
        <v>686.43333333333339</v>
      </c>
      <c r="E159" s="40">
        <v>672.86666666666679</v>
      </c>
      <c r="F159" s="40">
        <v>652.98333333333335</v>
      </c>
      <c r="G159" s="40">
        <v>639.41666666666674</v>
      </c>
      <c r="H159" s="40">
        <v>706.31666666666683</v>
      </c>
      <c r="I159" s="40">
        <v>719.88333333333344</v>
      </c>
      <c r="J159" s="40">
        <v>739.76666666666688</v>
      </c>
      <c r="K159" s="31">
        <v>700</v>
      </c>
      <c r="L159" s="31">
        <v>666.55</v>
      </c>
      <c r="M159" s="31">
        <v>3.4349699999999999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117</v>
      </c>
      <c r="D160" s="40">
        <v>116.38333333333333</v>
      </c>
      <c r="E160" s="40">
        <v>115.46666666666665</v>
      </c>
      <c r="F160" s="40">
        <v>113.93333333333332</v>
      </c>
      <c r="G160" s="40">
        <v>113.01666666666665</v>
      </c>
      <c r="H160" s="40">
        <v>117.91666666666666</v>
      </c>
      <c r="I160" s="40">
        <v>118.83333333333334</v>
      </c>
      <c r="J160" s="40">
        <v>120.36666666666666</v>
      </c>
      <c r="K160" s="31">
        <v>117.3</v>
      </c>
      <c r="L160" s="31">
        <v>114.85</v>
      </c>
      <c r="M160" s="31">
        <v>113.08647999999999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163.5</v>
      </c>
      <c r="D161" s="40">
        <v>162.75</v>
      </c>
      <c r="E161" s="40">
        <v>160.55000000000001</v>
      </c>
      <c r="F161" s="40">
        <v>157.60000000000002</v>
      </c>
      <c r="G161" s="40">
        <v>155.40000000000003</v>
      </c>
      <c r="H161" s="40">
        <v>165.7</v>
      </c>
      <c r="I161" s="40">
        <v>167.89999999999998</v>
      </c>
      <c r="J161" s="40">
        <v>170.84999999999997</v>
      </c>
      <c r="K161" s="31">
        <v>164.95</v>
      </c>
      <c r="L161" s="31">
        <v>159.80000000000001</v>
      </c>
      <c r="M161" s="31">
        <v>6.3562099999999999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3066.85</v>
      </c>
      <c r="D162" s="40">
        <v>3069.0333333333333</v>
      </c>
      <c r="E162" s="40">
        <v>3022.7166666666667</v>
      </c>
      <c r="F162" s="40">
        <v>2978.5833333333335</v>
      </c>
      <c r="G162" s="40">
        <v>2932.2666666666669</v>
      </c>
      <c r="H162" s="40">
        <v>3113.1666666666665</v>
      </c>
      <c r="I162" s="40">
        <v>3159.4833333333331</v>
      </c>
      <c r="J162" s="40">
        <v>3203.6166666666663</v>
      </c>
      <c r="K162" s="31">
        <v>3115.35</v>
      </c>
      <c r="L162" s="31">
        <v>3024.9</v>
      </c>
      <c r="M162" s="31">
        <v>3.3180800000000001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32980.6</v>
      </c>
      <c r="D163" s="40">
        <v>32633.649999999994</v>
      </c>
      <c r="E163" s="40">
        <v>32212.349999999991</v>
      </c>
      <c r="F163" s="40">
        <v>31444.1</v>
      </c>
      <c r="G163" s="40">
        <v>31022.799999999996</v>
      </c>
      <c r="H163" s="40">
        <v>33401.899999999987</v>
      </c>
      <c r="I163" s="40">
        <v>33823.19999999999</v>
      </c>
      <c r="J163" s="40">
        <v>34591.449999999983</v>
      </c>
      <c r="K163" s="31">
        <v>33054.949999999997</v>
      </c>
      <c r="L163" s="31">
        <v>31865.4</v>
      </c>
      <c r="M163" s="31">
        <v>0.21990000000000001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214.25</v>
      </c>
      <c r="D164" s="40">
        <v>213.85</v>
      </c>
      <c r="E164" s="40">
        <v>211.89999999999998</v>
      </c>
      <c r="F164" s="40">
        <v>209.54999999999998</v>
      </c>
      <c r="G164" s="40">
        <v>207.59999999999997</v>
      </c>
      <c r="H164" s="40">
        <v>216.2</v>
      </c>
      <c r="I164" s="40">
        <v>218.14999999999998</v>
      </c>
      <c r="J164" s="40">
        <v>220.5</v>
      </c>
      <c r="K164" s="31">
        <v>215.8</v>
      </c>
      <c r="L164" s="31">
        <v>211.5</v>
      </c>
      <c r="M164" s="31">
        <v>19.970230000000001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5748.75</v>
      </c>
      <c r="D165" s="40">
        <v>5757.5666666666666</v>
      </c>
      <c r="E165" s="40">
        <v>5665.1833333333334</v>
      </c>
      <c r="F165" s="40">
        <v>5581.6166666666668</v>
      </c>
      <c r="G165" s="40">
        <v>5489.2333333333336</v>
      </c>
      <c r="H165" s="40">
        <v>5841.1333333333332</v>
      </c>
      <c r="I165" s="40">
        <v>5933.5166666666664</v>
      </c>
      <c r="J165" s="40">
        <v>6017.083333333333</v>
      </c>
      <c r="K165" s="31">
        <v>5849.95</v>
      </c>
      <c r="L165" s="31">
        <v>5674</v>
      </c>
      <c r="M165" s="31">
        <v>1.1852499999999999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2260.25</v>
      </c>
      <c r="D166" s="40">
        <v>2236.5666666666666</v>
      </c>
      <c r="E166" s="40">
        <v>2199.1333333333332</v>
      </c>
      <c r="F166" s="40">
        <v>2138.0166666666664</v>
      </c>
      <c r="G166" s="40">
        <v>2100.583333333333</v>
      </c>
      <c r="H166" s="40">
        <v>2297.6833333333334</v>
      </c>
      <c r="I166" s="40">
        <v>2335.1166666666668</v>
      </c>
      <c r="J166" s="40">
        <v>2396.2333333333336</v>
      </c>
      <c r="K166" s="31">
        <v>2274</v>
      </c>
      <c r="L166" s="31">
        <v>2175.4499999999998</v>
      </c>
      <c r="M166" s="31">
        <v>15.18493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2729.7</v>
      </c>
      <c r="D167" s="40">
        <v>2716.6166666666663</v>
      </c>
      <c r="E167" s="40">
        <v>2643.1333333333328</v>
      </c>
      <c r="F167" s="40">
        <v>2556.5666666666666</v>
      </c>
      <c r="G167" s="40">
        <v>2483.083333333333</v>
      </c>
      <c r="H167" s="40">
        <v>2803.1833333333325</v>
      </c>
      <c r="I167" s="40">
        <v>2876.6666666666661</v>
      </c>
      <c r="J167" s="40">
        <v>2963.2333333333322</v>
      </c>
      <c r="K167" s="31">
        <v>2790.1</v>
      </c>
      <c r="L167" s="31">
        <v>2630.05</v>
      </c>
      <c r="M167" s="31">
        <v>14.39236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1806.75</v>
      </c>
      <c r="D168" s="40">
        <v>1814.7333333333333</v>
      </c>
      <c r="E168" s="40">
        <v>1787.0166666666667</v>
      </c>
      <c r="F168" s="40">
        <v>1767.2833333333333</v>
      </c>
      <c r="G168" s="40">
        <v>1739.5666666666666</v>
      </c>
      <c r="H168" s="40">
        <v>1834.4666666666667</v>
      </c>
      <c r="I168" s="40">
        <v>1862.1833333333334</v>
      </c>
      <c r="J168" s="40">
        <v>1881.9166666666667</v>
      </c>
      <c r="K168" s="31">
        <v>1842.45</v>
      </c>
      <c r="L168" s="31">
        <v>1795</v>
      </c>
      <c r="M168" s="31">
        <v>2.86015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128.9</v>
      </c>
      <c r="D169" s="40">
        <v>127.80000000000001</v>
      </c>
      <c r="E169" s="40">
        <v>126.15000000000003</v>
      </c>
      <c r="F169" s="40">
        <v>123.40000000000002</v>
      </c>
      <c r="G169" s="40">
        <v>121.75000000000004</v>
      </c>
      <c r="H169" s="40">
        <v>130.55000000000001</v>
      </c>
      <c r="I169" s="40">
        <v>132.19999999999999</v>
      </c>
      <c r="J169" s="40">
        <v>134.95000000000002</v>
      </c>
      <c r="K169" s="31">
        <v>129.44999999999999</v>
      </c>
      <c r="L169" s="31">
        <v>125.05</v>
      </c>
      <c r="M169" s="31">
        <v>40.782029999999999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176.35</v>
      </c>
      <c r="D170" s="40">
        <v>175.30000000000004</v>
      </c>
      <c r="E170" s="40">
        <v>173.60000000000008</v>
      </c>
      <c r="F170" s="40">
        <v>170.85000000000005</v>
      </c>
      <c r="G170" s="40">
        <v>169.15000000000009</v>
      </c>
      <c r="H170" s="40">
        <v>178.05000000000007</v>
      </c>
      <c r="I170" s="40">
        <v>179.75000000000006</v>
      </c>
      <c r="J170" s="40">
        <v>182.50000000000006</v>
      </c>
      <c r="K170" s="31">
        <v>177</v>
      </c>
      <c r="L170" s="31">
        <v>172.55</v>
      </c>
      <c r="M170" s="31">
        <v>234.59974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360.95</v>
      </c>
      <c r="D171" s="40">
        <v>352.2</v>
      </c>
      <c r="E171" s="40">
        <v>332.4</v>
      </c>
      <c r="F171" s="40">
        <v>303.84999999999997</v>
      </c>
      <c r="G171" s="40">
        <v>284.04999999999995</v>
      </c>
      <c r="H171" s="40">
        <v>380.75</v>
      </c>
      <c r="I171" s="40">
        <v>400.55000000000007</v>
      </c>
      <c r="J171" s="40">
        <v>429.1</v>
      </c>
      <c r="K171" s="31">
        <v>372</v>
      </c>
      <c r="L171" s="31">
        <v>323.64999999999998</v>
      </c>
      <c r="M171" s="31">
        <v>24.10341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12399.25</v>
      </c>
      <c r="D172" s="40">
        <v>12431.699999999999</v>
      </c>
      <c r="E172" s="40">
        <v>12277.649999999998</v>
      </c>
      <c r="F172" s="40">
        <v>12156.05</v>
      </c>
      <c r="G172" s="40">
        <v>12001.999999999998</v>
      </c>
      <c r="H172" s="40">
        <v>12553.299999999997</v>
      </c>
      <c r="I172" s="40">
        <v>12707.349999999997</v>
      </c>
      <c r="J172" s="40">
        <v>12828.949999999997</v>
      </c>
      <c r="K172" s="31">
        <v>12585.75</v>
      </c>
      <c r="L172" s="31">
        <v>12310.1</v>
      </c>
      <c r="M172" s="31">
        <v>6.0290000000000003E-2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37.4</v>
      </c>
      <c r="D173" s="40">
        <v>37.266666666666659</v>
      </c>
      <c r="E173" s="40">
        <v>36.73333333333332</v>
      </c>
      <c r="F173" s="40">
        <v>36.066666666666663</v>
      </c>
      <c r="G173" s="40">
        <v>35.533333333333324</v>
      </c>
      <c r="H173" s="40">
        <v>37.933333333333316</v>
      </c>
      <c r="I173" s="40">
        <v>38.466666666666661</v>
      </c>
      <c r="J173" s="40">
        <v>39.133333333333312</v>
      </c>
      <c r="K173" s="31">
        <v>37.799999999999997</v>
      </c>
      <c r="L173" s="31">
        <v>36.6</v>
      </c>
      <c r="M173" s="31">
        <v>605.55696999999998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177.7</v>
      </c>
      <c r="D174" s="40">
        <v>174.19999999999996</v>
      </c>
      <c r="E174" s="40">
        <v>170.04999999999993</v>
      </c>
      <c r="F174" s="40">
        <v>162.39999999999998</v>
      </c>
      <c r="G174" s="40">
        <v>158.24999999999994</v>
      </c>
      <c r="H174" s="40">
        <v>181.84999999999991</v>
      </c>
      <c r="I174" s="40">
        <v>185.99999999999994</v>
      </c>
      <c r="J174" s="40">
        <v>193.64999999999989</v>
      </c>
      <c r="K174" s="31">
        <v>178.35</v>
      </c>
      <c r="L174" s="31">
        <v>166.55</v>
      </c>
      <c r="M174" s="31">
        <v>116.2396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148.65</v>
      </c>
      <c r="D175" s="40">
        <v>148.04999999999998</v>
      </c>
      <c r="E175" s="40">
        <v>146.34999999999997</v>
      </c>
      <c r="F175" s="40">
        <v>144.04999999999998</v>
      </c>
      <c r="G175" s="40">
        <v>142.34999999999997</v>
      </c>
      <c r="H175" s="40">
        <v>150.34999999999997</v>
      </c>
      <c r="I175" s="40">
        <v>152.04999999999995</v>
      </c>
      <c r="J175" s="40">
        <v>154.34999999999997</v>
      </c>
      <c r="K175" s="31">
        <v>149.75</v>
      </c>
      <c r="L175" s="31">
        <v>145.75</v>
      </c>
      <c r="M175" s="31">
        <v>43.698799999999999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2117.3000000000002</v>
      </c>
      <c r="D176" s="40">
        <v>2106.9</v>
      </c>
      <c r="E176" s="40">
        <v>2093.8000000000002</v>
      </c>
      <c r="F176" s="40">
        <v>2070.3000000000002</v>
      </c>
      <c r="G176" s="40">
        <v>2057.2000000000003</v>
      </c>
      <c r="H176" s="40">
        <v>2130.4</v>
      </c>
      <c r="I176" s="40">
        <v>2143.4999999999995</v>
      </c>
      <c r="J176" s="40">
        <v>2167</v>
      </c>
      <c r="K176" s="31">
        <v>2120</v>
      </c>
      <c r="L176" s="31">
        <v>2083.4</v>
      </c>
      <c r="M176" s="31">
        <v>42.388590000000001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1032.5999999999999</v>
      </c>
      <c r="D177" s="40">
        <v>1020.8666666666667</v>
      </c>
      <c r="E177" s="40">
        <v>1006.7333333333333</v>
      </c>
      <c r="F177" s="40">
        <v>980.86666666666667</v>
      </c>
      <c r="G177" s="40">
        <v>966.73333333333335</v>
      </c>
      <c r="H177" s="40">
        <v>1046.7333333333333</v>
      </c>
      <c r="I177" s="40">
        <v>1060.8666666666668</v>
      </c>
      <c r="J177" s="40">
        <v>1086.7333333333333</v>
      </c>
      <c r="K177" s="31">
        <v>1035</v>
      </c>
      <c r="L177" s="31">
        <v>995</v>
      </c>
      <c r="M177" s="31">
        <v>8.5461899999999993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1135.4000000000001</v>
      </c>
      <c r="D178" s="40">
        <v>1130.2</v>
      </c>
      <c r="E178" s="40">
        <v>1118.3000000000002</v>
      </c>
      <c r="F178" s="40">
        <v>1101.2</v>
      </c>
      <c r="G178" s="40">
        <v>1089.3000000000002</v>
      </c>
      <c r="H178" s="40">
        <v>1147.3000000000002</v>
      </c>
      <c r="I178" s="40">
        <v>1159.2000000000003</v>
      </c>
      <c r="J178" s="40">
        <v>1176.3000000000002</v>
      </c>
      <c r="K178" s="31">
        <v>1142.0999999999999</v>
      </c>
      <c r="L178" s="31">
        <v>1113.0999999999999</v>
      </c>
      <c r="M178" s="31">
        <v>14.581580000000001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8763</v>
      </c>
      <c r="D179" s="40">
        <v>8810.7333333333336</v>
      </c>
      <c r="E179" s="40">
        <v>8656.2666666666664</v>
      </c>
      <c r="F179" s="40">
        <v>8549.5333333333328</v>
      </c>
      <c r="G179" s="40">
        <v>8395.0666666666657</v>
      </c>
      <c r="H179" s="40">
        <v>8917.4666666666672</v>
      </c>
      <c r="I179" s="40">
        <v>9071.9333333333343</v>
      </c>
      <c r="J179" s="40">
        <v>9178.6666666666679</v>
      </c>
      <c r="K179" s="31">
        <v>8965.2000000000007</v>
      </c>
      <c r="L179" s="31">
        <v>8704</v>
      </c>
      <c r="M179" s="31">
        <v>1.6875500000000001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8822.6</v>
      </c>
      <c r="D180" s="40">
        <v>8959.1666666666661</v>
      </c>
      <c r="E180" s="40">
        <v>8643.4333333333325</v>
      </c>
      <c r="F180" s="40">
        <v>8464.2666666666664</v>
      </c>
      <c r="G180" s="40">
        <v>8148.5333333333328</v>
      </c>
      <c r="H180" s="40">
        <v>9138.3333333333321</v>
      </c>
      <c r="I180" s="40">
        <v>9454.0666666666657</v>
      </c>
      <c r="J180" s="40">
        <v>9633.2333333333318</v>
      </c>
      <c r="K180" s="31">
        <v>9274.9</v>
      </c>
      <c r="L180" s="31">
        <v>8780</v>
      </c>
      <c r="M180" s="31">
        <v>0.53812000000000004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26547.5</v>
      </c>
      <c r="D181" s="40">
        <v>26783.516666666666</v>
      </c>
      <c r="E181" s="40">
        <v>26149.033333333333</v>
      </c>
      <c r="F181" s="40">
        <v>25750.566666666666</v>
      </c>
      <c r="G181" s="40">
        <v>25116.083333333332</v>
      </c>
      <c r="H181" s="40">
        <v>27181.983333333334</v>
      </c>
      <c r="I181" s="40">
        <v>27816.466666666664</v>
      </c>
      <c r="J181" s="40">
        <v>28214.933333333334</v>
      </c>
      <c r="K181" s="31">
        <v>27418</v>
      </c>
      <c r="L181" s="31">
        <v>26385.05</v>
      </c>
      <c r="M181" s="31">
        <v>0.91088000000000002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1295</v>
      </c>
      <c r="D182" s="40">
        <v>1278.9166666666667</v>
      </c>
      <c r="E182" s="40">
        <v>1259.8833333333334</v>
      </c>
      <c r="F182" s="40">
        <v>1224.7666666666667</v>
      </c>
      <c r="G182" s="40">
        <v>1205.7333333333333</v>
      </c>
      <c r="H182" s="40">
        <v>1314.0333333333335</v>
      </c>
      <c r="I182" s="40">
        <v>1333.0666666666668</v>
      </c>
      <c r="J182" s="40">
        <v>1368.1833333333336</v>
      </c>
      <c r="K182" s="31">
        <v>1297.95</v>
      </c>
      <c r="L182" s="31">
        <v>1243.8</v>
      </c>
      <c r="M182" s="31">
        <v>15.554919999999999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2191.4</v>
      </c>
      <c r="D183" s="40">
        <v>2126.5</v>
      </c>
      <c r="E183" s="40">
        <v>2034.9</v>
      </c>
      <c r="F183" s="40">
        <v>1878.4</v>
      </c>
      <c r="G183" s="40">
        <v>1786.8000000000002</v>
      </c>
      <c r="H183" s="40">
        <v>2283</v>
      </c>
      <c r="I183" s="40">
        <v>2374.6000000000004</v>
      </c>
      <c r="J183" s="40">
        <v>2531.1</v>
      </c>
      <c r="K183" s="31">
        <v>2218.1</v>
      </c>
      <c r="L183" s="31">
        <v>1970</v>
      </c>
      <c r="M183" s="31">
        <v>44.34169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428.05</v>
      </c>
      <c r="D184" s="40">
        <v>428.0333333333333</v>
      </c>
      <c r="E184" s="40">
        <v>423.16666666666663</v>
      </c>
      <c r="F184" s="40">
        <v>418.2833333333333</v>
      </c>
      <c r="G184" s="40">
        <v>413.41666666666663</v>
      </c>
      <c r="H184" s="40">
        <v>432.91666666666663</v>
      </c>
      <c r="I184" s="40">
        <v>437.7833333333333</v>
      </c>
      <c r="J184" s="40">
        <v>442.66666666666663</v>
      </c>
      <c r="K184" s="31">
        <v>432.9</v>
      </c>
      <c r="L184" s="31">
        <v>423.15</v>
      </c>
      <c r="M184" s="31">
        <v>238.27946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134.75</v>
      </c>
      <c r="D185" s="40">
        <v>132.53333333333333</v>
      </c>
      <c r="E185" s="40">
        <v>129.81666666666666</v>
      </c>
      <c r="F185" s="40">
        <v>124.88333333333333</v>
      </c>
      <c r="G185" s="40">
        <v>122.16666666666666</v>
      </c>
      <c r="H185" s="40">
        <v>137.46666666666667</v>
      </c>
      <c r="I185" s="40">
        <v>140.18333333333331</v>
      </c>
      <c r="J185" s="40">
        <v>145.11666666666667</v>
      </c>
      <c r="K185" s="31">
        <v>135.25</v>
      </c>
      <c r="L185" s="31">
        <v>127.6</v>
      </c>
      <c r="M185" s="31">
        <v>834.11121000000003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779.55</v>
      </c>
      <c r="D186" s="40">
        <v>782.61666666666667</v>
      </c>
      <c r="E186" s="40">
        <v>770.23333333333335</v>
      </c>
      <c r="F186" s="40">
        <v>760.91666666666663</v>
      </c>
      <c r="G186" s="40">
        <v>748.5333333333333</v>
      </c>
      <c r="H186" s="40">
        <v>791.93333333333339</v>
      </c>
      <c r="I186" s="40">
        <v>804.31666666666683</v>
      </c>
      <c r="J186" s="40">
        <v>813.63333333333344</v>
      </c>
      <c r="K186" s="31">
        <v>795</v>
      </c>
      <c r="L186" s="31">
        <v>773.3</v>
      </c>
      <c r="M186" s="31">
        <v>42.757759999999998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525.29999999999995</v>
      </c>
      <c r="D187" s="40">
        <v>524.76666666666665</v>
      </c>
      <c r="E187" s="40">
        <v>517.5333333333333</v>
      </c>
      <c r="F187" s="40">
        <v>509.76666666666665</v>
      </c>
      <c r="G187" s="40">
        <v>502.5333333333333</v>
      </c>
      <c r="H187" s="40">
        <v>532.5333333333333</v>
      </c>
      <c r="I187" s="40">
        <v>539.76666666666665</v>
      </c>
      <c r="J187" s="40">
        <v>547.5333333333333</v>
      </c>
      <c r="K187" s="31">
        <v>532</v>
      </c>
      <c r="L187" s="31">
        <v>517</v>
      </c>
      <c r="M187" s="31">
        <v>14.102959999999999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624.95000000000005</v>
      </c>
      <c r="D188" s="40">
        <v>616</v>
      </c>
      <c r="E188" s="40">
        <v>602</v>
      </c>
      <c r="F188" s="40">
        <v>579.04999999999995</v>
      </c>
      <c r="G188" s="40">
        <v>565.04999999999995</v>
      </c>
      <c r="H188" s="40">
        <v>638.95000000000005</v>
      </c>
      <c r="I188" s="40">
        <v>652.95000000000005</v>
      </c>
      <c r="J188" s="40">
        <v>675.90000000000009</v>
      </c>
      <c r="K188" s="31">
        <v>630</v>
      </c>
      <c r="L188" s="31">
        <v>593.04999999999995</v>
      </c>
      <c r="M188" s="31">
        <v>4.0968600000000004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560.85</v>
      </c>
      <c r="D189" s="40">
        <v>555.79999999999995</v>
      </c>
      <c r="E189" s="40">
        <v>549.09999999999991</v>
      </c>
      <c r="F189" s="40">
        <v>537.34999999999991</v>
      </c>
      <c r="G189" s="40">
        <v>530.64999999999986</v>
      </c>
      <c r="H189" s="40">
        <v>567.54999999999995</v>
      </c>
      <c r="I189" s="40">
        <v>574.25</v>
      </c>
      <c r="J189" s="40">
        <v>586</v>
      </c>
      <c r="K189" s="31">
        <v>562.5</v>
      </c>
      <c r="L189" s="31">
        <v>544.04999999999995</v>
      </c>
      <c r="M189" s="31">
        <v>17.37537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859.85</v>
      </c>
      <c r="D190" s="40">
        <v>852.85</v>
      </c>
      <c r="E190" s="40">
        <v>843</v>
      </c>
      <c r="F190" s="40">
        <v>826.15</v>
      </c>
      <c r="G190" s="40">
        <v>816.3</v>
      </c>
      <c r="H190" s="40">
        <v>869.7</v>
      </c>
      <c r="I190" s="40">
        <v>879.55000000000018</v>
      </c>
      <c r="J190" s="40">
        <v>896.40000000000009</v>
      </c>
      <c r="K190" s="31">
        <v>862.7</v>
      </c>
      <c r="L190" s="31">
        <v>836</v>
      </c>
      <c r="M190" s="31">
        <v>48.770310000000002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3344.2</v>
      </c>
      <c r="D191" s="40">
        <v>3343.7666666666664</v>
      </c>
      <c r="E191" s="40">
        <v>3327.5333333333328</v>
      </c>
      <c r="F191" s="40">
        <v>3310.8666666666663</v>
      </c>
      <c r="G191" s="40">
        <v>3294.6333333333328</v>
      </c>
      <c r="H191" s="40">
        <v>3360.4333333333329</v>
      </c>
      <c r="I191" s="40">
        <v>3376.6666666666665</v>
      </c>
      <c r="J191" s="40">
        <v>3393.333333333333</v>
      </c>
      <c r="K191" s="31">
        <v>3360</v>
      </c>
      <c r="L191" s="31">
        <v>3327.1</v>
      </c>
      <c r="M191" s="31">
        <v>19.297070000000001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765</v>
      </c>
      <c r="D192" s="40">
        <v>763.73333333333323</v>
      </c>
      <c r="E192" s="40">
        <v>753.26666666666642</v>
      </c>
      <c r="F192" s="40">
        <v>741.53333333333319</v>
      </c>
      <c r="G192" s="40">
        <v>731.06666666666638</v>
      </c>
      <c r="H192" s="40">
        <v>775.46666666666647</v>
      </c>
      <c r="I192" s="40">
        <v>785.93333333333339</v>
      </c>
      <c r="J192" s="40">
        <v>797.66666666666652</v>
      </c>
      <c r="K192" s="31">
        <v>774.2</v>
      </c>
      <c r="L192" s="31">
        <v>752</v>
      </c>
      <c r="M192" s="31">
        <v>13.917809999999999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4195.3</v>
      </c>
      <c r="D193" s="40">
        <v>4188.0999999999995</v>
      </c>
      <c r="E193" s="40">
        <v>4117.1999999999989</v>
      </c>
      <c r="F193" s="40">
        <v>4039.0999999999995</v>
      </c>
      <c r="G193" s="40">
        <v>3968.1999999999989</v>
      </c>
      <c r="H193" s="40">
        <v>4266.1999999999989</v>
      </c>
      <c r="I193" s="40">
        <v>4337.0999999999985</v>
      </c>
      <c r="J193" s="40">
        <v>4415.1999999999989</v>
      </c>
      <c r="K193" s="31">
        <v>4259</v>
      </c>
      <c r="L193" s="31">
        <v>4110</v>
      </c>
      <c r="M193" s="31">
        <v>1.4100999999999999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295.45</v>
      </c>
      <c r="D194" s="40">
        <v>293.23333333333335</v>
      </c>
      <c r="E194" s="40">
        <v>288.66666666666669</v>
      </c>
      <c r="F194" s="40">
        <v>281.88333333333333</v>
      </c>
      <c r="G194" s="40">
        <v>277.31666666666666</v>
      </c>
      <c r="H194" s="40">
        <v>300.01666666666671</v>
      </c>
      <c r="I194" s="40">
        <v>304.58333333333331</v>
      </c>
      <c r="J194" s="40">
        <v>311.36666666666673</v>
      </c>
      <c r="K194" s="31">
        <v>297.8</v>
      </c>
      <c r="L194" s="31">
        <v>286.45</v>
      </c>
      <c r="M194" s="31">
        <v>208.02021999999999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129.6</v>
      </c>
      <c r="D195" s="40">
        <v>129.25</v>
      </c>
      <c r="E195" s="40">
        <v>126.85</v>
      </c>
      <c r="F195" s="40">
        <v>124.1</v>
      </c>
      <c r="G195" s="40">
        <v>121.69999999999999</v>
      </c>
      <c r="H195" s="40">
        <v>132</v>
      </c>
      <c r="I195" s="40">
        <v>134.39999999999998</v>
      </c>
      <c r="J195" s="40">
        <v>137.15</v>
      </c>
      <c r="K195" s="31">
        <v>131.65</v>
      </c>
      <c r="L195" s="31">
        <v>126.5</v>
      </c>
      <c r="M195" s="31">
        <v>322.22624000000002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1426.2</v>
      </c>
      <c r="D196" s="40">
        <v>1413.3666666666668</v>
      </c>
      <c r="E196" s="40">
        <v>1397.0333333333335</v>
      </c>
      <c r="F196" s="40">
        <v>1367.8666666666668</v>
      </c>
      <c r="G196" s="40">
        <v>1351.5333333333335</v>
      </c>
      <c r="H196" s="40">
        <v>1442.5333333333335</v>
      </c>
      <c r="I196" s="40">
        <v>1458.8666666666666</v>
      </c>
      <c r="J196" s="40">
        <v>1488.0333333333335</v>
      </c>
      <c r="K196" s="31">
        <v>1429.7</v>
      </c>
      <c r="L196" s="31">
        <v>1384.2</v>
      </c>
      <c r="M196" s="31">
        <v>145.35356999999999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1323.6</v>
      </c>
      <c r="D197" s="40">
        <v>1316.2333333333333</v>
      </c>
      <c r="E197" s="40">
        <v>1305.7166666666667</v>
      </c>
      <c r="F197" s="40">
        <v>1287.8333333333333</v>
      </c>
      <c r="G197" s="40">
        <v>1277.3166666666666</v>
      </c>
      <c r="H197" s="40">
        <v>1334.1166666666668</v>
      </c>
      <c r="I197" s="40">
        <v>1344.6333333333337</v>
      </c>
      <c r="J197" s="40">
        <v>1362.5166666666669</v>
      </c>
      <c r="K197" s="31">
        <v>1326.75</v>
      </c>
      <c r="L197" s="31">
        <v>1298.3499999999999</v>
      </c>
      <c r="M197" s="31">
        <v>34.303489999999996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1006.95</v>
      </c>
      <c r="D198" s="40">
        <v>1003.2666666666668</v>
      </c>
      <c r="E198" s="40">
        <v>986.88333333333355</v>
      </c>
      <c r="F198" s="40">
        <v>966.81666666666683</v>
      </c>
      <c r="G198" s="40">
        <v>950.43333333333362</v>
      </c>
      <c r="H198" s="40">
        <v>1023.3333333333335</v>
      </c>
      <c r="I198" s="40">
        <v>1039.7166666666667</v>
      </c>
      <c r="J198" s="40">
        <v>1059.7833333333333</v>
      </c>
      <c r="K198" s="31">
        <v>1019.65</v>
      </c>
      <c r="L198" s="31">
        <v>983.2</v>
      </c>
      <c r="M198" s="31">
        <v>3.5773799999999998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1789.4</v>
      </c>
      <c r="D199" s="40">
        <v>1792.6499999999999</v>
      </c>
      <c r="E199" s="40">
        <v>1770.2999999999997</v>
      </c>
      <c r="F199" s="40">
        <v>1751.1999999999998</v>
      </c>
      <c r="G199" s="40">
        <v>1728.8499999999997</v>
      </c>
      <c r="H199" s="40">
        <v>1811.7499999999998</v>
      </c>
      <c r="I199" s="40">
        <v>1834.0999999999997</v>
      </c>
      <c r="J199" s="40">
        <v>1853.1999999999998</v>
      </c>
      <c r="K199" s="31">
        <v>1815</v>
      </c>
      <c r="L199" s="31">
        <v>1773.55</v>
      </c>
      <c r="M199" s="31">
        <v>7.4817900000000002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2902.05</v>
      </c>
      <c r="D200" s="40">
        <v>2943.3666666666663</v>
      </c>
      <c r="E200" s="40">
        <v>2840.1333333333328</v>
      </c>
      <c r="F200" s="40">
        <v>2778.2166666666662</v>
      </c>
      <c r="G200" s="40">
        <v>2674.9833333333327</v>
      </c>
      <c r="H200" s="40">
        <v>3005.2833333333328</v>
      </c>
      <c r="I200" s="40">
        <v>3108.5166666666664</v>
      </c>
      <c r="J200" s="40">
        <v>3170.4333333333329</v>
      </c>
      <c r="K200" s="31">
        <v>3046.6</v>
      </c>
      <c r="L200" s="31">
        <v>2881.45</v>
      </c>
      <c r="M200" s="31">
        <v>7.3770899999999999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457.2</v>
      </c>
      <c r="D201" s="40">
        <v>454.93333333333334</v>
      </c>
      <c r="E201" s="40">
        <v>450.81666666666666</v>
      </c>
      <c r="F201" s="40">
        <v>444.43333333333334</v>
      </c>
      <c r="G201" s="40">
        <v>440.31666666666666</v>
      </c>
      <c r="H201" s="40">
        <v>461.31666666666666</v>
      </c>
      <c r="I201" s="40">
        <v>465.43333333333334</v>
      </c>
      <c r="J201" s="40">
        <v>471.81666666666666</v>
      </c>
      <c r="K201" s="31">
        <v>459.05</v>
      </c>
      <c r="L201" s="31">
        <v>448.55</v>
      </c>
      <c r="M201" s="31">
        <v>4.82111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900.5</v>
      </c>
      <c r="D202" s="40">
        <v>894.16666666666663</v>
      </c>
      <c r="E202" s="40">
        <v>858.33333333333326</v>
      </c>
      <c r="F202" s="40">
        <v>816.16666666666663</v>
      </c>
      <c r="G202" s="40">
        <v>780.33333333333326</v>
      </c>
      <c r="H202" s="40">
        <v>936.33333333333326</v>
      </c>
      <c r="I202" s="40">
        <v>972.16666666666652</v>
      </c>
      <c r="J202" s="40">
        <v>1014.3333333333333</v>
      </c>
      <c r="K202" s="31">
        <v>930</v>
      </c>
      <c r="L202" s="31">
        <v>852</v>
      </c>
      <c r="M202" s="31">
        <v>29.591339999999999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773.8</v>
      </c>
      <c r="D203" s="40">
        <v>770.9</v>
      </c>
      <c r="E203" s="40">
        <v>759.9</v>
      </c>
      <c r="F203" s="40">
        <v>746</v>
      </c>
      <c r="G203" s="40">
        <v>735</v>
      </c>
      <c r="H203" s="40">
        <v>784.8</v>
      </c>
      <c r="I203" s="40">
        <v>795.8</v>
      </c>
      <c r="J203" s="40">
        <v>809.69999999999993</v>
      </c>
      <c r="K203" s="31">
        <v>781.9</v>
      </c>
      <c r="L203" s="31">
        <v>757</v>
      </c>
      <c r="M203" s="31">
        <v>31.47475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7452.45</v>
      </c>
      <c r="D204" s="40">
        <v>7455.7166666666672</v>
      </c>
      <c r="E204" s="40">
        <v>7363.4333333333343</v>
      </c>
      <c r="F204" s="40">
        <v>7274.416666666667</v>
      </c>
      <c r="G204" s="40">
        <v>7182.1333333333341</v>
      </c>
      <c r="H204" s="40">
        <v>7544.7333333333345</v>
      </c>
      <c r="I204" s="40">
        <v>7637.0166666666673</v>
      </c>
      <c r="J204" s="40">
        <v>7726.0333333333347</v>
      </c>
      <c r="K204" s="31">
        <v>7548</v>
      </c>
      <c r="L204" s="31">
        <v>7366.7</v>
      </c>
      <c r="M204" s="31">
        <v>1.29339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34.700000000000003</v>
      </c>
      <c r="D205" s="40">
        <v>34.366666666666667</v>
      </c>
      <c r="E205" s="40">
        <v>33.933333333333337</v>
      </c>
      <c r="F205" s="40">
        <v>33.166666666666671</v>
      </c>
      <c r="G205" s="40">
        <v>32.733333333333341</v>
      </c>
      <c r="H205" s="40">
        <v>35.133333333333333</v>
      </c>
      <c r="I205" s="40">
        <v>35.566666666666656</v>
      </c>
      <c r="J205" s="40">
        <v>36.333333333333329</v>
      </c>
      <c r="K205" s="31">
        <v>34.799999999999997</v>
      </c>
      <c r="L205" s="31">
        <v>33.6</v>
      </c>
      <c r="M205" s="31">
        <v>84.091470000000001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1389.3</v>
      </c>
      <c r="D206" s="40">
        <v>1384.4833333333336</v>
      </c>
      <c r="E206" s="40">
        <v>1369.9666666666672</v>
      </c>
      <c r="F206" s="40">
        <v>1350.6333333333337</v>
      </c>
      <c r="G206" s="40">
        <v>1336.1166666666672</v>
      </c>
      <c r="H206" s="40">
        <v>1403.8166666666671</v>
      </c>
      <c r="I206" s="40">
        <v>1418.3333333333335</v>
      </c>
      <c r="J206" s="40">
        <v>1437.666666666667</v>
      </c>
      <c r="K206" s="31">
        <v>1399</v>
      </c>
      <c r="L206" s="31">
        <v>1365.15</v>
      </c>
      <c r="M206" s="31">
        <v>2.0423300000000002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646.04999999999995</v>
      </c>
      <c r="D207" s="40">
        <v>641.88333333333333</v>
      </c>
      <c r="E207" s="40">
        <v>633.86666666666667</v>
      </c>
      <c r="F207" s="40">
        <v>621.68333333333339</v>
      </c>
      <c r="G207" s="40">
        <v>613.66666666666674</v>
      </c>
      <c r="H207" s="40">
        <v>654.06666666666661</v>
      </c>
      <c r="I207" s="40">
        <v>662.08333333333326</v>
      </c>
      <c r="J207" s="40">
        <v>674.26666666666654</v>
      </c>
      <c r="K207" s="31">
        <v>649.9</v>
      </c>
      <c r="L207" s="31">
        <v>629.70000000000005</v>
      </c>
      <c r="M207" s="31">
        <v>17.658429999999999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235.25</v>
      </c>
      <c r="D208" s="40">
        <v>235.35</v>
      </c>
      <c r="E208" s="40">
        <v>230.2</v>
      </c>
      <c r="F208" s="40">
        <v>225.15</v>
      </c>
      <c r="G208" s="40">
        <v>220</v>
      </c>
      <c r="H208" s="40">
        <v>240.39999999999998</v>
      </c>
      <c r="I208" s="40">
        <v>245.55</v>
      </c>
      <c r="J208" s="40">
        <v>250.59999999999997</v>
      </c>
      <c r="K208" s="31">
        <v>240.5</v>
      </c>
      <c r="L208" s="31">
        <v>230.3</v>
      </c>
      <c r="M208" s="31">
        <v>6.5339499999999999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772.45</v>
      </c>
      <c r="D209" s="40">
        <v>757.35</v>
      </c>
      <c r="E209" s="40">
        <v>735.75</v>
      </c>
      <c r="F209" s="40">
        <v>699.05</v>
      </c>
      <c r="G209" s="40">
        <v>677.44999999999993</v>
      </c>
      <c r="H209" s="40">
        <v>794.05000000000007</v>
      </c>
      <c r="I209" s="40">
        <v>815.6500000000002</v>
      </c>
      <c r="J209" s="40">
        <v>852.35000000000014</v>
      </c>
      <c r="K209" s="31">
        <v>778.95</v>
      </c>
      <c r="L209" s="31">
        <v>720.65</v>
      </c>
      <c r="M209" s="31">
        <v>5.7027700000000001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324.45</v>
      </c>
      <c r="D210" s="40">
        <v>318.95</v>
      </c>
      <c r="E210" s="40">
        <v>312.89999999999998</v>
      </c>
      <c r="F210" s="40">
        <v>301.34999999999997</v>
      </c>
      <c r="G210" s="40">
        <v>295.29999999999995</v>
      </c>
      <c r="H210" s="40">
        <v>330.5</v>
      </c>
      <c r="I210" s="40">
        <v>336.55000000000007</v>
      </c>
      <c r="J210" s="40">
        <v>348.1</v>
      </c>
      <c r="K210" s="31">
        <v>325</v>
      </c>
      <c r="L210" s="31">
        <v>307.39999999999998</v>
      </c>
      <c r="M210" s="31">
        <v>312.09044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6.65</v>
      </c>
      <c r="D211" s="40">
        <v>6.5666666666666664</v>
      </c>
      <c r="E211" s="40">
        <v>6.3833333333333329</v>
      </c>
      <c r="F211" s="40">
        <v>6.1166666666666663</v>
      </c>
      <c r="G211" s="40">
        <v>5.9333333333333327</v>
      </c>
      <c r="H211" s="40">
        <v>6.833333333333333</v>
      </c>
      <c r="I211" s="40">
        <v>7.0166666666666666</v>
      </c>
      <c r="J211" s="40">
        <v>7.2833333333333332</v>
      </c>
      <c r="K211" s="31">
        <v>6.75</v>
      </c>
      <c r="L211" s="31">
        <v>6.3</v>
      </c>
      <c r="M211" s="31">
        <v>2808.1430300000002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1000.5</v>
      </c>
      <c r="D212" s="40">
        <v>986.51666666666677</v>
      </c>
      <c r="E212" s="40">
        <v>969.68333333333351</v>
      </c>
      <c r="F212" s="40">
        <v>938.86666666666679</v>
      </c>
      <c r="G212" s="40">
        <v>922.03333333333353</v>
      </c>
      <c r="H212" s="40">
        <v>1017.3333333333335</v>
      </c>
      <c r="I212" s="40">
        <v>1034.1666666666667</v>
      </c>
      <c r="J212" s="40">
        <v>1064.9833333333336</v>
      </c>
      <c r="K212" s="31">
        <v>1003.35</v>
      </c>
      <c r="L212" s="31">
        <v>955.7</v>
      </c>
      <c r="M212" s="31">
        <v>30.567630000000001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2028.95</v>
      </c>
      <c r="D213" s="40">
        <v>2042.8333333333333</v>
      </c>
      <c r="E213" s="40">
        <v>1977.6666666666665</v>
      </c>
      <c r="F213" s="40">
        <v>1926.3833333333332</v>
      </c>
      <c r="G213" s="40">
        <v>1861.2166666666665</v>
      </c>
      <c r="H213" s="40">
        <v>2094.1166666666668</v>
      </c>
      <c r="I213" s="40">
        <v>2159.2833333333328</v>
      </c>
      <c r="J213" s="40">
        <v>2210.5666666666666</v>
      </c>
      <c r="K213" s="31">
        <v>2108</v>
      </c>
      <c r="L213" s="31">
        <v>1991.55</v>
      </c>
      <c r="M213" s="31">
        <v>2.5570599999999999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601.25</v>
      </c>
      <c r="D214" s="40">
        <v>602.06666666666672</v>
      </c>
      <c r="E214" s="40">
        <v>597.63333333333344</v>
      </c>
      <c r="F214" s="40">
        <v>594.01666666666677</v>
      </c>
      <c r="G214" s="40">
        <v>589.58333333333348</v>
      </c>
      <c r="H214" s="40">
        <v>605.68333333333339</v>
      </c>
      <c r="I214" s="40">
        <v>610.11666666666656</v>
      </c>
      <c r="J214" s="40">
        <v>613.73333333333335</v>
      </c>
      <c r="K214" s="40">
        <v>606.5</v>
      </c>
      <c r="L214" s="40">
        <v>598.45000000000005</v>
      </c>
      <c r="M214" s="40">
        <v>42.825130000000001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11.95</v>
      </c>
      <c r="D215" s="40">
        <v>12.066666666666665</v>
      </c>
      <c r="E215" s="40">
        <v>11.78333333333333</v>
      </c>
      <c r="F215" s="40">
        <v>11.616666666666665</v>
      </c>
      <c r="G215" s="40">
        <v>11.33333333333333</v>
      </c>
      <c r="H215" s="40">
        <v>12.233333333333329</v>
      </c>
      <c r="I215" s="40">
        <v>12.516666666666664</v>
      </c>
      <c r="J215" s="40">
        <v>12.683333333333328</v>
      </c>
      <c r="K215" s="40">
        <v>12.35</v>
      </c>
      <c r="L215" s="40">
        <v>11.9</v>
      </c>
      <c r="M215" s="40">
        <v>1207.1912500000001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181.5</v>
      </c>
      <c r="D216" s="40">
        <v>181.33333333333334</v>
      </c>
      <c r="E216" s="40">
        <v>177.76666666666668</v>
      </c>
      <c r="F216" s="40">
        <v>174.03333333333333</v>
      </c>
      <c r="G216" s="40">
        <v>170.46666666666667</v>
      </c>
      <c r="H216" s="40">
        <v>185.06666666666669</v>
      </c>
      <c r="I216" s="40">
        <v>188.63333333333335</v>
      </c>
      <c r="J216" s="40">
        <v>192.3666666666667</v>
      </c>
      <c r="K216" s="40">
        <v>184.9</v>
      </c>
      <c r="L216" s="40">
        <v>177.6</v>
      </c>
      <c r="M216" s="40">
        <v>182.73459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6" sqref="C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43"/>
      <c r="B1" s="444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44420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36" t="s">
        <v>16</v>
      </c>
      <c r="B9" s="438" t="s">
        <v>18</v>
      </c>
      <c r="C9" s="442" t="s">
        <v>20</v>
      </c>
      <c r="D9" s="442" t="s">
        <v>21</v>
      </c>
      <c r="E9" s="433" t="s">
        <v>22</v>
      </c>
      <c r="F9" s="434"/>
      <c r="G9" s="435"/>
      <c r="H9" s="433" t="s">
        <v>23</v>
      </c>
      <c r="I9" s="434"/>
      <c r="J9" s="435"/>
      <c r="K9" s="26"/>
      <c r="L9" s="27"/>
      <c r="M9" s="55"/>
      <c r="N9" s="1"/>
      <c r="O9" s="1"/>
    </row>
    <row r="10" spans="1:15" ht="42.75" customHeight="1">
      <c r="A10" s="440"/>
      <c r="B10" s="441"/>
      <c r="C10" s="441"/>
      <c r="D10" s="44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23692.6</v>
      </c>
      <c r="D11" s="40">
        <v>23730.883333333331</v>
      </c>
      <c r="E11" s="40">
        <v>23461.716666666664</v>
      </c>
      <c r="F11" s="40">
        <v>23230.833333333332</v>
      </c>
      <c r="G11" s="40">
        <v>22961.666666666664</v>
      </c>
      <c r="H11" s="40">
        <v>23961.766666666663</v>
      </c>
      <c r="I11" s="40">
        <v>24230.933333333334</v>
      </c>
      <c r="J11" s="40">
        <v>24461.816666666662</v>
      </c>
      <c r="K11" s="31">
        <v>24000.05</v>
      </c>
      <c r="L11" s="31">
        <v>23500</v>
      </c>
      <c r="M11" s="31">
        <v>1.898E-2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1674.55</v>
      </c>
      <c r="D12" s="40">
        <v>1669.8666666666668</v>
      </c>
      <c r="E12" s="40">
        <v>1622.7333333333336</v>
      </c>
      <c r="F12" s="40">
        <v>1570.9166666666667</v>
      </c>
      <c r="G12" s="40">
        <v>1523.7833333333335</v>
      </c>
      <c r="H12" s="40">
        <v>1721.6833333333336</v>
      </c>
      <c r="I12" s="40">
        <v>1768.8166666666668</v>
      </c>
      <c r="J12" s="40">
        <v>1820.6333333333337</v>
      </c>
      <c r="K12" s="31">
        <v>1717</v>
      </c>
      <c r="L12" s="31">
        <v>1618.05</v>
      </c>
      <c r="M12" s="31">
        <v>1.3642399999999999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1796.65</v>
      </c>
      <c r="D13" s="40">
        <v>1802.55</v>
      </c>
      <c r="E13" s="40">
        <v>1735.1</v>
      </c>
      <c r="F13" s="40">
        <v>1673.55</v>
      </c>
      <c r="G13" s="40">
        <v>1606.1</v>
      </c>
      <c r="H13" s="40">
        <v>1864.1</v>
      </c>
      <c r="I13" s="40">
        <v>1931.5500000000002</v>
      </c>
      <c r="J13" s="40">
        <v>1993.1</v>
      </c>
      <c r="K13" s="31">
        <v>1870</v>
      </c>
      <c r="L13" s="31">
        <v>1741</v>
      </c>
      <c r="M13" s="31">
        <v>0.53496999999999995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2276.0500000000002</v>
      </c>
      <c r="D14" s="40">
        <v>2284.1833333333334</v>
      </c>
      <c r="E14" s="40">
        <v>2240.416666666667</v>
      </c>
      <c r="F14" s="40">
        <v>2204.7833333333338</v>
      </c>
      <c r="G14" s="40">
        <v>2161.0166666666673</v>
      </c>
      <c r="H14" s="40">
        <v>2319.8166666666666</v>
      </c>
      <c r="I14" s="40">
        <v>2363.583333333333</v>
      </c>
      <c r="J14" s="40">
        <v>2399.2166666666662</v>
      </c>
      <c r="K14" s="31">
        <v>2327.9499999999998</v>
      </c>
      <c r="L14" s="31">
        <v>2248.5500000000002</v>
      </c>
      <c r="M14" s="31">
        <v>4.0141299999999998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1949</v>
      </c>
      <c r="D15" s="40">
        <v>1958.6666666666667</v>
      </c>
      <c r="E15" s="40">
        <v>1931.3333333333335</v>
      </c>
      <c r="F15" s="40">
        <v>1913.6666666666667</v>
      </c>
      <c r="G15" s="40">
        <v>1886.3333333333335</v>
      </c>
      <c r="H15" s="40">
        <v>1976.3333333333335</v>
      </c>
      <c r="I15" s="40">
        <v>2003.666666666667</v>
      </c>
      <c r="J15" s="40">
        <v>2021.3333333333335</v>
      </c>
      <c r="K15" s="31">
        <v>1986</v>
      </c>
      <c r="L15" s="31">
        <v>1941</v>
      </c>
      <c r="M15" s="31">
        <v>0.19359000000000001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1660.25</v>
      </c>
      <c r="D16" s="40">
        <v>1659.75</v>
      </c>
      <c r="E16" s="40">
        <v>1600.6</v>
      </c>
      <c r="F16" s="40">
        <v>1540.9499999999998</v>
      </c>
      <c r="G16" s="40">
        <v>1481.7999999999997</v>
      </c>
      <c r="H16" s="40">
        <v>1719.4</v>
      </c>
      <c r="I16" s="40">
        <v>1778.5500000000002</v>
      </c>
      <c r="J16" s="40">
        <v>1838.2000000000003</v>
      </c>
      <c r="K16" s="31">
        <v>1718.9</v>
      </c>
      <c r="L16" s="31">
        <v>1600.1</v>
      </c>
      <c r="M16" s="31">
        <v>1.8015099999999999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1288.3499999999999</v>
      </c>
      <c r="D17" s="40">
        <v>1286.6500000000001</v>
      </c>
      <c r="E17" s="40">
        <v>1260.8500000000001</v>
      </c>
      <c r="F17" s="40">
        <v>1233.3500000000001</v>
      </c>
      <c r="G17" s="40">
        <v>1207.5500000000002</v>
      </c>
      <c r="H17" s="40">
        <v>1314.15</v>
      </c>
      <c r="I17" s="40">
        <v>1339.9500000000003</v>
      </c>
      <c r="J17" s="40">
        <v>1367.45</v>
      </c>
      <c r="K17" s="31">
        <v>1312.45</v>
      </c>
      <c r="L17" s="31">
        <v>1259.1500000000001</v>
      </c>
      <c r="M17" s="31">
        <v>10.659090000000001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644.25</v>
      </c>
      <c r="D18" s="40">
        <v>643.1</v>
      </c>
      <c r="E18" s="40">
        <v>633.20000000000005</v>
      </c>
      <c r="F18" s="40">
        <v>622.15</v>
      </c>
      <c r="G18" s="40">
        <v>612.25</v>
      </c>
      <c r="H18" s="40">
        <v>654.15000000000009</v>
      </c>
      <c r="I18" s="40">
        <v>664.05</v>
      </c>
      <c r="J18" s="40">
        <v>675.10000000000014</v>
      </c>
      <c r="K18" s="31">
        <v>653</v>
      </c>
      <c r="L18" s="31">
        <v>632.04999999999995</v>
      </c>
      <c r="M18" s="31">
        <v>2.0017299999999998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919.5</v>
      </c>
      <c r="D19" s="40">
        <v>919.30000000000007</v>
      </c>
      <c r="E19" s="40">
        <v>901.30000000000018</v>
      </c>
      <c r="F19" s="40">
        <v>883.10000000000014</v>
      </c>
      <c r="G19" s="40">
        <v>865.10000000000025</v>
      </c>
      <c r="H19" s="40">
        <v>937.50000000000011</v>
      </c>
      <c r="I19" s="40">
        <v>955.49999999999989</v>
      </c>
      <c r="J19" s="40">
        <v>973.7</v>
      </c>
      <c r="K19" s="31">
        <v>937.3</v>
      </c>
      <c r="L19" s="31">
        <v>901.1</v>
      </c>
      <c r="M19" s="31">
        <v>11.819789999999999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2582.15</v>
      </c>
      <c r="D20" s="40">
        <v>2571.4</v>
      </c>
      <c r="E20" s="40">
        <v>2531.8000000000002</v>
      </c>
      <c r="F20" s="40">
        <v>2481.4500000000003</v>
      </c>
      <c r="G20" s="40">
        <v>2441.8500000000004</v>
      </c>
      <c r="H20" s="40">
        <v>2621.75</v>
      </c>
      <c r="I20" s="40">
        <v>2661.3499999999995</v>
      </c>
      <c r="J20" s="40">
        <v>2711.7</v>
      </c>
      <c r="K20" s="31">
        <v>2611</v>
      </c>
      <c r="L20" s="31">
        <v>2521.0500000000002</v>
      </c>
      <c r="M20" s="31">
        <v>0.40788000000000002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18290.8</v>
      </c>
      <c r="D21" s="40">
        <v>18254.633333333335</v>
      </c>
      <c r="E21" s="40">
        <v>18029.26666666667</v>
      </c>
      <c r="F21" s="40">
        <v>17767.733333333334</v>
      </c>
      <c r="G21" s="40">
        <v>17542.366666666669</v>
      </c>
      <c r="H21" s="40">
        <v>18516.166666666672</v>
      </c>
      <c r="I21" s="40">
        <v>18741.533333333333</v>
      </c>
      <c r="J21" s="40">
        <v>19003.066666666673</v>
      </c>
      <c r="K21" s="31">
        <v>18480</v>
      </c>
      <c r="L21" s="31">
        <v>17993.099999999999</v>
      </c>
      <c r="M21" s="31">
        <v>0.18189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1437.05</v>
      </c>
      <c r="D22" s="40">
        <v>1433.55</v>
      </c>
      <c r="E22" s="40">
        <v>1410.5</v>
      </c>
      <c r="F22" s="40">
        <v>1383.95</v>
      </c>
      <c r="G22" s="40">
        <v>1360.9</v>
      </c>
      <c r="H22" s="40">
        <v>1460.1</v>
      </c>
      <c r="I22" s="40">
        <v>1483.1499999999996</v>
      </c>
      <c r="J22" s="40">
        <v>1509.6999999999998</v>
      </c>
      <c r="K22" s="31">
        <v>1456.6</v>
      </c>
      <c r="L22" s="31">
        <v>1407</v>
      </c>
      <c r="M22" s="31">
        <v>31.974119999999999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901.5</v>
      </c>
      <c r="D23" s="40">
        <v>896.16666666666663</v>
      </c>
      <c r="E23" s="40">
        <v>880.33333333333326</v>
      </c>
      <c r="F23" s="40">
        <v>859.16666666666663</v>
      </c>
      <c r="G23" s="40">
        <v>843.33333333333326</v>
      </c>
      <c r="H23" s="40">
        <v>917.33333333333326</v>
      </c>
      <c r="I23" s="40">
        <v>933.16666666666652</v>
      </c>
      <c r="J23" s="40">
        <v>954.33333333333326</v>
      </c>
      <c r="K23" s="31">
        <v>912</v>
      </c>
      <c r="L23" s="31">
        <v>875</v>
      </c>
      <c r="M23" s="31">
        <v>26.062110000000001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699.15</v>
      </c>
      <c r="D24" s="40">
        <v>696.23333333333323</v>
      </c>
      <c r="E24" s="40">
        <v>687.46666666666647</v>
      </c>
      <c r="F24" s="40">
        <v>675.78333333333319</v>
      </c>
      <c r="G24" s="40">
        <v>667.01666666666642</v>
      </c>
      <c r="H24" s="40">
        <v>707.91666666666652</v>
      </c>
      <c r="I24" s="40">
        <v>716.68333333333317</v>
      </c>
      <c r="J24" s="40">
        <v>728.36666666666656</v>
      </c>
      <c r="K24" s="31">
        <v>705</v>
      </c>
      <c r="L24" s="31">
        <v>684.55</v>
      </c>
      <c r="M24" s="31">
        <v>62.979750000000003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900.1</v>
      </c>
      <c r="D25" s="40">
        <v>883.36666666666667</v>
      </c>
      <c r="E25" s="40">
        <v>859.73333333333335</v>
      </c>
      <c r="F25" s="40">
        <v>819.36666666666667</v>
      </c>
      <c r="G25" s="40">
        <v>795.73333333333335</v>
      </c>
      <c r="H25" s="40">
        <v>923.73333333333335</v>
      </c>
      <c r="I25" s="40">
        <v>947.36666666666679</v>
      </c>
      <c r="J25" s="40">
        <v>987.73333333333335</v>
      </c>
      <c r="K25" s="31">
        <v>907</v>
      </c>
      <c r="L25" s="31">
        <v>843</v>
      </c>
      <c r="M25" s="31">
        <v>2.2968199999999999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946.7</v>
      </c>
      <c r="D26" s="40">
        <v>932.23333333333323</v>
      </c>
      <c r="E26" s="40">
        <v>915.46666666666647</v>
      </c>
      <c r="F26" s="40">
        <v>884.23333333333323</v>
      </c>
      <c r="G26" s="40">
        <v>867.46666666666647</v>
      </c>
      <c r="H26" s="40">
        <v>963.46666666666647</v>
      </c>
      <c r="I26" s="40">
        <v>980.23333333333312</v>
      </c>
      <c r="J26" s="40">
        <v>1011.4666666666665</v>
      </c>
      <c r="K26" s="31">
        <v>949</v>
      </c>
      <c r="L26" s="31">
        <v>901</v>
      </c>
      <c r="M26" s="31">
        <v>1.1990099999999999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115</v>
      </c>
      <c r="D27" s="40">
        <v>113.60000000000001</v>
      </c>
      <c r="E27" s="40">
        <v>110.70000000000002</v>
      </c>
      <c r="F27" s="40">
        <v>106.4</v>
      </c>
      <c r="G27" s="40">
        <v>103.50000000000001</v>
      </c>
      <c r="H27" s="40">
        <v>117.90000000000002</v>
      </c>
      <c r="I27" s="40">
        <v>120.80000000000003</v>
      </c>
      <c r="J27" s="40">
        <v>125.10000000000002</v>
      </c>
      <c r="K27" s="31">
        <v>116.5</v>
      </c>
      <c r="L27" s="31">
        <v>109.3</v>
      </c>
      <c r="M27" s="31">
        <v>47.364019999999996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207.9</v>
      </c>
      <c r="D28" s="40">
        <v>204.88333333333333</v>
      </c>
      <c r="E28" s="40">
        <v>199.86666666666665</v>
      </c>
      <c r="F28" s="40">
        <v>191.83333333333331</v>
      </c>
      <c r="G28" s="40">
        <v>186.81666666666663</v>
      </c>
      <c r="H28" s="40">
        <v>212.91666666666666</v>
      </c>
      <c r="I28" s="40">
        <v>217.93333333333331</v>
      </c>
      <c r="J28" s="40">
        <v>225.96666666666667</v>
      </c>
      <c r="K28" s="31">
        <v>209.9</v>
      </c>
      <c r="L28" s="31">
        <v>196.85</v>
      </c>
      <c r="M28" s="31">
        <v>40.565640000000002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382.25</v>
      </c>
      <c r="D29" s="40">
        <v>384.06666666666666</v>
      </c>
      <c r="E29" s="40">
        <v>368.13333333333333</v>
      </c>
      <c r="F29" s="40">
        <v>354.01666666666665</v>
      </c>
      <c r="G29" s="40">
        <v>338.08333333333331</v>
      </c>
      <c r="H29" s="40">
        <v>398.18333333333334</v>
      </c>
      <c r="I29" s="40">
        <v>414.11666666666662</v>
      </c>
      <c r="J29" s="40">
        <v>428.23333333333335</v>
      </c>
      <c r="K29" s="31">
        <v>400</v>
      </c>
      <c r="L29" s="31">
        <v>369.95</v>
      </c>
      <c r="M29" s="31">
        <v>5.1562200000000002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262.5</v>
      </c>
      <c r="D30" s="40">
        <v>265.66666666666669</v>
      </c>
      <c r="E30" s="40">
        <v>255.88333333333338</v>
      </c>
      <c r="F30" s="40">
        <v>249.26666666666671</v>
      </c>
      <c r="G30" s="40">
        <v>239.48333333333341</v>
      </c>
      <c r="H30" s="40">
        <v>272.28333333333336</v>
      </c>
      <c r="I30" s="40">
        <v>282.06666666666666</v>
      </c>
      <c r="J30" s="40">
        <v>288.68333333333334</v>
      </c>
      <c r="K30" s="31">
        <v>275.45</v>
      </c>
      <c r="L30" s="31">
        <v>259.05</v>
      </c>
      <c r="M30" s="31">
        <v>5.8049099999999996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4102.1499999999996</v>
      </c>
      <c r="D31" s="40">
        <v>4130.7166666666662</v>
      </c>
      <c r="E31" s="40">
        <v>4071.4333333333325</v>
      </c>
      <c r="F31" s="40">
        <v>4040.7166666666662</v>
      </c>
      <c r="G31" s="40">
        <v>3981.4333333333325</v>
      </c>
      <c r="H31" s="40">
        <v>4161.4333333333325</v>
      </c>
      <c r="I31" s="40">
        <v>4220.7166666666672</v>
      </c>
      <c r="J31" s="40">
        <v>4251.4333333333325</v>
      </c>
      <c r="K31" s="31">
        <v>4190</v>
      </c>
      <c r="L31" s="31">
        <v>4100</v>
      </c>
      <c r="M31" s="31">
        <v>0.39996999999999999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2251.5</v>
      </c>
      <c r="D32" s="40">
        <v>2257.4500000000003</v>
      </c>
      <c r="E32" s="40">
        <v>2204.4000000000005</v>
      </c>
      <c r="F32" s="40">
        <v>2157.3000000000002</v>
      </c>
      <c r="G32" s="40">
        <v>2104.2500000000005</v>
      </c>
      <c r="H32" s="40">
        <v>2304.5500000000006</v>
      </c>
      <c r="I32" s="40">
        <v>2357.6000000000008</v>
      </c>
      <c r="J32" s="40">
        <v>2404.7000000000007</v>
      </c>
      <c r="K32" s="31">
        <v>2310.5</v>
      </c>
      <c r="L32" s="31">
        <v>2210.35</v>
      </c>
      <c r="M32" s="31">
        <v>0.39095000000000002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2131.6</v>
      </c>
      <c r="D33" s="40">
        <v>2150.2000000000003</v>
      </c>
      <c r="E33" s="40">
        <v>2105.4000000000005</v>
      </c>
      <c r="F33" s="40">
        <v>2079.2000000000003</v>
      </c>
      <c r="G33" s="40">
        <v>2034.4000000000005</v>
      </c>
      <c r="H33" s="40">
        <v>2176.4000000000005</v>
      </c>
      <c r="I33" s="40">
        <v>2221.2000000000007</v>
      </c>
      <c r="J33" s="40">
        <v>2247.4000000000005</v>
      </c>
      <c r="K33" s="31">
        <v>2195</v>
      </c>
      <c r="L33" s="31">
        <v>2124</v>
      </c>
      <c r="M33" s="31">
        <v>0.17566999999999999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108.3</v>
      </c>
      <c r="D34" s="40">
        <v>108.09999999999998</v>
      </c>
      <c r="E34" s="40">
        <v>103.79999999999995</v>
      </c>
      <c r="F34" s="40">
        <v>99.299999999999969</v>
      </c>
      <c r="G34" s="40">
        <v>94.999999999999943</v>
      </c>
      <c r="H34" s="40">
        <v>112.59999999999997</v>
      </c>
      <c r="I34" s="40">
        <v>116.9</v>
      </c>
      <c r="J34" s="40">
        <v>121.39999999999998</v>
      </c>
      <c r="K34" s="31">
        <v>112.4</v>
      </c>
      <c r="L34" s="31">
        <v>103.6</v>
      </c>
      <c r="M34" s="31">
        <v>6.6035199999999996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762.2</v>
      </c>
      <c r="D35" s="40">
        <v>760.41666666666663</v>
      </c>
      <c r="E35" s="40">
        <v>746.08333333333326</v>
      </c>
      <c r="F35" s="40">
        <v>729.96666666666658</v>
      </c>
      <c r="G35" s="40">
        <v>715.63333333333321</v>
      </c>
      <c r="H35" s="40">
        <v>776.5333333333333</v>
      </c>
      <c r="I35" s="40">
        <v>790.86666666666656</v>
      </c>
      <c r="J35" s="40">
        <v>806.98333333333335</v>
      </c>
      <c r="K35" s="31">
        <v>774.75</v>
      </c>
      <c r="L35" s="31">
        <v>744.3</v>
      </c>
      <c r="M35" s="31">
        <v>5.11172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3684.25</v>
      </c>
      <c r="D36" s="40">
        <v>3641.4166666666665</v>
      </c>
      <c r="E36" s="40">
        <v>3585.833333333333</v>
      </c>
      <c r="F36" s="40">
        <v>3487.4166666666665</v>
      </c>
      <c r="G36" s="40">
        <v>3431.833333333333</v>
      </c>
      <c r="H36" s="40">
        <v>3739.833333333333</v>
      </c>
      <c r="I36" s="40">
        <v>3795.4166666666661</v>
      </c>
      <c r="J36" s="40">
        <v>3893.833333333333</v>
      </c>
      <c r="K36" s="31">
        <v>3697</v>
      </c>
      <c r="L36" s="31">
        <v>3543</v>
      </c>
      <c r="M36" s="31">
        <v>6.5042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4201.45</v>
      </c>
      <c r="D37" s="40">
        <v>4152.8166666666666</v>
      </c>
      <c r="E37" s="40">
        <v>4073.6333333333332</v>
      </c>
      <c r="F37" s="40">
        <v>3945.8166666666666</v>
      </c>
      <c r="G37" s="40">
        <v>3866.6333333333332</v>
      </c>
      <c r="H37" s="40">
        <v>4280.6333333333332</v>
      </c>
      <c r="I37" s="40">
        <v>4359.8166666666657</v>
      </c>
      <c r="J37" s="40">
        <v>4487.6333333333332</v>
      </c>
      <c r="K37" s="31">
        <v>4232</v>
      </c>
      <c r="L37" s="31">
        <v>4025</v>
      </c>
      <c r="M37" s="31">
        <v>1.0178400000000001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21.9</v>
      </c>
      <c r="D38" s="40">
        <v>21.899999999999995</v>
      </c>
      <c r="E38" s="40">
        <v>20.899999999999991</v>
      </c>
      <c r="F38" s="40">
        <v>19.899999999999995</v>
      </c>
      <c r="G38" s="40">
        <v>18.899999999999991</v>
      </c>
      <c r="H38" s="40">
        <v>22.899999999999991</v>
      </c>
      <c r="I38" s="40">
        <v>23.9</v>
      </c>
      <c r="J38" s="40">
        <v>24.899999999999991</v>
      </c>
      <c r="K38" s="31">
        <v>22.9</v>
      </c>
      <c r="L38" s="31">
        <v>20.9</v>
      </c>
      <c r="M38" s="31">
        <v>91.533649999999994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719.3</v>
      </c>
      <c r="D39" s="40">
        <v>718.16666666666663</v>
      </c>
      <c r="E39" s="40">
        <v>707.63333333333321</v>
      </c>
      <c r="F39" s="40">
        <v>695.96666666666658</v>
      </c>
      <c r="G39" s="40">
        <v>685.43333333333317</v>
      </c>
      <c r="H39" s="40">
        <v>729.83333333333326</v>
      </c>
      <c r="I39" s="40">
        <v>740.36666666666679</v>
      </c>
      <c r="J39" s="40">
        <v>752.0333333333333</v>
      </c>
      <c r="K39" s="31">
        <v>728.7</v>
      </c>
      <c r="L39" s="31">
        <v>706.5</v>
      </c>
      <c r="M39" s="31">
        <v>7.3838100000000004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2835.75</v>
      </c>
      <c r="D40" s="40">
        <v>2809.2666666666664</v>
      </c>
      <c r="E40" s="40">
        <v>2758.5333333333328</v>
      </c>
      <c r="F40" s="40">
        <v>2681.3166666666666</v>
      </c>
      <c r="G40" s="40">
        <v>2630.583333333333</v>
      </c>
      <c r="H40" s="40">
        <v>2886.4833333333327</v>
      </c>
      <c r="I40" s="40">
        <v>2937.2166666666662</v>
      </c>
      <c r="J40" s="40">
        <v>3014.4333333333325</v>
      </c>
      <c r="K40" s="31">
        <v>2860</v>
      </c>
      <c r="L40" s="31">
        <v>2732.05</v>
      </c>
      <c r="M40" s="31">
        <v>0.68213999999999997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398.25</v>
      </c>
      <c r="D41" s="40">
        <v>398.34999999999997</v>
      </c>
      <c r="E41" s="40">
        <v>391.69999999999993</v>
      </c>
      <c r="F41" s="40">
        <v>385.15</v>
      </c>
      <c r="G41" s="40">
        <v>378.49999999999994</v>
      </c>
      <c r="H41" s="40">
        <v>404.89999999999992</v>
      </c>
      <c r="I41" s="40">
        <v>411.5499999999999</v>
      </c>
      <c r="J41" s="40">
        <v>418.09999999999991</v>
      </c>
      <c r="K41" s="31">
        <v>405</v>
      </c>
      <c r="L41" s="31">
        <v>391.8</v>
      </c>
      <c r="M41" s="31">
        <v>33.370190000000001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1190.45</v>
      </c>
      <c r="D42" s="40">
        <v>1187.7166666666669</v>
      </c>
      <c r="E42" s="40">
        <v>1126.7833333333338</v>
      </c>
      <c r="F42" s="40">
        <v>1063.1166666666668</v>
      </c>
      <c r="G42" s="40">
        <v>1002.1833333333336</v>
      </c>
      <c r="H42" s="40">
        <v>1251.3833333333339</v>
      </c>
      <c r="I42" s="40">
        <v>1312.3166666666668</v>
      </c>
      <c r="J42" s="40">
        <v>1375.983333333334</v>
      </c>
      <c r="K42" s="31">
        <v>1248.6500000000001</v>
      </c>
      <c r="L42" s="31">
        <v>1124.05</v>
      </c>
      <c r="M42" s="31">
        <v>6.7869599999999997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4026.35</v>
      </c>
      <c r="D43" s="40">
        <v>4008.1666666666665</v>
      </c>
      <c r="E43" s="40">
        <v>3933.1833333333329</v>
      </c>
      <c r="F43" s="40">
        <v>3840.0166666666664</v>
      </c>
      <c r="G43" s="40">
        <v>3765.0333333333328</v>
      </c>
      <c r="H43" s="40">
        <v>4101.333333333333</v>
      </c>
      <c r="I43" s="40">
        <v>4176.3166666666666</v>
      </c>
      <c r="J43" s="40">
        <v>4269.4833333333336</v>
      </c>
      <c r="K43" s="31">
        <v>4083.15</v>
      </c>
      <c r="L43" s="31">
        <v>3915</v>
      </c>
      <c r="M43" s="31">
        <v>8.31738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213.5</v>
      </c>
      <c r="D44" s="40">
        <v>214.13333333333333</v>
      </c>
      <c r="E44" s="40">
        <v>209.51666666666665</v>
      </c>
      <c r="F44" s="40">
        <v>205.53333333333333</v>
      </c>
      <c r="G44" s="40">
        <v>200.91666666666666</v>
      </c>
      <c r="H44" s="40">
        <v>218.11666666666665</v>
      </c>
      <c r="I44" s="40">
        <v>222.73333333333332</v>
      </c>
      <c r="J44" s="40">
        <v>226.71666666666664</v>
      </c>
      <c r="K44" s="31">
        <v>218.75</v>
      </c>
      <c r="L44" s="31">
        <v>210.15</v>
      </c>
      <c r="M44" s="31">
        <v>41.878929999999997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356.4</v>
      </c>
      <c r="D45" s="40">
        <v>353.33333333333331</v>
      </c>
      <c r="E45" s="40">
        <v>348.16666666666663</v>
      </c>
      <c r="F45" s="40">
        <v>339.93333333333334</v>
      </c>
      <c r="G45" s="40">
        <v>334.76666666666665</v>
      </c>
      <c r="H45" s="40">
        <v>361.56666666666661</v>
      </c>
      <c r="I45" s="40">
        <v>366.73333333333323</v>
      </c>
      <c r="J45" s="40">
        <v>374.96666666666658</v>
      </c>
      <c r="K45" s="31">
        <v>358.5</v>
      </c>
      <c r="L45" s="31">
        <v>345.1</v>
      </c>
      <c r="M45" s="31">
        <v>1.2199899999999999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133.5</v>
      </c>
      <c r="D46" s="40">
        <v>132.66666666666666</v>
      </c>
      <c r="E46" s="40">
        <v>129.63333333333333</v>
      </c>
      <c r="F46" s="40">
        <v>125.76666666666668</v>
      </c>
      <c r="G46" s="40">
        <v>122.73333333333335</v>
      </c>
      <c r="H46" s="40">
        <v>136.5333333333333</v>
      </c>
      <c r="I46" s="40">
        <v>139.56666666666666</v>
      </c>
      <c r="J46" s="40">
        <v>143.43333333333328</v>
      </c>
      <c r="K46" s="31">
        <v>135.69999999999999</v>
      </c>
      <c r="L46" s="31">
        <v>128.80000000000001</v>
      </c>
      <c r="M46" s="31">
        <v>145.10182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97.5</v>
      </c>
      <c r="D47" s="40">
        <v>97.216666666666654</v>
      </c>
      <c r="E47" s="40">
        <v>94.783333333333303</v>
      </c>
      <c r="F47" s="40">
        <v>92.066666666666649</v>
      </c>
      <c r="G47" s="40">
        <v>89.633333333333297</v>
      </c>
      <c r="H47" s="40">
        <v>99.933333333333309</v>
      </c>
      <c r="I47" s="40">
        <v>102.36666666666667</v>
      </c>
      <c r="J47" s="40">
        <v>105.08333333333331</v>
      </c>
      <c r="K47" s="31">
        <v>99.65</v>
      </c>
      <c r="L47" s="31">
        <v>94.5</v>
      </c>
      <c r="M47" s="31">
        <v>17.127659999999999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2972.6</v>
      </c>
      <c r="D48" s="40">
        <v>2975.5333333333328</v>
      </c>
      <c r="E48" s="40">
        <v>2949.6166666666659</v>
      </c>
      <c r="F48" s="40">
        <v>2926.6333333333332</v>
      </c>
      <c r="G48" s="40">
        <v>2900.7166666666662</v>
      </c>
      <c r="H48" s="40">
        <v>2998.5166666666655</v>
      </c>
      <c r="I48" s="40">
        <v>3024.4333333333325</v>
      </c>
      <c r="J48" s="40">
        <v>3047.4166666666652</v>
      </c>
      <c r="K48" s="31">
        <v>3001.45</v>
      </c>
      <c r="L48" s="31">
        <v>2952.55</v>
      </c>
      <c r="M48" s="31">
        <v>9.87941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156.85</v>
      </c>
      <c r="D49" s="40">
        <v>156.95000000000002</v>
      </c>
      <c r="E49" s="40">
        <v>151.90000000000003</v>
      </c>
      <c r="F49" s="40">
        <v>146.95000000000002</v>
      </c>
      <c r="G49" s="40">
        <v>141.90000000000003</v>
      </c>
      <c r="H49" s="40">
        <v>161.90000000000003</v>
      </c>
      <c r="I49" s="40">
        <v>166.95000000000005</v>
      </c>
      <c r="J49" s="40">
        <v>171.90000000000003</v>
      </c>
      <c r="K49" s="31">
        <v>162</v>
      </c>
      <c r="L49" s="31">
        <v>152</v>
      </c>
      <c r="M49" s="31">
        <v>4.9378799999999998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3178.95</v>
      </c>
      <c r="D50" s="40">
        <v>3209.9166666666665</v>
      </c>
      <c r="E50" s="40">
        <v>3130.0333333333328</v>
      </c>
      <c r="F50" s="40">
        <v>3081.1166666666663</v>
      </c>
      <c r="G50" s="40">
        <v>3001.2333333333327</v>
      </c>
      <c r="H50" s="40">
        <v>3258.833333333333</v>
      </c>
      <c r="I50" s="40">
        <v>3338.7166666666672</v>
      </c>
      <c r="J50" s="40">
        <v>3387.6333333333332</v>
      </c>
      <c r="K50" s="31">
        <v>3289.8</v>
      </c>
      <c r="L50" s="31">
        <v>3161</v>
      </c>
      <c r="M50" s="31">
        <v>0.315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1966.25</v>
      </c>
      <c r="D51" s="40">
        <v>2001.9833333333333</v>
      </c>
      <c r="E51" s="40">
        <v>1914.2666666666669</v>
      </c>
      <c r="F51" s="40">
        <v>1862.2833333333335</v>
      </c>
      <c r="G51" s="40">
        <v>1774.5666666666671</v>
      </c>
      <c r="H51" s="40">
        <v>2053.9666666666667</v>
      </c>
      <c r="I51" s="40">
        <v>2141.6833333333334</v>
      </c>
      <c r="J51" s="40">
        <v>2193.6666666666665</v>
      </c>
      <c r="K51" s="31">
        <v>2089.6999999999998</v>
      </c>
      <c r="L51" s="31">
        <v>1950</v>
      </c>
      <c r="M51" s="31">
        <v>5.3943199999999996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8864.0499999999993</v>
      </c>
      <c r="D52" s="40">
        <v>8897.8833333333332</v>
      </c>
      <c r="E52" s="40">
        <v>8731.1666666666661</v>
      </c>
      <c r="F52" s="40">
        <v>8598.2833333333328</v>
      </c>
      <c r="G52" s="40">
        <v>8431.5666666666657</v>
      </c>
      <c r="H52" s="40">
        <v>9030.7666666666664</v>
      </c>
      <c r="I52" s="40">
        <v>9197.4833333333336</v>
      </c>
      <c r="J52" s="40">
        <v>9330.3666666666668</v>
      </c>
      <c r="K52" s="31">
        <v>9064.6</v>
      </c>
      <c r="L52" s="31">
        <v>8765</v>
      </c>
      <c r="M52" s="31">
        <v>0.22592000000000001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856.5</v>
      </c>
      <c r="D53" s="40">
        <v>863.73333333333323</v>
      </c>
      <c r="E53" s="40">
        <v>843.66666666666652</v>
      </c>
      <c r="F53" s="40">
        <v>830.83333333333326</v>
      </c>
      <c r="G53" s="40">
        <v>810.76666666666654</v>
      </c>
      <c r="H53" s="40">
        <v>876.56666666666649</v>
      </c>
      <c r="I53" s="40">
        <v>896.63333333333333</v>
      </c>
      <c r="J53" s="40">
        <v>909.46666666666647</v>
      </c>
      <c r="K53" s="31">
        <v>883.8</v>
      </c>
      <c r="L53" s="31">
        <v>850.9</v>
      </c>
      <c r="M53" s="31">
        <v>21.408729999999998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580.20000000000005</v>
      </c>
      <c r="D54" s="40">
        <v>587.58333333333337</v>
      </c>
      <c r="E54" s="40">
        <v>565.7166666666667</v>
      </c>
      <c r="F54" s="40">
        <v>551.23333333333335</v>
      </c>
      <c r="G54" s="40">
        <v>529.36666666666667</v>
      </c>
      <c r="H54" s="40">
        <v>602.06666666666672</v>
      </c>
      <c r="I54" s="40">
        <v>623.93333333333328</v>
      </c>
      <c r="J54" s="40">
        <v>638.41666666666674</v>
      </c>
      <c r="K54" s="31">
        <v>609.45000000000005</v>
      </c>
      <c r="L54" s="31">
        <v>573.1</v>
      </c>
      <c r="M54" s="31">
        <v>4.1597200000000001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3563.95</v>
      </c>
      <c r="D55" s="40">
        <v>3534.65</v>
      </c>
      <c r="E55" s="40">
        <v>3494.3</v>
      </c>
      <c r="F55" s="40">
        <v>3424.65</v>
      </c>
      <c r="G55" s="40">
        <v>3384.3</v>
      </c>
      <c r="H55" s="40">
        <v>3604.3</v>
      </c>
      <c r="I55" s="40">
        <v>3644.6499999999996</v>
      </c>
      <c r="J55" s="40">
        <v>3714.3</v>
      </c>
      <c r="K55" s="31">
        <v>3575</v>
      </c>
      <c r="L55" s="31">
        <v>3465</v>
      </c>
      <c r="M55" s="31">
        <v>1.67988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760.8</v>
      </c>
      <c r="D56" s="40">
        <v>760.76666666666677</v>
      </c>
      <c r="E56" s="40">
        <v>752.53333333333353</v>
      </c>
      <c r="F56" s="40">
        <v>744.26666666666677</v>
      </c>
      <c r="G56" s="40">
        <v>736.03333333333353</v>
      </c>
      <c r="H56" s="40">
        <v>769.03333333333353</v>
      </c>
      <c r="I56" s="40">
        <v>777.26666666666688</v>
      </c>
      <c r="J56" s="40">
        <v>785.53333333333353</v>
      </c>
      <c r="K56" s="31">
        <v>769</v>
      </c>
      <c r="L56" s="31">
        <v>752.5</v>
      </c>
      <c r="M56" s="31">
        <v>64.29468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3830.9</v>
      </c>
      <c r="D57" s="40">
        <v>3830.1333333333332</v>
      </c>
      <c r="E57" s="40">
        <v>3730.2666666666664</v>
      </c>
      <c r="F57" s="40">
        <v>3629.6333333333332</v>
      </c>
      <c r="G57" s="40">
        <v>3529.7666666666664</v>
      </c>
      <c r="H57" s="40">
        <v>3930.7666666666664</v>
      </c>
      <c r="I57" s="40">
        <v>4030.6333333333332</v>
      </c>
      <c r="J57" s="40">
        <v>4131.2666666666664</v>
      </c>
      <c r="K57" s="31">
        <v>3930</v>
      </c>
      <c r="L57" s="31">
        <v>3729.5</v>
      </c>
      <c r="M57" s="31">
        <v>8.8244900000000008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1294.55</v>
      </c>
      <c r="D58" s="40">
        <v>1289.2666666666667</v>
      </c>
      <c r="E58" s="40">
        <v>1269.5833333333333</v>
      </c>
      <c r="F58" s="40">
        <v>1244.6166666666666</v>
      </c>
      <c r="G58" s="40">
        <v>1224.9333333333332</v>
      </c>
      <c r="H58" s="40">
        <v>1314.2333333333333</v>
      </c>
      <c r="I58" s="40">
        <v>1333.9166666666667</v>
      </c>
      <c r="J58" s="40">
        <v>1358.8833333333334</v>
      </c>
      <c r="K58" s="31">
        <v>1308.95</v>
      </c>
      <c r="L58" s="31">
        <v>1264.3</v>
      </c>
      <c r="M58" s="31">
        <v>1.48455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1119.5</v>
      </c>
      <c r="D59" s="40">
        <v>1111.5</v>
      </c>
      <c r="E59" s="40">
        <v>1079.0999999999999</v>
      </c>
      <c r="F59" s="40">
        <v>1038.6999999999998</v>
      </c>
      <c r="G59" s="40">
        <v>1006.2999999999997</v>
      </c>
      <c r="H59" s="40">
        <v>1151.9000000000001</v>
      </c>
      <c r="I59" s="40">
        <v>1184.3000000000002</v>
      </c>
      <c r="J59" s="40">
        <v>1224.7000000000003</v>
      </c>
      <c r="K59" s="31">
        <v>1143.9000000000001</v>
      </c>
      <c r="L59" s="31">
        <v>1071.0999999999999</v>
      </c>
      <c r="M59" s="31">
        <v>8.3694799999999994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3727.15</v>
      </c>
      <c r="D60" s="40">
        <v>3742.8666666666663</v>
      </c>
      <c r="E60" s="40">
        <v>3679.4833333333327</v>
      </c>
      <c r="F60" s="40">
        <v>3631.8166666666662</v>
      </c>
      <c r="G60" s="40">
        <v>3568.4333333333325</v>
      </c>
      <c r="H60" s="40">
        <v>3790.5333333333328</v>
      </c>
      <c r="I60" s="40">
        <v>3853.916666666667</v>
      </c>
      <c r="J60" s="40">
        <v>3901.583333333333</v>
      </c>
      <c r="K60" s="31">
        <v>3806.25</v>
      </c>
      <c r="L60" s="31">
        <v>3695.2</v>
      </c>
      <c r="M60" s="31">
        <v>4.9772400000000001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257.7</v>
      </c>
      <c r="D61" s="40">
        <v>251.88333333333333</v>
      </c>
      <c r="E61" s="40">
        <v>244.71666666666664</v>
      </c>
      <c r="F61" s="40">
        <v>231.73333333333332</v>
      </c>
      <c r="G61" s="40">
        <v>224.56666666666663</v>
      </c>
      <c r="H61" s="40">
        <v>264.86666666666667</v>
      </c>
      <c r="I61" s="40">
        <v>272.0333333333333</v>
      </c>
      <c r="J61" s="40">
        <v>285.01666666666665</v>
      </c>
      <c r="K61" s="31">
        <v>259.05</v>
      </c>
      <c r="L61" s="31">
        <v>238.9</v>
      </c>
      <c r="M61" s="31">
        <v>11.377840000000001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1059.7</v>
      </c>
      <c r="D62" s="40">
        <v>1073</v>
      </c>
      <c r="E62" s="40">
        <v>1000.3</v>
      </c>
      <c r="F62" s="40">
        <v>940.9</v>
      </c>
      <c r="G62" s="40">
        <v>868.19999999999993</v>
      </c>
      <c r="H62" s="40">
        <v>1132.4000000000001</v>
      </c>
      <c r="I62" s="40">
        <v>1205.0999999999999</v>
      </c>
      <c r="J62" s="40">
        <v>1264.5</v>
      </c>
      <c r="K62" s="31">
        <v>1145.7</v>
      </c>
      <c r="L62" s="31">
        <v>1013.6</v>
      </c>
      <c r="M62" s="31">
        <v>5.25129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6167.8</v>
      </c>
      <c r="D63" s="40">
        <v>6141.583333333333</v>
      </c>
      <c r="E63" s="40">
        <v>6083.2166666666662</v>
      </c>
      <c r="F63" s="40">
        <v>5998.6333333333332</v>
      </c>
      <c r="G63" s="40">
        <v>5940.2666666666664</v>
      </c>
      <c r="H63" s="40">
        <v>6226.1666666666661</v>
      </c>
      <c r="I63" s="40">
        <v>6284.5333333333328</v>
      </c>
      <c r="J63" s="40">
        <v>6369.1166666666659</v>
      </c>
      <c r="K63" s="31">
        <v>6199.95</v>
      </c>
      <c r="L63" s="31">
        <v>6057</v>
      </c>
      <c r="M63" s="31">
        <v>7.9192900000000002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14206.2</v>
      </c>
      <c r="D64" s="40">
        <v>14097.466666666667</v>
      </c>
      <c r="E64" s="40">
        <v>13961.483333333334</v>
      </c>
      <c r="F64" s="40">
        <v>13716.766666666666</v>
      </c>
      <c r="G64" s="40">
        <v>13580.783333333333</v>
      </c>
      <c r="H64" s="40">
        <v>14342.183333333334</v>
      </c>
      <c r="I64" s="40">
        <v>14478.166666666668</v>
      </c>
      <c r="J64" s="40">
        <v>14722.883333333335</v>
      </c>
      <c r="K64" s="31">
        <v>14233.45</v>
      </c>
      <c r="L64" s="31">
        <v>13852.75</v>
      </c>
      <c r="M64" s="31">
        <v>2.1185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4000.4</v>
      </c>
      <c r="D65" s="40">
        <v>3979.4666666666672</v>
      </c>
      <c r="E65" s="40">
        <v>3938.9833333333345</v>
      </c>
      <c r="F65" s="40">
        <v>3877.5666666666675</v>
      </c>
      <c r="G65" s="40">
        <v>3837.0833333333348</v>
      </c>
      <c r="H65" s="40">
        <v>4040.8833333333341</v>
      </c>
      <c r="I65" s="40">
        <v>4081.3666666666668</v>
      </c>
      <c r="J65" s="40">
        <v>4142.7833333333338</v>
      </c>
      <c r="K65" s="31">
        <v>4019.95</v>
      </c>
      <c r="L65" s="31">
        <v>3918.05</v>
      </c>
      <c r="M65" s="31">
        <v>0.45823000000000003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3318.55</v>
      </c>
      <c r="D66" s="40">
        <v>3284.1666666666665</v>
      </c>
      <c r="E66" s="40">
        <v>3224.3833333333332</v>
      </c>
      <c r="F66" s="40">
        <v>3130.2166666666667</v>
      </c>
      <c r="G66" s="40">
        <v>3070.4333333333334</v>
      </c>
      <c r="H66" s="40">
        <v>3378.333333333333</v>
      </c>
      <c r="I66" s="40">
        <v>3438.1166666666668</v>
      </c>
      <c r="J66" s="40">
        <v>3532.2833333333328</v>
      </c>
      <c r="K66" s="31">
        <v>3343.95</v>
      </c>
      <c r="L66" s="31">
        <v>3190</v>
      </c>
      <c r="M66" s="31">
        <v>1.2034499999999999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2289.75</v>
      </c>
      <c r="D67" s="40">
        <v>2300.4499999999998</v>
      </c>
      <c r="E67" s="40">
        <v>2259.9999999999995</v>
      </c>
      <c r="F67" s="40">
        <v>2230.2499999999995</v>
      </c>
      <c r="G67" s="40">
        <v>2189.7999999999993</v>
      </c>
      <c r="H67" s="40">
        <v>2330.1999999999998</v>
      </c>
      <c r="I67" s="40">
        <v>2370.6500000000005</v>
      </c>
      <c r="J67" s="40">
        <v>2400.4</v>
      </c>
      <c r="K67" s="31">
        <v>2340.9</v>
      </c>
      <c r="L67" s="31">
        <v>2270.6999999999998</v>
      </c>
      <c r="M67" s="31">
        <v>3.4271799999999999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129.4</v>
      </c>
      <c r="D68" s="40">
        <v>129.58333333333334</v>
      </c>
      <c r="E68" s="40">
        <v>126.41666666666669</v>
      </c>
      <c r="F68" s="40">
        <v>123.43333333333334</v>
      </c>
      <c r="G68" s="40">
        <v>120.26666666666668</v>
      </c>
      <c r="H68" s="40">
        <v>132.56666666666669</v>
      </c>
      <c r="I68" s="40">
        <v>135.73333333333338</v>
      </c>
      <c r="J68" s="40">
        <v>138.7166666666667</v>
      </c>
      <c r="K68" s="31">
        <v>132.75</v>
      </c>
      <c r="L68" s="31">
        <v>126.6</v>
      </c>
      <c r="M68" s="31">
        <v>3.8652199999999999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346.5</v>
      </c>
      <c r="D69" s="40">
        <v>345.59999999999997</v>
      </c>
      <c r="E69" s="40">
        <v>339.19999999999993</v>
      </c>
      <c r="F69" s="40">
        <v>331.9</v>
      </c>
      <c r="G69" s="40">
        <v>325.49999999999994</v>
      </c>
      <c r="H69" s="40">
        <v>352.89999999999992</v>
      </c>
      <c r="I69" s="40">
        <v>359.2999999999999</v>
      </c>
      <c r="J69" s="40">
        <v>366.59999999999991</v>
      </c>
      <c r="K69" s="31">
        <v>352</v>
      </c>
      <c r="L69" s="31">
        <v>338.3</v>
      </c>
      <c r="M69" s="31">
        <v>22.480550000000001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295.2</v>
      </c>
      <c r="D70" s="40">
        <v>294.5333333333333</v>
      </c>
      <c r="E70" s="40">
        <v>290.66666666666663</v>
      </c>
      <c r="F70" s="40">
        <v>286.13333333333333</v>
      </c>
      <c r="G70" s="40">
        <v>282.26666666666665</v>
      </c>
      <c r="H70" s="40">
        <v>299.06666666666661</v>
      </c>
      <c r="I70" s="40">
        <v>302.93333333333328</v>
      </c>
      <c r="J70" s="40">
        <v>307.46666666666658</v>
      </c>
      <c r="K70" s="31">
        <v>298.39999999999998</v>
      </c>
      <c r="L70" s="31">
        <v>290</v>
      </c>
      <c r="M70" s="31">
        <v>32.104939999999999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80.650000000000006</v>
      </c>
      <c r="D71" s="40">
        <v>79.75</v>
      </c>
      <c r="E71" s="40">
        <v>78.400000000000006</v>
      </c>
      <c r="F71" s="40">
        <v>76.150000000000006</v>
      </c>
      <c r="G71" s="40">
        <v>74.800000000000011</v>
      </c>
      <c r="H71" s="40">
        <v>82</v>
      </c>
      <c r="I71" s="40">
        <v>83.35</v>
      </c>
      <c r="J71" s="40">
        <v>85.6</v>
      </c>
      <c r="K71" s="31">
        <v>81.099999999999994</v>
      </c>
      <c r="L71" s="31">
        <v>77.5</v>
      </c>
      <c r="M71" s="31">
        <v>409.57243999999997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67.45</v>
      </c>
      <c r="D72" s="40">
        <v>67.13333333333334</v>
      </c>
      <c r="E72" s="40">
        <v>66.316666666666677</v>
      </c>
      <c r="F72" s="40">
        <v>65.183333333333337</v>
      </c>
      <c r="G72" s="40">
        <v>64.366666666666674</v>
      </c>
      <c r="H72" s="40">
        <v>68.26666666666668</v>
      </c>
      <c r="I72" s="40">
        <v>69.083333333333343</v>
      </c>
      <c r="J72" s="40">
        <v>70.216666666666683</v>
      </c>
      <c r="K72" s="31">
        <v>67.95</v>
      </c>
      <c r="L72" s="31">
        <v>66</v>
      </c>
      <c r="M72" s="31">
        <v>20.243839999999999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18.600000000000001</v>
      </c>
      <c r="D73" s="40">
        <v>18.916666666666668</v>
      </c>
      <c r="E73" s="40">
        <v>18.133333333333336</v>
      </c>
      <c r="F73" s="40">
        <v>17.666666666666668</v>
      </c>
      <c r="G73" s="40">
        <v>16.883333333333336</v>
      </c>
      <c r="H73" s="40">
        <v>19.383333333333336</v>
      </c>
      <c r="I73" s="40">
        <v>20.166666666666668</v>
      </c>
      <c r="J73" s="40">
        <v>20.633333333333336</v>
      </c>
      <c r="K73" s="31">
        <v>19.7</v>
      </c>
      <c r="L73" s="31">
        <v>18.45</v>
      </c>
      <c r="M73" s="31">
        <v>97.836079999999995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1666.1</v>
      </c>
      <c r="D74" s="40">
        <v>1666.4166666666667</v>
      </c>
      <c r="E74" s="40">
        <v>1625.1333333333334</v>
      </c>
      <c r="F74" s="40">
        <v>1584.1666666666667</v>
      </c>
      <c r="G74" s="40">
        <v>1542.8833333333334</v>
      </c>
      <c r="H74" s="40">
        <v>1707.3833333333334</v>
      </c>
      <c r="I74" s="40">
        <v>1748.6666666666667</v>
      </c>
      <c r="J74" s="40">
        <v>1789.6333333333334</v>
      </c>
      <c r="K74" s="31">
        <v>1707.7</v>
      </c>
      <c r="L74" s="31">
        <v>1625.45</v>
      </c>
      <c r="M74" s="31">
        <v>5.5977100000000002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5869</v>
      </c>
      <c r="D75" s="40">
        <v>5864.666666666667</v>
      </c>
      <c r="E75" s="40">
        <v>5755.3333333333339</v>
      </c>
      <c r="F75" s="40">
        <v>5641.666666666667</v>
      </c>
      <c r="G75" s="40">
        <v>5532.3333333333339</v>
      </c>
      <c r="H75" s="40">
        <v>5978.3333333333339</v>
      </c>
      <c r="I75" s="40">
        <v>6087.6666666666679</v>
      </c>
      <c r="J75" s="40">
        <v>6201.3333333333339</v>
      </c>
      <c r="K75" s="31">
        <v>5974</v>
      </c>
      <c r="L75" s="31">
        <v>5751</v>
      </c>
      <c r="M75" s="31">
        <v>0.16608999999999999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818.4</v>
      </c>
      <c r="D76" s="40">
        <v>813.18333333333339</v>
      </c>
      <c r="E76" s="40">
        <v>804.36666666666679</v>
      </c>
      <c r="F76" s="40">
        <v>790.33333333333337</v>
      </c>
      <c r="G76" s="40">
        <v>781.51666666666677</v>
      </c>
      <c r="H76" s="40">
        <v>827.21666666666681</v>
      </c>
      <c r="I76" s="40">
        <v>836.03333333333342</v>
      </c>
      <c r="J76" s="40">
        <v>850.06666666666683</v>
      </c>
      <c r="K76" s="31">
        <v>822</v>
      </c>
      <c r="L76" s="31">
        <v>799.15</v>
      </c>
      <c r="M76" s="31">
        <v>7.0672899999999998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375.05</v>
      </c>
      <c r="D77" s="40">
        <v>375.75</v>
      </c>
      <c r="E77" s="40">
        <v>366.3</v>
      </c>
      <c r="F77" s="40">
        <v>357.55</v>
      </c>
      <c r="G77" s="40">
        <v>348.1</v>
      </c>
      <c r="H77" s="40">
        <v>384.5</v>
      </c>
      <c r="I77" s="40">
        <v>393.95000000000005</v>
      </c>
      <c r="J77" s="40">
        <v>402.7</v>
      </c>
      <c r="K77" s="31">
        <v>385.2</v>
      </c>
      <c r="L77" s="31">
        <v>367</v>
      </c>
      <c r="M77" s="31">
        <v>1.42018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172.25</v>
      </c>
      <c r="D78" s="40">
        <v>170.08333333333334</v>
      </c>
      <c r="E78" s="40">
        <v>167.4666666666667</v>
      </c>
      <c r="F78" s="40">
        <v>162.68333333333337</v>
      </c>
      <c r="G78" s="40">
        <v>160.06666666666672</v>
      </c>
      <c r="H78" s="40">
        <v>174.86666666666667</v>
      </c>
      <c r="I78" s="40">
        <v>177.48333333333329</v>
      </c>
      <c r="J78" s="40">
        <v>182.26666666666665</v>
      </c>
      <c r="K78" s="31">
        <v>172.7</v>
      </c>
      <c r="L78" s="31">
        <v>165.3</v>
      </c>
      <c r="M78" s="31">
        <v>90.785160000000005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782.7</v>
      </c>
      <c r="D79" s="40">
        <v>771.80000000000007</v>
      </c>
      <c r="E79" s="40">
        <v>757.60000000000014</v>
      </c>
      <c r="F79" s="40">
        <v>732.50000000000011</v>
      </c>
      <c r="G79" s="40">
        <v>718.30000000000018</v>
      </c>
      <c r="H79" s="40">
        <v>796.90000000000009</v>
      </c>
      <c r="I79" s="40">
        <v>811.10000000000014</v>
      </c>
      <c r="J79" s="40">
        <v>836.2</v>
      </c>
      <c r="K79" s="31">
        <v>786</v>
      </c>
      <c r="L79" s="31">
        <v>746.7</v>
      </c>
      <c r="M79" s="31">
        <v>24.353570000000001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54.5</v>
      </c>
      <c r="D80" s="40">
        <v>54.183333333333337</v>
      </c>
      <c r="E80" s="40">
        <v>53.216666666666676</v>
      </c>
      <c r="F80" s="40">
        <v>51.933333333333337</v>
      </c>
      <c r="G80" s="40">
        <v>50.966666666666676</v>
      </c>
      <c r="H80" s="40">
        <v>55.466666666666676</v>
      </c>
      <c r="I80" s="40">
        <v>56.433333333333344</v>
      </c>
      <c r="J80" s="40">
        <v>57.716666666666676</v>
      </c>
      <c r="K80" s="31">
        <v>55.15</v>
      </c>
      <c r="L80" s="31">
        <v>52.9</v>
      </c>
      <c r="M80" s="31">
        <v>357.86362000000003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450</v>
      </c>
      <c r="D81" s="40">
        <v>447.36666666666662</v>
      </c>
      <c r="E81" s="40">
        <v>443.18333333333322</v>
      </c>
      <c r="F81" s="40">
        <v>436.36666666666662</v>
      </c>
      <c r="G81" s="40">
        <v>432.18333333333322</v>
      </c>
      <c r="H81" s="40">
        <v>454.18333333333322</v>
      </c>
      <c r="I81" s="40">
        <v>458.36666666666662</v>
      </c>
      <c r="J81" s="40">
        <v>465.18333333333322</v>
      </c>
      <c r="K81" s="31">
        <v>451.55</v>
      </c>
      <c r="L81" s="31">
        <v>440.55</v>
      </c>
      <c r="M81" s="31">
        <v>53.175359999999998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12849.8</v>
      </c>
      <c r="D82" s="40">
        <v>12750.933333333334</v>
      </c>
      <c r="E82" s="40">
        <v>12453.866666666669</v>
      </c>
      <c r="F82" s="40">
        <v>12057.933333333334</v>
      </c>
      <c r="G82" s="40">
        <v>11760.866666666669</v>
      </c>
      <c r="H82" s="40">
        <v>13146.866666666669</v>
      </c>
      <c r="I82" s="40">
        <v>13443.933333333334</v>
      </c>
      <c r="J82" s="40">
        <v>13839.866666666669</v>
      </c>
      <c r="K82" s="31">
        <v>13048</v>
      </c>
      <c r="L82" s="31">
        <v>12355</v>
      </c>
      <c r="M82" s="31">
        <v>4.7789999999999999E-2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620.85</v>
      </c>
      <c r="D83" s="40">
        <v>621.26666666666665</v>
      </c>
      <c r="E83" s="40">
        <v>613.2833333333333</v>
      </c>
      <c r="F83" s="40">
        <v>605.7166666666667</v>
      </c>
      <c r="G83" s="40">
        <v>597.73333333333335</v>
      </c>
      <c r="H83" s="40">
        <v>628.83333333333326</v>
      </c>
      <c r="I83" s="40">
        <v>636.81666666666661</v>
      </c>
      <c r="J83" s="40">
        <v>644.38333333333321</v>
      </c>
      <c r="K83" s="31">
        <v>629.25</v>
      </c>
      <c r="L83" s="31">
        <v>613.70000000000005</v>
      </c>
      <c r="M83" s="31">
        <v>183.86089000000001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372.65</v>
      </c>
      <c r="D84" s="40">
        <v>372.88333333333327</v>
      </c>
      <c r="E84" s="40">
        <v>365.81666666666655</v>
      </c>
      <c r="F84" s="40">
        <v>358.98333333333329</v>
      </c>
      <c r="G84" s="40">
        <v>351.91666666666657</v>
      </c>
      <c r="H84" s="40">
        <v>379.71666666666653</v>
      </c>
      <c r="I84" s="40">
        <v>386.78333333333325</v>
      </c>
      <c r="J84" s="40">
        <v>393.6166666666665</v>
      </c>
      <c r="K84" s="31">
        <v>379.95</v>
      </c>
      <c r="L84" s="31">
        <v>366.05</v>
      </c>
      <c r="M84" s="31">
        <v>23.828659999999999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1321.55</v>
      </c>
      <c r="D85" s="40">
        <v>1316.5166666666667</v>
      </c>
      <c r="E85" s="40">
        <v>1285.0333333333333</v>
      </c>
      <c r="F85" s="40">
        <v>1248.5166666666667</v>
      </c>
      <c r="G85" s="40">
        <v>1217.0333333333333</v>
      </c>
      <c r="H85" s="40">
        <v>1353.0333333333333</v>
      </c>
      <c r="I85" s="40">
        <v>1384.5166666666664</v>
      </c>
      <c r="J85" s="40">
        <v>1421.0333333333333</v>
      </c>
      <c r="K85" s="31">
        <v>1348</v>
      </c>
      <c r="L85" s="31">
        <v>1280</v>
      </c>
      <c r="M85" s="31">
        <v>2.1994500000000001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408.15</v>
      </c>
      <c r="D86" s="40">
        <v>409.45</v>
      </c>
      <c r="E86" s="40">
        <v>396</v>
      </c>
      <c r="F86" s="40">
        <v>383.85</v>
      </c>
      <c r="G86" s="40">
        <v>370.40000000000003</v>
      </c>
      <c r="H86" s="40">
        <v>421.59999999999997</v>
      </c>
      <c r="I86" s="40">
        <v>435.0499999999999</v>
      </c>
      <c r="J86" s="40">
        <v>447.19999999999993</v>
      </c>
      <c r="K86" s="31">
        <v>422.9</v>
      </c>
      <c r="L86" s="31">
        <v>397.3</v>
      </c>
      <c r="M86" s="31">
        <v>30.645890000000001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113.1</v>
      </c>
      <c r="D87" s="40">
        <v>112.3</v>
      </c>
      <c r="E87" s="40">
        <v>109.05</v>
      </c>
      <c r="F87" s="40">
        <v>105</v>
      </c>
      <c r="G87" s="40">
        <v>101.75</v>
      </c>
      <c r="H87" s="40">
        <v>116.35</v>
      </c>
      <c r="I87" s="40">
        <v>119.6</v>
      </c>
      <c r="J87" s="40">
        <v>123.64999999999999</v>
      </c>
      <c r="K87" s="31">
        <v>115.55</v>
      </c>
      <c r="L87" s="31">
        <v>108.25</v>
      </c>
      <c r="M87" s="31">
        <v>8.5532299999999992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5437.95</v>
      </c>
      <c r="D88" s="40">
        <v>5404.0666666666666</v>
      </c>
      <c r="E88" s="40">
        <v>5340.3833333333332</v>
      </c>
      <c r="F88" s="40">
        <v>5242.8166666666666</v>
      </c>
      <c r="G88" s="40">
        <v>5179.1333333333332</v>
      </c>
      <c r="H88" s="40">
        <v>5501.6333333333332</v>
      </c>
      <c r="I88" s="40">
        <v>5565.3166666666657</v>
      </c>
      <c r="J88" s="40">
        <v>5662.8833333333332</v>
      </c>
      <c r="K88" s="31">
        <v>5467.75</v>
      </c>
      <c r="L88" s="31">
        <v>5306.5</v>
      </c>
      <c r="M88" s="31">
        <v>0.15423000000000001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807.05</v>
      </c>
      <c r="D89" s="40">
        <v>807.43333333333339</v>
      </c>
      <c r="E89" s="40">
        <v>796.61666666666679</v>
      </c>
      <c r="F89" s="40">
        <v>786.18333333333339</v>
      </c>
      <c r="G89" s="40">
        <v>775.36666666666679</v>
      </c>
      <c r="H89" s="40">
        <v>817.86666666666679</v>
      </c>
      <c r="I89" s="40">
        <v>828.68333333333339</v>
      </c>
      <c r="J89" s="40">
        <v>839.11666666666679</v>
      </c>
      <c r="K89" s="31">
        <v>818.25</v>
      </c>
      <c r="L89" s="31">
        <v>797</v>
      </c>
      <c r="M89" s="31">
        <v>1.72882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1139.7</v>
      </c>
      <c r="D90" s="40">
        <v>1143.2833333333335</v>
      </c>
      <c r="E90" s="40">
        <v>1118.616666666667</v>
      </c>
      <c r="F90" s="40">
        <v>1097.5333333333335</v>
      </c>
      <c r="G90" s="40">
        <v>1072.866666666667</v>
      </c>
      <c r="H90" s="40">
        <v>1164.366666666667</v>
      </c>
      <c r="I90" s="40">
        <v>1189.0333333333335</v>
      </c>
      <c r="J90" s="40">
        <v>1210.116666666667</v>
      </c>
      <c r="K90" s="31">
        <v>1167.95</v>
      </c>
      <c r="L90" s="31">
        <v>1122.2</v>
      </c>
      <c r="M90" s="31">
        <v>1.08403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14310.8</v>
      </c>
      <c r="D91" s="40">
        <v>14315.699999999999</v>
      </c>
      <c r="E91" s="40">
        <v>14135.099999999999</v>
      </c>
      <c r="F91" s="40">
        <v>13959.4</v>
      </c>
      <c r="G91" s="40">
        <v>13778.8</v>
      </c>
      <c r="H91" s="40">
        <v>14491.399999999998</v>
      </c>
      <c r="I91" s="40">
        <v>14672</v>
      </c>
      <c r="J91" s="40">
        <v>14847.699999999997</v>
      </c>
      <c r="K91" s="31">
        <v>14496.3</v>
      </c>
      <c r="L91" s="31">
        <v>14140</v>
      </c>
      <c r="M91" s="31">
        <v>0.51436000000000004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323.25</v>
      </c>
      <c r="D92" s="40">
        <v>320.36666666666667</v>
      </c>
      <c r="E92" s="40">
        <v>311.73333333333335</v>
      </c>
      <c r="F92" s="40">
        <v>300.2166666666667</v>
      </c>
      <c r="G92" s="40">
        <v>291.58333333333337</v>
      </c>
      <c r="H92" s="40">
        <v>331.88333333333333</v>
      </c>
      <c r="I92" s="40">
        <v>340.51666666666665</v>
      </c>
      <c r="J92" s="40">
        <v>352.0333333333333</v>
      </c>
      <c r="K92" s="31">
        <v>329</v>
      </c>
      <c r="L92" s="31">
        <v>308.85000000000002</v>
      </c>
      <c r="M92" s="31">
        <v>7.95702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3625.5</v>
      </c>
      <c r="D93" s="40">
        <v>3615.1833333333329</v>
      </c>
      <c r="E93" s="40">
        <v>3581.4166666666661</v>
      </c>
      <c r="F93" s="40">
        <v>3537.333333333333</v>
      </c>
      <c r="G93" s="40">
        <v>3503.5666666666662</v>
      </c>
      <c r="H93" s="40">
        <v>3659.266666666666</v>
      </c>
      <c r="I93" s="40">
        <v>3693.0333333333333</v>
      </c>
      <c r="J93" s="40">
        <v>3737.1166666666659</v>
      </c>
      <c r="K93" s="31">
        <v>3648.95</v>
      </c>
      <c r="L93" s="31">
        <v>3571.1</v>
      </c>
      <c r="M93" s="31">
        <v>2.3311500000000001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165</v>
      </c>
      <c r="D94" s="40">
        <v>163.28333333333333</v>
      </c>
      <c r="E94" s="40">
        <v>155.86666666666667</v>
      </c>
      <c r="F94" s="40">
        <v>146.73333333333335</v>
      </c>
      <c r="G94" s="40">
        <v>139.31666666666669</v>
      </c>
      <c r="H94" s="40">
        <v>172.41666666666666</v>
      </c>
      <c r="I94" s="40">
        <v>179.83333333333334</v>
      </c>
      <c r="J94" s="40">
        <v>188.96666666666664</v>
      </c>
      <c r="K94" s="31">
        <v>170.7</v>
      </c>
      <c r="L94" s="31">
        <v>154.15</v>
      </c>
      <c r="M94" s="31">
        <v>60.5274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404.3</v>
      </c>
      <c r="D95" s="40">
        <v>400.4666666666667</v>
      </c>
      <c r="E95" s="40">
        <v>391.33333333333337</v>
      </c>
      <c r="F95" s="40">
        <v>378.36666666666667</v>
      </c>
      <c r="G95" s="40">
        <v>369.23333333333335</v>
      </c>
      <c r="H95" s="40">
        <v>413.43333333333339</v>
      </c>
      <c r="I95" s="40">
        <v>422.56666666666672</v>
      </c>
      <c r="J95" s="40">
        <v>435.53333333333342</v>
      </c>
      <c r="K95" s="31">
        <v>409.6</v>
      </c>
      <c r="L95" s="31">
        <v>387.5</v>
      </c>
      <c r="M95" s="31">
        <v>8.4325200000000002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755.9</v>
      </c>
      <c r="D96" s="40">
        <v>747.34999999999991</v>
      </c>
      <c r="E96" s="40">
        <v>733.64999999999986</v>
      </c>
      <c r="F96" s="40">
        <v>711.4</v>
      </c>
      <c r="G96" s="40">
        <v>697.69999999999993</v>
      </c>
      <c r="H96" s="40">
        <v>769.5999999999998</v>
      </c>
      <c r="I96" s="40">
        <v>783.29999999999984</v>
      </c>
      <c r="J96" s="40">
        <v>805.54999999999973</v>
      </c>
      <c r="K96" s="31">
        <v>761.05</v>
      </c>
      <c r="L96" s="31">
        <v>725.1</v>
      </c>
      <c r="M96" s="31">
        <v>8.4524299999999997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2576.85</v>
      </c>
      <c r="D97" s="40">
        <v>2622.0166666666664</v>
      </c>
      <c r="E97" s="40">
        <v>2514.833333333333</v>
      </c>
      <c r="F97" s="40">
        <v>2452.8166666666666</v>
      </c>
      <c r="G97" s="40">
        <v>2345.6333333333332</v>
      </c>
      <c r="H97" s="40">
        <v>2684.0333333333328</v>
      </c>
      <c r="I97" s="40">
        <v>2791.2166666666662</v>
      </c>
      <c r="J97" s="40">
        <v>2853.2333333333327</v>
      </c>
      <c r="K97" s="31">
        <v>2729.2</v>
      </c>
      <c r="L97" s="31">
        <v>2560</v>
      </c>
      <c r="M97" s="31">
        <v>1.10754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319.14999999999998</v>
      </c>
      <c r="D98" s="40">
        <v>321.38333333333333</v>
      </c>
      <c r="E98" s="40">
        <v>312.76666666666665</v>
      </c>
      <c r="F98" s="40">
        <v>306.38333333333333</v>
      </c>
      <c r="G98" s="40">
        <v>297.76666666666665</v>
      </c>
      <c r="H98" s="40">
        <v>327.76666666666665</v>
      </c>
      <c r="I98" s="40">
        <v>336.38333333333333</v>
      </c>
      <c r="J98" s="40">
        <v>342.76666666666665</v>
      </c>
      <c r="K98" s="31">
        <v>330</v>
      </c>
      <c r="L98" s="31">
        <v>315</v>
      </c>
      <c r="M98" s="31">
        <v>2.5234899999999998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563.75</v>
      </c>
      <c r="D99" s="40">
        <v>566.15</v>
      </c>
      <c r="E99" s="40">
        <v>554.9</v>
      </c>
      <c r="F99" s="40">
        <v>546.04999999999995</v>
      </c>
      <c r="G99" s="40">
        <v>534.79999999999995</v>
      </c>
      <c r="H99" s="40">
        <v>575</v>
      </c>
      <c r="I99" s="40">
        <v>586.25</v>
      </c>
      <c r="J99" s="40">
        <v>595.1</v>
      </c>
      <c r="K99" s="31">
        <v>577.4</v>
      </c>
      <c r="L99" s="31">
        <v>557.29999999999995</v>
      </c>
      <c r="M99" s="31">
        <v>57.786200000000001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523.4</v>
      </c>
      <c r="D100" s="40">
        <v>528.26666666666665</v>
      </c>
      <c r="E100" s="40">
        <v>506.83333333333326</v>
      </c>
      <c r="F100" s="40">
        <v>490.26666666666659</v>
      </c>
      <c r="G100" s="40">
        <v>468.8333333333332</v>
      </c>
      <c r="H100" s="40">
        <v>544.83333333333326</v>
      </c>
      <c r="I100" s="40">
        <v>566.26666666666665</v>
      </c>
      <c r="J100" s="40">
        <v>582.83333333333337</v>
      </c>
      <c r="K100" s="31">
        <v>549.70000000000005</v>
      </c>
      <c r="L100" s="31">
        <v>511.7</v>
      </c>
      <c r="M100" s="31">
        <v>6.6574299999999997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154.1</v>
      </c>
      <c r="D101" s="40">
        <v>153.21666666666667</v>
      </c>
      <c r="E101" s="40">
        <v>151.63333333333333</v>
      </c>
      <c r="F101" s="40">
        <v>149.16666666666666</v>
      </c>
      <c r="G101" s="40">
        <v>147.58333333333331</v>
      </c>
      <c r="H101" s="40">
        <v>155.68333333333334</v>
      </c>
      <c r="I101" s="40">
        <v>157.26666666666665</v>
      </c>
      <c r="J101" s="40">
        <v>159.73333333333335</v>
      </c>
      <c r="K101" s="31">
        <v>154.80000000000001</v>
      </c>
      <c r="L101" s="31">
        <v>150.75</v>
      </c>
      <c r="M101" s="31">
        <v>54.185180000000003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839.95</v>
      </c>
      <c r="D102" s="40">
        <v>840.2833333333333</v>
      </c>
      <c r="E102" s="40">
        <v>807.66666666666663</v>
      </c>
      <c r="F102" s="40">
        <v>775.38333333333333</v>
      </c>
      <c r="G102" s="40">
        <v>742.76666666666665</v>
      </c>
      <c r="H102" s="40">
        <v>872.56666666666661</v>
      </c>
      <c r="I102" s="40">
        <v>905.18333333333339</v>
      </c>
      <c r="J102" s="40">
        <v>937.46666666666658</v>
      </c>
      <c r="K102" s="31">
        <v>872.9</v>
      </c>
      <c r="L102" s="31">
        <v>808</v>
      </c>
      <c r="M102" s="31">
        <v>4.0859199999999998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515.20000000000005</v>
      </c>
      <c r="D103" s="40">
        <v>512.61666666666667</v>
      </c>
      <c r="E103" s="40">
        <v>496.33333333333337</v>
      </c>
      <c r="F103" s="40">
        <v>477.4666666666667</v>
      </c>
      <c r="G103" s="40">
        <v>461.18333333333339</v>
      </c>
      <c r="H103" s="40">
        <v>531.48333333333335</v>
      </c>
      <c r="I103" s="40">
        <v>547.76666666666665</v>
      </c>
      <c r="J103" s="40">
        <v>566.63333333333333</v>
      </c>
      <c r="K103" s="31">
        <v>528.9</v>
      </c>
      <c r="L103" s="31">
        <v>493.75</v>
      </c>
      <c r="M103" s="31">
        <v>1.05918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708.65</v>
      </c>
      <c r="D104" s="40">
        <v>697.06666666666661</v>
      </c>
      <c r="E104" s="40">
        <v>677.13333333333321</v>
      </c>
      <c r="F104" s="40">
        <v>645.61666666666656</v>
      </c>
      <c r="G104" s="40">
        <v>625.68333333333317</v>
      </c>
      <c r="H104" s="40">
        <v>728.58333333333326</v>
      </c>
      <c r="I104" s="40">
        <v>748.51666666666665</v>
      </c>
      <c r="J104" s="40">
        <v>780.0333333333333</v>
      </c>
      <c r="K104" s="31">
        <v>717</v>
      </c>
      <c r="L104" s="31">
        <v>665.55</v>
      </c>
      <c r="M104" s="31">
        <v>1.5363500000000001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136.25</v>
      </c>
      <c r="D105" s="40">
        <v>135.38333333333333</v>
      </c>
      <c r="E105" s="40">
        <v>133.36666666666665</v>
      </c>
      <c r="F105" s="40">
        <v>130.48333333333332</v>
      </c>
      <c r="G105" s="40">
        <v>128.46666666666664</v>
      </c>
      <c r="H105" s="40">
        <v>138.26666666666665</v>
      </c>
      <c r="I105" s="40">
        <v>140.2833333333333</v>
      </c>
      <c r="J105" s="40">
        <v>143.16666666666666</v>
      </c>
      <c r="K105" s="31">
        <v>137.4</v>
      </c>
      <c r="L105" s="31">
        <v>132.5</v>
      </c>
      <c r="M105" s="31">
        <v>9.8056400000000004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1286.5</v>
      </c>
      <c r="D106" s="40">
        <v>1292.1333333333332</v>
      </c>
      <c r="E106" s="40">
        <v>1268.4166666666665</v>
      </c>
      <c r="F106" s="40">
        <v>1250.3333333333333</v>
      </c>
      <c r="G106" s="40">
        <v>1226.6166666666666</v>
      </c>
      <c r="H106" s="40">
        <v>1310.2166666666665</v>
      </c>
      <c r="I106" s="40">
        <v>1333.9333333333332</v>
      </c>
      <c r="J106" s="40">
        <v>1352.0166666666664</v>
      </c>
      <c r="K106" s="31">
        <v>1315.85</v>
      </c>
      <c r="L106" s="31">
        <v>1274.05</v>
      </c>
      <c r="M106" s="31">
        <v>1.4483900000000001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20.2</v>
      </c>
      <c r="D107" s="40">
        <v>20.116666666666667</v>
      </c>
      <c r="E107" s="40">
        <v>19.683333333333334</v>
      </c>
      <c r="F107" s="40">
        <v>19.166666666666668</v>
      </c>
      <c r="G107" s="40">
        <v>18.733333333333334</v>
      </c>
      <c r="H107" s="40">
        <v>20.633333333333333</v>
      </c>
      <c r="I107" s="40">
        <v>21.06666666666667</v>
      </c>
      <c r="J107" s="40">
        <v>21.583333333333332</v>
      </c>
      <c r="K107" s="31">
        <v>20.55</v>
      </c>
      <c r="L107" s="31">
        <v>19.600000000000001</v>
      </c>
      <c r="M107" s="31">
        <v>90.404089999999997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1260.5999999999999</v>
      </c>
      <c r="D108" s="40">
        <v>1251.3333333333333</v>
      </c>
      <c r="E108" s="40">
        <v>1225.6666666666665</v>
      </c>
      <c r="F108" s="40">
        <v>1190.7333333333333</v>
      </c>
      <c r="G108" s="40">
        <v>1165.0666666666666</v>
      </c>
      <c r="H108" s="40">
        <v>1286.2666666666664</v>
      </c>
      <c r="I108" s="40">
        <v>1311.9333333333329</v>
      </c>
      <c r="J108" s="40">
        <v>1346.8666666666663</v>
      </c>
      <c r="K108" s="31">
        <v>1277</v>
      </c>
      <c r="L108" s="31">
        <v>1216.4000000000001</v>
      </c>
      <c r="M108" s="31">
        <v>5.35032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414.95</v>
      </c>
      <c r="D109" s="40">
        <v>413.65000000000003</v>
      </c>
      <c r="E109" s="40">
        <v>401.30000000000007</v>
      </c>
      <c r="F109" s="40">
        <v>387.65000000000003</v>
      </c>
      <c r="G109" s="40">
        <v>375.30000000000007</v>
      </c>
      <c r="H109" s="40">
        <v>427.30000000000007</v>
      </c>
      <c r="I109" s="40">
        <v>439.65000000000009</v>
      </c>
      <c r="J109" s="40">
        <v>453.30000000000007</v>
      </c>
      <c r="K109" s="31">
        <v>426</v>
      </c>
      <c r="L109" s="31">
        <v>400</v>
      </c>
      <c r="M109" s="31">
        <v>2.8895499999999998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765.15</v>
      </c>
      <c r="D110" s="40">
        <v>761.63333333333333</v>
      </c>
      <c r="E110" s="40">
        <v>745.51666666666665</v>
      </c>
      <c r="F110" s="40">
        <v>725.88333333333333</v>
      </c>
      <c r="G110" s="40">
        <v>709.76666666666665</v>
      </c>
      <c r="H110" s="40">
        <v>781.26666666666665</v>
      </c>
      <c r="I110" s="40">
        <v>797.38333333333321</v>
      </c>
      <c r="J110" s="40">
        <v>817.01666666666665</v>
      </c>
      <c r="K110" s="31">
        <v>777.75</v>
      </c>
      <c r="L110" s="31">
        <v>742</v>
      </c>
      <c r="M110" s="31">
        <v>9.4620200000000008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4626.8500000000004</v>
      </c>
      <c r="D111" s="40">
        <v>4613.4833333333336</v>
      </c>
      <c r="E111" s="40">
        <v>4471.416666666667</v>
      </c>
      <c r="F111" s="40">
        <v>4315.9833333333336</v>
      </c>
      <c r="G111" s="40">
        <v>4173.916666666667</v>
      </c>
      <c r="H111" s="40">
        <v>4768.916666666667</v>
      </c>
      <c r="I111" s="40">
        <v>4910.9833333333327</v>
      </c>
      <c r="J111" s="40">
        <v>5066.416666666667</v>
      </c>
      <c r="K111" s="31">
        <v>4755.55</v>
      </c>
      <c r="L111" s="31">
        <v>4458.05</v>
      </c>
      <c r="M111" s="31">
        <v>0.20657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163.80000000000001</v>
      </c>
      <c r="D112" s="40">
        <v>162.95000000000002</v>
      </c>
      <c r="E112" s="40">
        <v>159.90000000000003</v>
      </c>
      <c r="F112" s="40">
        <v>156.00000000000003</v>
      </c>
      <c r="G112" s="40">
        <v>152.95000000000005</v>
      </c>
      <c r="H112" s="40">
        <v>166.85000000000002</v>
      </c>
      <c r="I112" s="40">
        <v>169.90000000000003</v>
      </c>
      <c r="J112" s="40">
        <v>173.8</v>
      </c>
      <c r="K112" s="31">
        <v>166</v>
      </c>
      <c r="L112" s="31">
        <v>159.05000000000001</v>
      </c>
      <c r="M112" s="31">
        <v>3.6214499999999998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326.39999999999998</v>
      </c>
      <c r="D113" s="40">
        <v>323.28333333333336</v>
      </c>
      <c r="E113" s="40">
        <v>317.76666666666671</v>
      </c>
      <c r="F113" s="40">
        <v>309.13333333333333</v>
      </c>
      <c r="G113" s="40">
        <v>303.61666666666667</v>
      </c>
      <c r="H113" s="40">
        <v>331.91666666666674</v>
      </c>
      <c r="I113" s="40">
        <v>337.43333333333339</v>
      </c>
      <c r="J113" s="40">
        <v>346.06666666666678</v>
      </c>
      <c r="K113" s="31">
        <v>328.8</v>
      </c>
      <c r="L113" s="31">
        <v>314.64999999999998</v>
      </c>
      <c r="M113" s="31">
        <v>26.173749999999998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655.15</v>
      </c>
      <c r="D114" s="40">
        <v>651.05000000000007</v>
      </c>
      <c r="E114" s="40">
        <v>637.20000000000016</v>
      </c>
      <c r="F114" s="40">
        <v>619.25000000000011</v>
      </c>
      <c r="G114" s="40">
        <v>605.4000000000002</v>
      </c>
      <c r="H114" s="40">
        <v>669.00000000000011</v>
      </c>
      <c r="I114" s="40">
        <v>682.85</v>
      </c>
      <c r="J114" s="40">
        <v>700.80000000000007</v>
      </c>
      <c r="K114" s="31">
        <v>664.9</v>
      </c>
      <c r="L114" s="31">
        <v>633.1</v>
      </c>
      <c r="M114" s="31">
        <v>0.38494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501.55</v>
      </c>
      <c r="D115" s="40">
        <v>502.5333333333333</v>
      </c>
      <c r="E115" s="40">
        <v>493.06666666666661</v>
      </c>
      <c r="F115" s="40">
        <v>484.58333333333331</v>
      </c>
      <c r="G115" s="40">
        <v>475.11666666666662</v>
      </c>
      <c r="H115" s="40">
        <v>511.01666666666659</v>
      </c>
      <c r="I115" s="40">
        <v>520.48333333333335</v>
      </c>
      <c r="J115" s="40">
        <v>528.96666666666658</v>
      </c>
      <c r="K115" s="31">
        <v>512</v>
      </c>
      <c r="L115" s="31">
        <v>494.05</v>
      </c>
      <c r="M115" s="31">
        <v>18.685510000000001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909.85</v>
      </c>
      <c r="D116" s="40">
        <v>904.96666666666658</v>
      </c>
      <c r="E116" s="40">
        <v>895.93333333333317</v>
      </c>
      <c r="F116" s="40">
        <v>882.01666666666654</v>
      </c>
      <c r="G116" s="40">
        <v>872.98333333333312</v>
      </c>
      <c r="H116" s="40">
        <v>918.88333333333321</v>
      </c>
      <c r="I116" s="40">
        <v>927.91666666666674</v>
      </c>
      <c r="J116" s="40">
        <v>941.83333333333326</v>
      </c>
      <c r="K116" s="31">
        <v>914</v>
      </c>
      <c r="L116" s="31">
        <v>891.05</v>
      </c>
      <c r="M116" s="31">
        <v>21.740539999999999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152.15</v>
      </c>
      <c r="D117" s="40">
        <v>151.68333333333334</v>
      </c>
      <c r="E117" s="40">
        <v>149.71666666666667</v>
      </c>
      <c r="F117" s="40">
        <v>147.28333333333333</v>
      </c>
      <c r="G117" s="40">
        <v>145.31666666666666</v>
      </c>
      <c r="H117" s="40">
        <v>154.11666666666667</v>
      </c>
      <c r="I117" s="40">
        <v>156.08333333333337</v>
      </c>
      <c r="J117" s="40">
        <v>158.51666666666668</v>
      </c>
      <c r="K117" s="31">
        <v>153.65</v>
      </c>
      <c r="L117" s="31">
        <v>149.25</v>
      </c>
      <c r="M117" s="31">
        <v>12.91713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143.94999999999999</v>
      </c>
      <c r="D118" s="40">
        <v>143.14999999999998</v>
      </c>
      <c r="E118" s="40">
        <v>141.94999999999996</v>
      </c>
      <c r="F118" s="40">
        <v>139.94999999999999</v>
      </c>
      <c r="G118" s="40">
        <v>138.74999999999997</v>
      </c>
      <c r="H118" s="40">
        <v>145.14999999999995</v>
      </c>
      <c r="I118" s="40">
        <v>146.35</v>
      </c>
      <c r="J118" s="40">
        <v>148.34999999999994</v>
      </c>
      <c r="K118" s="31">
        <v>144.35</v>
      </c>
      <c r="L118" s="31">
        <v>141.15</v>
      </c>
      <c r="M118" s="31">
        <v>83.565579999999997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358.3</v>
      </c>
      <c r="D119" s="40">
        <v>355</v>
      </c>
      <c r="E119" s="40">
        <v>350.55</v>
      </c>
      <c r="F119" s="40">
        <v>342.8</v>
      </c>
      <c r="G119" s="40">
        <v>338.35</v>
      </c>
      <c r="H119" s="40">
        <v>362.75</v>
      </c>
      <c r="I119" s="40">
        <v>367.20000000000005</v>
      </c>
      <c r="J119" s="40">
        <v>374.95</v>
      </c>
      <c r="K119" s="31">
        <v>359.45</v>
      </c>
      <c r="L119" s="31">
        <v>347.25</v>
      </c>
      <c r="M119" s="31">
        <v>5.6141199999999998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4690.8</v>
      </c>
      <c r="D120" s="40">
        <v>4739.6499999999996</v>
      </c>
      <c r="E120" s="40">
        <v>4615.2999999999993</v>
      </c>
      <c r="F120" s="40">
        <v>4539.7999999999993</v>
      </c>
      <c r="G120" s="40">
        <v>4415.4499999999989</v>
      </c>
      <c r="H120" s="40">
        <v>4815.1499999999996</v>
      </c>
      <c r="I120" s="40">
        <v>4939.5</v>
      </c>
      <c r="J120" s="40">
        <v>5015</v>
      </c>
      <c r="K120" s="31">
        <v>4864</v>
      </c>
      <c r="L120" s="31">
        <v>4664.1499999999996</v>
      </c>
      <c r="M120" s="31">
        <v>4.3488100000000003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1658.25</v>
      </c>
      <c r="D121" s="40">
        <v>1656.5333333333335</v>
      </c>
      <c r="E121" s="40">
        <v>1645.2666666666671</v>
      </c>
      <c r="F121" s="40">
        <v>1632.2833333333335</v>
      </c>
      <c r="G121" s="40">
        <v>1621.0166666666671</v>
      </c>
      <c r="H121" s="40">
        <v>1669.5166666666671</v>
      </c>
      <c r="I121" s="40">
        <v>1680.7833333333335</v>
      </c>
      <c r="J121" s="40">
        <v>1693.7666666666671</v>
      </c>
      <c r="K121" s="31">
        <v>1667.8</v>
      </c>
      <c r="L121" s="31">
        <v>1643.55</v>
      </c>
      <c r="M121" s="31">
        <v>3.3703400000000001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3108.8</v>
      </c>
      <c r="D122" s="40">
        <v>3147.7666666666664</v>
      </c>
      <c r="E122" s="40">
        <v>2995.5333333333328</v>
      </c>
      <c r="F122" s="40">
        <v>2882.2666666666664</v>
      </c>
      <c r="G122" s="40">
        <v>2730.0333333333328</v>
      </c>
      <c r="H122" s="40">
        <v>3261.0333333333328</v>
      </c>
      <c r="I122" s="40">
        <v>3413.2666666666664</v>
      </c>
      <c r="J122" s="40">
        <v>3526.5333333333328</v>
      </c>
      <c r="K122" s="31">
        <v>3300</v>
      </c>
      <c r="L122" s="31">
        <v>3034.5</v>
      </c>
      <c r="M122" s="31">
        <v>5.2211299999999996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655.65</v>
      </c>
      <c r="D123" s="40">
        <v>658.75</v>
      </c>
      <c r="E123" s="40">
        <v>649.04999999999995</v>
      </c>
      <c r="F123" s="40">
        <v>642.44999999999993</v>
      </c>
      <c r="G123" s="40">
        <v>632.74999999999989</v>
      </c>
      <c r="H123" s="40">
        <v>665.35</v>
      </c>
      <c r="I123" s="40">
        <v>675.05000000000007</v>
      </c>
      <c r="J123" s="40">
        <v>681.65000000000009</v>
      </c>
      <c r="K123" s="31">
        <v>668.45</v>
      </c>
      <c r="L123" s="31">
        <v>652.15</v>
      </c>
      <c r="M123" s="31">
        <v>18.634920000000001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816.85</v>
      </c>
      <c r="D124" s="40">
        <v>812.46666666666658</v>
      </c>
      <c r="E124" s="40">
        <v>789.93333333333317</v>
      </c>
      <c r="F124" s="40">
        <v>763.01666666666654</v>
      </c>
      <c r="G124" s="40">
        <v>740.48333333333312</v>
      </c>
      <c r="H124" s="40">
        <v>839.38333333333321</v>
      </c>
      <c r="I124" s="40">
        <v>861.91666666666674</v>
      </c>
      <c r="J124" s="40">
        <v>888.83333333333326</v>
      </c>
      <c r="K124" s="31">
        <v>835</v>
      </c>
      <c r="L124" s="31">
        <v>785.55</v>
      </c>
      <c r="M124" s="31">
        <v>5.95364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604.6</v>
      </c>
      <c r="D125" s="40">
        <v>606.48333333333335</v>
      </c>
      <c r="E125" s="40">
        <v>594.11666666666667</v>
      </c>
      <c r="F125" s="40">
        <v>583.63333333333333</v>
      </c>
      <c r="G125" s="40">
        <v>571.26666666666665</v>
      </c>
      <c r="H125" s="40">
        <v>616.9666666666667</v>
      </c>
      <c r="I125" s="40">
        <v>629.33333333333348</v>
      </c>
      <c r="J125" s="40">
        <v>639.81666666666672</v>
      </c>
      <c r="K125" s="31">
        <v>618.85</v>
      </c>
      <c r="L125" s="31">
        <v>596</v>
      </c>
      <c r="M125" s="31">
        <v>1.16974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470.05</v>
      </c>
      <c r="D126" s="40">
        <v>461.5</v>
      </c>
      <c r="E126" s="40">
        <v>451.55</v>
      </c>
      <c r="F126" s="40">
        <v>433.05</v>
      </c>
      <c r="G126" s="40">
        <v>423.1</v>
      </c>
      <c r="H126" s="40">
        <v>480</v>
      </c>
      <c r="I126" s="40">
        <v>489.95000000000005</v>
      </c>
      <c r="J126" s="40">
        <v>508.45</v>
      </c>
      <c r="K126" s="31">
        <v>471.45</v>
      </c>
      <c r="L126" s="31">
        <v>443</v>
      </c>
      <c r="M126" s="31">
        <v>12.78711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944.75</v>
      </c>
      <c r="D127" s="40">
        <v>936.58333333333337</v>
      </c>
      <c r="E127" s="40">
        <v>919.16666666666674</v>
      </c>
      <c r="F127" s="40">
        <v>893.58333333333337</v>
      </c>
      <c r="G127" s="40">
        <v>876.16666666666674</v>
      </c>
      <c r="H127" s="40">
        <v>962.16666666666674</v>
      </c>
      <c r="I127" s="40">
        <v>979.58333333333348</v>
      </c>
      <c r="J127" s="40">
        <v>1005.1666666666667</v>
      </c>
      <c r="K127" s="31">
        <v>954</v>
      </c>
      <c r="L127" s="31">
        <v>911</v>
      </c>
      <c r="M127" s="31">
        <v>26.185839999999999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945.1</v>
      </c>
      <c r="D128" s="40">
        <v>935.36666666666679</v>
      </c>
      <c r="E128" s="40">
        <v>911.93333333333362</v>
      </c>
      <c r="F128" s="40">
        <v>878.76666666666688</v>
      </c>
      <c r="G128" s="40">
        <v>855.33333333333371</v>
      </c>
      <c r="H128" s="40">
        <v>968.53333333333353</v>
      </c>
      <c r="I128" s="40">
        <v>991.9666666666667</v>
      </c>
      <c r="J128" s="40">
        <v>1025.1333333333334</v>
      </c>
      <c r="K128" s="31">
        <v>958.8</v>
      </c>
      <c r="L128" s="31">
        <v>902.2</v>
      </c>
      <c r="M128" s="31">
        <v>1.5611999999999999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91.25</v>
      </c>
      <c r="D129" s="40">
        <v>91.133333333333326</v>
      </c>
      <c r="E129" s="40">
        <v>89.466666666666654</v>
      </c>
      <c r="F129" s="40">
        <v>87.683333333333323</v>
      </c>
      <c r="G129" s="40">
        <v>86.016666666666652</v>
      </c>
      <c r="H129" s="40">
        <v>92.916666666666657</v>
      </c>
      <c r="I129" s="40">
        <v>94.583333333333343</v>
      </c>
      <c r="J129" s="40">
        <v>96.36666666666666</v>
      </c>
      <c r="K129" s="31">
        <v>92.8</v>
      </c>
      <c r="L129" s="31">
        <v>89.35</v>
      </c>
      <c r="M129" s="31">
        <v>10.454700000000001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934.7</v>
      </c>
      <c r="D130" s="40">
        <v>941.5</v>
      </c>
      <c r="E130" s="40">
        <v>915.15</v>
      </c>
      <c r="F130" s="40">
        <v>895.6</v>
      </c>
      <c r="G130" s="40">
        <v>869.25</v>
      </c>
      <c r="H130" s="40">
        <v>961.05</v>
      </c>
      <c r="I130" s="40">
        <v>987.39999999999986</v>
      </c>
      <c r="J130" s="40">
        <v>1006.9499999999999</v>
      </c>
      <c r="K130" s="31">
        <v>967.85</v>
      </c>
      <c r="L130" s="31">
        <v>921.95</v>
      </c>
      <c r="M130" s="31">
        <v>1.1587099999999999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331.55</v>
      </c>
      <c r="D131" s="40">
        <v>330.25</v>
      </c>
      <c r="E131" s="40">
        <v>324.3</v>
      </c>
      <c r="F131" s="40">
        <v>317.05</v>
      </c>
      <c r="G131" s="40">
        <v>311.10000000000002</v>
      </c>
      <c r="H131" s="40">
        <v>337.5</v>
      </c>
      <c r="I131" s="40">
        <v>343.45000000000005</v>
      </c>
      <c r="J131" s="40">
        <v>350.7</v>
      </c>
      <c r="K131" s="31">
        <v>336.2</v>
      </c>
      <c r="L131" s="31">
        <v>323</v>
      </c>
      <c r="M131" s="31">
        <v>96.522850000000005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575.1</v>
      </c>
      <c r="D132" s="40">
        <v>576.05000000000007</v>
      </c>
      <c r="E132" s="40">
        <v>569.70000000000016</v>
      </c>
      <c r="F132" s="40">
        <v>564.30000000000007</v>
      </c>
      <c r="G132" s="40">
        <v>557.95000000000016</v>
      </c>
      <c r="H132" s="40">
        <v>581.45000000000016</v>
      </c>
      <c r="I132" s="40">
        <v>587.80000000000007</v>
      </c>
      <c r="J132" s="40">
        <v>593.20000000000016</v>
      </c>
      <c r="K132" s="31">
        <v>582.4</v>
      </c>
      <c r="L132" s="31">
        <v>570.65</v>
      </c>
      <c r="M132" s="31">
        <v>23.20928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1902.1</v>
      </c>
      <c r="D133" s="40">
        <v>1906.3166666666666</v>
      </c>
      <c r="E133" s="40">
        <v>1881.0833333333333</v>
      </c>
      <c r="F133" s="40">
        <v>1860.0666666666666</v>
      </c>
      <c r="G133" s="40">
        <v>1834.8333333333333</v>
      </c>
      <c r="H133" s="40">
        <v>1927.3333333333333</v>
      </c>
      <c r="I133" s="40">
        <v>1952.5666666666668</v>
      </c>
      <c r="J133" s="40">
        <v>1973.5833333333333</v>
      </c>
      <c r="K133" s="31">
        <v>1931.55</v>
      </c>
      <c r="L133" s="31">
        <v>1885.3</v>
      </c>
      <c r="M133" s="31">
        <v>1.2738400000000001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2098.9</v>
      </c>
      <c r="D134" s="40">
        <v>2108.0166666666664</v>
      </c>
      <c r="E134" s="40">
        <v>2053.0333333333328</v>
      </c>
      <c r="F134" s="40">
        <v>2007.1666666666665</v>
      </c>
      <c r="G134" s="40">
        <v>1952.1833333333329</v>
      </c>
      <c r="H134" s="40">
        <v>2153.8833333333328</v>
      </c>
      <c r="I134" s="40">
        <v>2208.8666666666663</v>
      </c>
      <c r="J134" s="40">
        <v>2254.7333333333327</v>
      </c>
      <c r="K134" s="31">
        <v>2163</v>
      </c>
      <c r="L134" s="31">
        <v>2062.15</v>
      </c>
      <c r="M134" s="31">
        <v>15.59125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171.4</v>
      </c>
      <c r="D135" s="40">
        <v>171.86666666666667</v>
      </c>
      <c r="E135" s="40">
        <v>167.13333333333335</v>
      </c>
      <c r="F135" s="40">
        <v>162.86666666666667</v>
      </c>
      <c r="G135" s="40">
        <v>158.13333333333335</v>
      </c>
      <c r="H135" s="40">
        <v>176.13333333333335</v>
      </c>
      <c r="I135" s="40">
        <v>180.8666666666667</v>
      </c>
      <c r="J135" s="40">
        <v>185.13333333333335</v>
      </c>
      <c r="K135" s="31">
        <v>176.6</v>
      </c>
      <c r="L135" s="31">
        <v>167.6</v>
      </c>
      <c r="M135" s="31">
        <v>17.511240000000001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198.5</v>
      </c>
      <c r="D136" s="40">
        <v>191.33333333333334</v>
      </c>
      <c r="E136" s="40">
        <v>182.16666666666669</v>
      </c>
      <c r="F136" s="40">
        <v>165.83333333333334</v>
      </c>
      <c r="G136" s="40">
        <v>156.66666666666669</v>
      </c>
      <c r="H136" s="40">
        <v>207.66666666666669</v>
      </c>
      <c r="I136" s="40">
        <v>216.83333333333337</v>
      </c>
      <c r="J136" s="40">
        <v>233.16666666666669</v>
      </c>
      <c r="K136" s="31">
        <v>200.5</v>
      </c>
      <c r="L136" s="31">
        <v>175</v>
      </c>
      <c r="M136" s="31">
        <v>55.190660000000001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881.4</v>
      </c>
      <c r="D137" s="40">
        <v>884.80000000000007</v>
      </c>
      <c r="E137" s="40">
        <v>869.60000000000014</v>
      </c>
      <c r="F137" s="40">
        <v>857.80000000000007</v>
      </c>
      <c r="G137" s="40">
        <v>842.60000000000014</v>
      </c>
      <c r="H137" s="40">
        <v>896.60000000000014</v>
      </c>
      <c r="I137" s="40">
        <v>911.80000000000018</v>
      </c>
      <c r="J137" s="40">
        <v>923.60000000000014</v>
      </c>
      <c r="K137" s="31">
        <v>900</v>
      </c>
      <c r="L137" s="31">
        <v>873</v>
      </c>
      <c r="M137" s="31">
        <v>0.61116999999999999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547.65</v>
      </c>
      <c r="D138" s="40">
        <v>540.73333333333323</v>
      </c>
      <c r="E138" s="40">
        <v>525.91666666666652</v>
      </c>
      <c r="F138" s="40">
        <v>504.18333333333328</v>
      </c>
      <c r="G138" s="40">
        <v>489.36666666666656</v>
      </c>
      <c r="H138" s="40">
        <v>562.46666666666647</v>
      </c>
      <c r="I138" s="40">
        <v>577.2833333333333</v>
      </c>
      <c r="J138" s="40">
        <v>599.01666666666642</v>
      </c>
      <c r="K138" s="31">
        <v>555.54999999999995</v>
      </c>
      <c r="L138" s="31">
        <v>519</v>
      </c>
      <c r="M138" s="31">
        <v>3.5554199999999998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11.85</v>
      </c>
      <c r="D139" s="40">
        <v>11.866666666666667</v>
      </c>
      <c r="E139" s="40">
        <v>11.233333333333334</v>
      </c>
      <c r="F139" s="40">
        <v>10.616666666666667</v>
      </c>
      <c r="G139" s="40">
        <v>9.9833333333333343</v>
      </c>
      <c r="H139" s="40">
        <v>12.483333333333334</v>
      </c>
      <c r="I139" s="40">
        <v>13.116666666666667</v>
      </c>
      <c r="J139" s="40">
        <v>13.733333333333334</v>
      </c>
      <c r="K139" s="31">
        <v>12.5</v>
      </c>
      <c r="L139" s="31">
        <v>11.25</v>
      </c>
      <c r="M139" s="31">
        <v>77.353899999999996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187.5</v>
      </c>
      <c r="D140" s="40">
        <v>183.4</v>
      </c>
      <c r="E140" s="40">
        <v>177.5</v>
      </c>
      <c r="F140" s="40">
        <v>167.5</v>
      </c>
      <c r="G140" s="40">
        <v>161.6</v>
      </c>
      <c r="H140" s="40">
        <v>193.4</v>
      </c>
      <c r="I140" s="40">
        <v>199.30000000000004</v>
      </c>
      <c r="J140" s="40">
        <v>209.3</v>
      </c>
      <c r="K140" s="31">
        <v>189.3</v>
      </c>
      <c r="L140" s="31">
        <v>173.4</v>
      </c>
      <c r="M140" s="31">
        <v>9.6695399999999996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4919.1000000000004</v>
      </c>
      <c r="D141" s="40">
        <v>4906.2833333333328</v>
      </c>
      <c r="E141" s="40">
        <v>4853.6166666666659</v>
      </c>
      <c r="F141" s="40">
        <v>4788.1333333333332</v>
      </c>
      <c r="G141" s="40">
        <v>4735.4666666666662</v>
      </c>
      <c r="H141" s="40">
        <v>4971.7666666666655</v>
      </c>
      <c r="I141" s="40">
        <v>5024.4333333333334</v>
      </c>
      <c r="J141" s="40">
        <v>5089.9166666666652</v>
      </c>
      <c r="K141" s="31">
        <v>4958.95</v>
      </c>
      <c r="L141" s="31">
        <v>4840.8</v>
      </c>
      <c r="M141" s="31">
        <v>3.5400800000000001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4198.7</v>
      </c>
      <c r="D142" s="40">
        <v>4210.8999999999996</v>
      </c>
      <c r="E142" s="40">
        <v>4103.8999999999996</v>
      </c>
      <c r="F142" s="40">
        <v>4009.1000000000004</v>
      </c>
      <c r="G142" s="40">
        <v>3902.1000000000004</v>
      </c>
      <c r="H142" s="40">
        <v>4305.6999999999989</v>
      </c>
      <c r="I142" s="40">
        <v>4412.6999999999989</v>
      </c>
      <c r="J142" s="40">
        <v>4507.4999999999982</v>
      </c>
      <c r="K142" s="31">
        <v>4317.8999999999996</v>
      </c>
      <c r="L142" s="31">
        <v>4116.1000000000004</v>
      </c>
      <c r="M142" s="31">
        <v>1.67422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3788.55</v>
      </c>
      <c r="D143" s="40">
        <v>3813.9166666666665</v>
      </c>
      <c r="E143" s="40">
        <v>3714.6333333333332</v>
      </c>
      <c r="F143" s="40">
        <v>3640.7166666666667</v>
      </c>
      <c r="G143" s="40">
        <v>3541.4333333333334</v>
      </c>
      <c r="H143" s="40">
        <v>3887.833333333333</v>
      </c>
      <c r="I143" s="40">
        <v>3987.1166666666668</v>
      </c>
      <c r="J143" s="40">
        <v>4061.0333333333328</v>
      </c>
      <c r="K143" s="31">
        <v>3913.2</v>
      </c>
      <c r="L143" s="31">
        <v>3740</v>
      </c>
      <c r="M143" s="31">
        <v>2.3667699999999998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4744.8500000000004</v>
      </c>
      <c r="D144" s="40">
        <v>4733.9333333333334</v>
      </c>
      <c r="E144" s="40">
        <v>4700.916666666667</v>
      </c>
      <c r="F144" s="40">
        <v>4656.9833333333336</v>
      </c>
      <c r="G144" s="40">
        <v>4623.9666666666672</v>
      </c>
      <c r="H144" s="40">
        <v>4777.8666666666668</v>
      </c>
      <c r="I144" s="40">
        <v>4810.8833333333332</v>
      </c>
      <c r="J144" s="40">
        <v>4854.8166666666666</v>
      </c>
      <c r="K144" s="31">
        <v>4766.95</v>
      </c>
      <c r="L144" s="31">
        <v>4690</v>
      </c>
      <c r="M144" s="31">
        <v>5.2678500000000001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387.95</v>
      </c>
      <c r="D145" s="40">
        <v>389.18333333333334</v>
      </c>
      <c r="E145" s="40">
        <v>376.06666666666666</v>
      </c>
      <c r="F145" s="40">
        <v>364.18333333333334</v>
      </c>
      <c r="G145" s="40">
        <v>351.06666666666666</v>
      </c>
      <c r="H145" s="40">
        <v>401.06666666666666</v>
      </c>
      <c r="I145" s="40">
        <v>414.18333333333334</v>
      </c>
      <c r="J145" s="40">
        <v>426.06666666666666</v>
      </c>
      <c r="K145" s="31">
        <v>402.3</v>
      </c>
      <c r="L145" s="31">
        <v>377.3</v>
      </c>
      <c r="M145" s="31">
        <v>6.0155099999999999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102.85</v>
      </c>
      <c r="D146" s="40">
        <v>102.63333333333333</v>
      </c>
      <c r="E146" s="40">
        <v>100.21666666666665</v>
      </c>
      <c r="F146" s="40">
        <v>97.583333333333329</v>
      </c>
      <c r="G146" s="40">
        <v>95.166666666666657</v>
      </c>
      <c r="H146" s="40">
        <v>105.26666666666665</v>
      </c>
      <c r="I146" s="40">
        <v>107.68333333333334</v>
      </c>
      <c r="J146" s="40">
        <v>110.31666666666665</v>
      </c>
      <c r="K146" s="31">
        <v>105.05</v>
      </c>
      <c r="L146" s="31">
        <v>100</v>
      </c>
      <c r="M146" s="31">
        <v>3.0642499999999999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235.8</v>
      </c>
      <c r="D147" s="40">
        <v>236.23333333333335</v>
      </c>
      <c r="E147" s="40">
        <v>230.56666666666669</v>
      </c>
      <c r="F147" s="40">
        <v>225.33333333333334</v>
      </c>
      <c r="G147" s="40">
        <v>219.66666666666669</v>
      </c>
      <c r="H147" s="40">
        <v>241.4666666666667</v>
      </c>
      <c r="I147" s="40">
        <v>247.13333333333333</v>
      </c>
      <c r="J147" s="40">
        <v>252.3666666666667</v>
      </c>
      <c r="K147" s="31">
        <v>241.9</v>
      </c>
      <c r="L147" s="31">
        <v>231</v>
      </c>
      <c r="M147" s="31">
        <v>2.5672899999999998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80.8</v>
      </c>
      <c r="D148" s="40">
        <v>80.399999999999991</v>
      </c>
      <c r="E148" s="40">
        <v>78.149999999999977</v>
      </c>
      <c r="F148" s="40">
        <v>75.499999999999986</v>
      </c>
      <c r="G148" s="40">
        <v>73.249999999999972</v>
      </c>
      <c r="H148" s="40">
        <v>83.049999999999983</v>
      </c>
      <c r="I148" s="40">
        <v>85.300000000000011</v>
      </c>
      <c r="J148" s="40">
        <v>87.949999999999989</v>
      </c>
      <c r="K148" s="31">
        <v>82.65</v>
      </c>
      <c r="L148" s="31">
        <v>77.75</v>
      </c>
      <c r="M148" s="31">
        <v>41.396979999999999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2718.25</v>
      </c>
      <c r="D149" s="40">
        <v>2722.0833333333335</v>
      </c>
      <c r="E149" s="40">
        <v>2694.166666666667</v>
      </c>
      <c r="F149" s="40">
        <v>2670.0833333333335</v>
      </c>
      <c r="G149" s="40">
        <v>2642.166666666667</v>
      </c>
      <c r="H149" s="40">
        <v>2746.166666666667</v>
      </c>
      <c r="I149" s="40">
        <v>2774.0833333333339</v>
      </c>
      <c r="J149" s="40">
        <v>2798.166666666667</v>
      </c>
      <c r="K149" s="31">
        <v>2750</v>
      </c>
      <c r="L149" s="31">
        <v>2698</v>
      </c>
      <c r="M149" s="31">
        <v>3.61517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205</v>
      </c>
      <c r="D150" s="40">
        <v>203.83333333333334</v>
      </c>
      <c r="E150" s="40">
        <v>198.16666666666669</v>
      </c>
      <c r="F150" s="40">
        <v>191.33333333333334</v>
      </c>
      <c r="G150" s="40">
        <v>185.66666666666669</v>
      </c>
      <c r="H150" s="40">
        <v>210.66666666666669</v>
      </c>
      <c r="I150" s="40">
        <v>216.33333333333337</v>
      </c>
      <c r="J150" s="40">
        <v>223.16666666666669</v>
      </c>
      <c r="K150" s="31">
        <v>209.5</v>
      </c>
      <c r="L150" s="31">
        <v>197</v>
      </c>
      <c r="M150" s="31">
        <v>5.6815800000000003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553.15</v>
      </c>
      <c r="D151" s="40">
        <v>554.65</v>
      </c>
      <c r="E151" s="40">
        <v>547.15</v>
      </c>
      <c r="F151" s="40">
        <v>541.15</v>
      </c>
      <c r="G151" s="40">
        <v>533.65</v>
      </c>
      <c r="H151" s="40">
        <v>560.65</v>
      </c>
      <c r="I151" s="40">
        <v>568.15</v>
      </c>
      <c r="J151" s="40">
        <v>574.15</v>
      </c>
      <c r="K151" s="31">
        <v>562.15</v>
      </c>
      <c r="L151" s="31">
        <v>548.65</v>
      </c>
      <c r="M151" s="31">
        <v>3.4180100000000002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1706.4</v>
      </c>
      <c r="D152" s="40">
        <v>1697</v>
      </c>
      <c r="E152" s="40">
        <v>1644.4</v>
      </c>
      <c r="F152" s="40">
        <v>1582.4</v>
      </c>
      <c r="G152" s="40">
        <v>1529.8000000000002</v>
      </c>
      <c r="H152" s="40">
        <v>1759</v>
      </c>
      <c r="I152" s="40">
        <v>1811.6</v>
      </c>
      <c r="J152" s="40">
        <v>1873.6</v>
      </c>
      <c r="K152" s="31">
        <v>1749.6</v>
      </c>
      <c r="L152" s="31">
        <v>1635</v>
      </c>
      <c r="M152" s="31">
        <v>0.86458999999999997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72.75</v>
      </c>
      <c r="D153" s="40">
        <v>72.38333333333334</v>
      </c>
      <c r="E153" s="40">
        <v>71.366666666666674</v>
      </c>
      <c r="F153" s="40">
        <v>69.983333333333334</v>
      </c>
      <c r="G153" s="40">
        <v>68.966666666666669</v>
      </c>
      <c r="H153" s="40">
        <v>73.76666666666668</v>
      </c>
      <c r="I153" s="40">
        <v>74.78333333333336</v>
      </c>
      <c r="J153" s="40">
        <v>76.166666666666686</v>
      </c>
      <c r="K153" s="31">
        <v>73.400000000000006</v>
      </c>
      <c r="L153" s="31">
        <v>71</v>
      </c>
      <c r="M153" s="31">
        <v>13.49704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121.95</v>
      </c>
      <c r="D154" s="40">
        <v>119.05</v>
      </c>
      <c r="E154" s="40">
        <v>114.05</v>
      </c>
      <c r="F154" s="40">
        <v>106.15</v>
      </c>
      <c r="G154" s="40">
        <v>101.15</v>
      </c>
      <c r="H154" s="40">
        <v>126.94999999999999</v>
      </c>
      <c r="I154" s="40">
        <v>131.94999999999999</v>
      </c>
      <c r="J154" s="40">
        <v>139.84999999999997</v>
      </c>
      <c r="K154" s="31">
        <v>124.05</v>
      </c>
      <c r="L154" s="31">
        <v>111.15</v>
      </c>
      <c r="M154" s="31">
        <v>12.588749999999999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728.65</v>
      </c>
      <c r="D155" s="40">
        <v>735.86666666666667</v>
      </c>
      <c r="E155" s="40">
        <v>712.7833333333333</v>
      </c>
      <c r="F155" s="40">
        <v>696.91666666666663</v>
      </c>
      <c r="G155" s="40">
        <v>673.83333333333326</v>
      </c>
      <c r="H155" s="40">
        <v>751.73333333333335</v>
      </c>
      <c r="I155" s="40">
        <v>774.81666666666661</v>
      </c>
      <c r="J155" s="40">
        <v>790.68333333333339</v>
      </c>
      <c r="K155" s="31">
        <v>758.95</v>
      </c>
      <c r="L155" s="31">
        <v>720</v>
      </c>
      <c r="M155" s="31">
        <v>1.26938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1261.9000000000001</v>
      </c>
      <c r="D156" s="40">
        <v>1257.3500000000001</v>
      </c>
      <c r="E156" s="40">
        <v>1235.8000000000002</v>
      </c>
      <c r="F156" s="40">
        <v>1209.7</v>
      </c>
      <c r="G156" s="40">
        <v>1188.1500000000001</v>
      </c>
      <c r="H156" s="40">
        <v>1283.4500000000003</v>
      </c>
      <c r="I156" s="40">
        <v>1305</v>
      </c>
      <c r="J156" s="40">
        <v>1331.1000000000004</v>
      </c>
      <c r="K156" s="31">
        <v>1278.9000000000001</v>
      </c>
      <c r="L156" s="31">
        <v>1231.25</v>
      </c>
      <c r="M156" s="31">
        <v>19.4146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169.15</v>
      </c>
      <c r="D157" s="40">
        <v>167.93333333333334</v>
      </c>
      <c r="E157" s="40">
        <v>166.21666666666667</v>
      </c>
      <c r="F157" s="40">
        <v>163.28333333333333</v>
      </c>
      <c r="G157" s="40">
        <v>161.56666666666666</v>
      </c>
      <c r="H157" s="40">
        <v>170.86666666666667</v>
      </c>
      <c r="I157" s="40">
        <v>172.58333333333337</v>
      </c>
      <c r="J157" s="40">
        <v>175.51666666666668</v>
      </c>
      <c r="K157" s="31">
        <v>169.65</v>
      </c>
      <c r="L157" s="31">
        <v>165</v>
      </c>
      <c r="M157" s="31">
        <v>37.397320000000001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348.45</v>
      </c>
      <c r="D158" s="40">
        <v>344.98333333333335</v>
      </c>
      <c r="E158" s="40">
        <v>337.26666666666671</v>
      </c>
      <c r="F158" s="40">
        <v>326.08333333333337</v>
      </c>
      <c r="G158" s="40">
        <v>318.36666666666673</v>
      </c>
      <c r="H158" s="40">
        <v>356.16666666666669</v>
      </c>
      <c r="I158" s="40">
        <v>363.88333333333338</v>
      </c>
      <c r="J158" s="40">
        <v>375.06666666666666</v>
      </c>
      <c r="K158" s="31">
        <v>352.7</v>
      </c>
      <c r="L158" s="31">
        <v>333.8</v>
      </c>
      <c r="M158" s="31">
        <v>1.96828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85.2</v>
      </c>
      <c r="D159" s="40">
        <v>85.350000000000009</v>
      </c>
      <c r="E159" s="40">
        <v>83.90000000000002</v>
      </c>
      <c r="F159" s="40">
        <v>82.600000000000009</v>
      </c>
      <c r="G159" s="40">
        <v>81.15000000000002</v>
      </c>
      <c r="H159" s="40">
        <v>86.65000000000002</v>
      </c>
      <c r="I159" s="40">
        <v>88.100000000000009</v>
      </c>
      <c r="J159" s="40">
        <v>89.40000000000002</v>
      </c>
      <c r="K159" s="31">
        <v>86.8</v>
      </c>
      <c r="L159" s="31">
        <v>84.05</v>
      </c>
      <c r="M159" s="31">
        <v>166.19726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2902.7</v>
      </c>
      <c r="D160" s="40">
        <v>2925.3666666666668</v>
      </c>
      <c r="E160" s="40">
        <v>2832.9333333333334</v>
      </c>
      <c r="F160" s="40">
        <v>2763.1666666666665</v>
      </c>
      <c r="G160" s="40">
        <v>2670.7333333333331</v>
      </c>
      <c r="H160" s="40">
        <v>2995.1333333333337</v>
      </c>
      <c r="I160" s="40">
        <v>3087.5666666666671</v>
      </c>
      <c r="J160" s="40">
        <v>3157.3333333333339</v>
      </c>
      <c r="K160" s="31">
        <v>3017.8</v>
      </c>
      <c r="L160" s="31">
        <v>2855.6</v>
      </c>
      <c r="M160" s="31">
        <v>0.63027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488.35</v>
      </c>
      <c r="D161" s="40">
        <v>487.11666666666662</v>
      </c>
      <c r="E161" s="40">
        <v>476.48333333333323</v>
      </c>
      <c r="F161" s="40">
        <v>464.61666666666662</v>
      </c>
      <c r="G161" s="40">
        <v>453.98333333333323</v>
      </c>
      <c r="H161" s="40">
        <v>498.98333333333323</v>
      </c>
      <c r="I161" s="40">
        <v>509.61666666666656</v>
      </c>
      <c r="J161" s="40">
        <v>521.48333333333323</v>
      </c>
      <c r="K161" s="31">
        <v>497.75</v>
      </c>
      <c r="L161" s="31">
        <v>475.25</v>
      </c>
      <c r="M161" s="31">
        <v>1.81348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167.3</v>
      </c>
      <c r="D162" s="40">
        <v>165.46666666666667</v>
      </c>
      <c r="E162" s="40">
        <v>162.53333333333333</v>
      </c>
      <c r="F162" s="40">
        <v>157.76666666666665</v>
      </c>
      <c r="G162" s="40">
        <v>154.83333333333331</v>
      </c>
      <c r="H162" s="40">
        <v>170.23333333333335</v>
      </c>
      <c r="I162" s="40">
        <v>173.16666666666669</v>
      </c>
      <c r="J162" s="40">
        <v>177.93333333333337</v>
      </c>
      <c r="K162" s="31">
        <v>168.4</v>
      </c>
      <c r="L162" s="31">
        <v>160.69999999999999</v>
      </c>
      <c r="M162" s="31">
        <v>5.8718500000000002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180.3</v>
      </c>
      <c r="D163" s="40">
        <v>181.61666666666667</v>
      </c>
      <c r="E163" s="40">
        <v>173.73333333333335</v>
      </c>
      <c r="F163" s="40">
        <v>167.16666666666669</v>
      </c>
      <c r="G163" s="40">
        <v>159.28333333333336</v>
      </c>
      <c r="H163" s="40">
        <v>188.18333333333334</v>
      </c>
      <c r="I163" s="40">
        <v>196.06666666666666</v>
      </c>
      <c r="J163" s="40">
        <v>202.63333333333333</v>
      </c>
      <c r="K163" s="31">
        <v>189.5</v>
      </c>
      <c r="L163" s="31">
        <v>175.05</v>
      </c>
      <c r="M163" s="31">
        <v>94.276349999999994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235.85</v>
      </c>
      <c r="D164" s="40">
        <v>232.95000000000002</v>
      </c>
      <c r="E164" s="40">
        <v>227.90000000000003</v>
      </c>
      <c r="F164" s="40">
        <v>219.95000000000002</v>
      </c>
      <c r="G164" s="40">
        <v>214.90000000000003</v>
      </c>
      <c r="H164" s="40">
        <v>240.90000000000003</v>
      </c>
      <c r="I164" s="40">
        <v>245.95000000000005</v>
      </c>
      <c r="J164" s="40">
        <v>253.90000000000003</v>
      </c>
      <c r="K164" s="31">
        <v>238</v>
      </c>
      <c r="L164" s="31">
        <v>225</v>
      </c>
      <c r="M164" s="31">
        <v>26.588920000000002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7.25</v>
      </c>
      <c r="D165" s="40">
        <v>7.3666666666666671</v>
      </c>
      <c r="E165" s="40">
        <v>6.8333333333333339</v>
      </c>
      <c r="F165" s="40">
        <v>6.416666666666667</v>
      </c>
      <c r="G165" s="40">
        <v>5.8833333333333337</v>
      </c>
      <c r="H165" s="40">
        <v>7.7833333333333341</v>
      </c>
      <c r="I165" s="40">
        <v>8.3166666666666664</v>
      </c>
      <c r="J165" s="40">
        <v>8.7333333333333343</v>
      </c>
      <c r="K165" s="31">
        <v>7.9</v>
      </c>
      <c r="L165" s="31">
        <v>6.95</v>
      </c>
      <c r="M165" s="31">
        <v>102.29397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49</v>
      </c>
      <c r="D166" s="40">
        <v>49.333333333333336</v>
      </c>
      <c r="E166" s="40">
        <v>46.766666666666673</v>
      </c>
      <c r="F166" s="40">
        <v>44.533333333333339</v>
      </c>
      <c r="G166" s="40">
        <v>41.966666666666676</v>
      </c>
      <c r="H166" s="40">
        <v>51.56666666666667</v>
      </c>
      <c r="I166" s="40">
        <v>54.133333333333333</v>
      </c>
      <c r="J166" s="40">
        <v>56.366666666666667</v>
      </c>
      <c r="K166" s="31">
        <v>51.9</v>
      </c>
      <c r="L166" s="31">
        <v>47.1</v>
      </c>
      <c r="M166" s="31">
        <v>37.693770000000001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147.15</v>
      </c>
      <c r="D167" s="40">
        <v>146.63333333333333</v>
      </c>
      <c r="E167" s="40">
        <v>144.76666666666665</v>
      </c>
      <c r="F167" s="40">
        <v>142.38333333333333</v>
      </c>
      <c r="G167" s="40">
        <v>140.51666666666665</v>
      </c>
      <c r="H167" s="40">
        <v>149.01666666666665</v>
      </c>
      <c r="I167" s="40">
        <v>150.88333333333333</v>
      </c>
      <c r="J167" s="40">
        <v>153.26666666666665</v>
      </c>
      <c r="K167" s="31">
        <v>148.5</v>
      </c>
      <c r="L167" s="31">
        <v>144.25</v>
      </c>
      <c r="M167" s="31">
        <v>112.98126000000001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318.95</v>
      </c>
      <c r="D168" s="40">
        <v>319.15000000000003</v>
      </c>
      <c r="E168" s="40">
        <v>313.80000000000007</v>
      </c>
      <c r="F168" s="40">
        <v>308.65000000000003</v>
      </c>
      <c r="G168" s="40">
        <v>303.30000000000007</v>
      </c>
      <c r="H168" s="40">
        <v>324.30000000000007</v>
      </c>
      <c r="I168" s="40">
        <v>329.65000000000009</v>
      </c>
      <c r="J168" s="40">
        <v>334.80000000000007</v>
      </c>
      <c r="K168" s="31">
        <v>324.5</v>
      </c>
      <c r="L168" s="31">
        <v>314</v>
      </c>
      <c r="M168" s="31">
        <v>3.22668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4568.1000000000004</v>
      </c>
      <c r="D169" s="40">
        <v>4598.6166666666668</v>
      </c>
      <c r="E169" s="40">
        <v>4449.4833333333336</v>
      </c>
      <c r="F169" s="40">
        <v>4330.8666666666668</v>
      </c>
      <c r="G169" s="40">
        <v>4181.7333333333336</v>
      </c>
      <c r="H169" s="40">
        <v>4717.2333333333336</v>
      </c>
      <c r="I169" s="40">
        <v>4866.3666666666668</v>
      </c>
      <c r="J169" s="40">
        <v>4984.9833333333336</v>
      </c>
      <c r="K169" s="31">
        <v>4747.75</v>
      </c>
      <c r="L169" s="31">
        <v>4480</v>
      </c>
      <c r="M169" s="31">
        <v>0.55010999999999999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27.95</v>
      </c>
      <c r="D170" s="40">
        <v>27.900000000000002</v>
      </c>
      <c r="E170" s="40">
        <v>27.550000000000004</v>
      </c>
      <c r="F170" s="40">
        <v>27.150000000000002</v>
      </c>
      <c r="G170" s="40">
        <v>26.800000000000004</v>
      </c>
      <c r="H170" s="40">
        <v>28.300000000000004</v>
      </c>
      <c r="I170" s="40">
        <v>28.650000000000006</v>
      </c>
      <c r="J170" s="40">
        <v>29.050000000000004</v>
      </c>
      <c r="K170" s="31">
        <v>28.25</v>
      </c>
      <c r="L170" s="31">
        <v>27.5</v>
      </c>
      <c r="M170" s="31">
        <v>93.873949999999994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3075.55</v>
      </c>
      <c r="D171" s="40">
        <v>3084.9500000000003</v>
      </c>
      <c r="E171" s="40">
        <v>2980.9000000000005</v>
      </c>
      <c r="F171" s="40">
        <v>2886.2500000000005</v>
      </c>
      <c r="G171" s="40">
        <v>2782.2000000000007</v>
      </c>
      <c r="H171" s="40">
        <v>3179.6000000000004</v>
      </c>
      <c r="I171" s="40">
        <v>3283.6500000000005</v>
      </c>
      <c r="J171" s="40">
        <v>3378.3</v>
      </c>
      <c r="K171" s="31">
        <v>3189</v>
      </c>
      <c r="L171" s="31">
        <v>2990.3</v>
      </c>
      <c r="M171" s="31">
        <v>0.74983999999999995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186.6</v>
      </c>
      <c r="D172" s="40">
        <v>186.81666666666663</v>
      </c>
      <c r="E172" s="40">
        <v>181.18333333333328</v>
      </c>
      <c r="F172" s="40">
        <v>175.76666666666665</v>
      </c>
      <c r="G172" s="40">
        <v>170.1333333333333</v>
      </c>
      <c r="H172" s="40">
        <v>192.23333333333326</v>
      </c>
      <c r="I172" s="40">
        <v>197.86666666666665</v>
      </c>
      <c r="J172" s="40">
        <v>203.28333333333325</v>
      </c>
      <c r="K172" s="31">
        <v>192.45</v>
      </c>
      <c r="L172" s="31">
        <v>181.4</v>
      </c>
      <c r="M172" s="31">
        <v>2.6979600000000001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3241.9</v>
      </c>
      <c r="D173" s="40">
        <v>3269.6333333333332</v>
      </c>
      <c r="E173" s="40">
        <v>3122.2666666666664</v>
      </c>
      <c r="F173" s="40">
        <v>3002.6333333333332</v>
      </c>
      <c r="G173" s="40">
        <v>2855.2666666666664</v>
      </c>
      <c r="H173" s="40">
        <v>3389.2666666666664</v>
      </c>
      <c r="I173" s="40">
        <v>3536.6333333333332</v>
      </c>
      <c r="J173" s="40">
        <v>3656.2666666666664</v>
      </c>
      <c r="K173" s="31">
        <v>3417</v>
      </c>
      <c r="L173" s="31">
        <v>3150</v>
      </c>
      <c r="M173" s="31">
        <v>0.42669000000000001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164.3</v>
      </c>
      <c r="D174" s="40">
        <v>165.26666666666668</v>
      </c>
      <c r="E174" s="40">
        <v>161.03333333333336</v>
      </c>
      <c r="F174" s="40">
        <v>157.76666666666668</v>
      </c>
      <c r="G174" s="40">
        <v>153.53333333333336</v>
      </c>
      <c r="H174" s="40">
        <v>168.53333333333336</v>
      </c>
      <c r="I174" s="40">
        <v>172.76666666666665</v>
      </c>
      <c r="J174" s="40">
        <v>176.03333333333336</v>
      </c>
      <c r="K174" s="31">
        <v>169.5</v>
      </c>
      <c r="L174" s="31">
        <v>162</v>
      </c>
      <c r="M174" s="31">
        <v>4.8023400000000001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5893.1</v>
      </c>
      <c r="D175" s="40">
        <v>5895.05</v>
      </c>
      <c r="E175" s="40">
        <v>5830.1</v>
      </c>
      <c r="F175" s="40">
        <v>5767.1</v>
      </c>
      <c r="G175" s="40">
        <v>5702.1500000000005</v>
      </c>
      <c r="H175" s="40">
        <v>5958.05</v>
      </c>
      <c r="I175" s="40">
        <v>6022.9999999999991</v>
      </c>
      <c r="J175" s="40">
        <v>6086</v>
      </c>
      <c r="K175" s="31">
        <v>5960</v>
      </c>
      <c r="L175" s="31">
        <v>5832.05</v>
      </c>
      <c r="M175" s="31">
        <v>0.32025999999999999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4150.1499999999996</v>
      </c>
      <c r="D176" s="40">
        <v>4179.3833333333332</v>
      </c>
      <c r="E176" s="40">
        <v>4090.7666666666664</v>
      </c>
      <c r="F176" s="40">
        <v>4031.3833333333332</v>
      </c>
      <c r="G176" s="40">
        <v>3942.7666666666664</v>
      </c>
      <c r="H176" s="40">
        <v>4238.7666666666664</v>
      </c>
      <c r="I176" s="40">
        <v>4327.3833333333332</v>
      </c>
      <c r="J176" s="40">
        <v>4386.7666666666664</v>
      </c>
      <c r="K176" s="31">
        <v>4268</v>
      </c>
      <c r="L176" s="31">
        <v>4120</v>
      </c>
      <c r="M176" s="31">
        <v>3.7279200000000001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1619.25</v>
      </c>
      <c r="D177" s="40">
        <v>1631.2666666666667</v>
      </c>
      <c r="E177" s="40">
        <v>1592.9333333333334</v>
      </c>
      <c r="F177" s="40">
        <v>1566.6166666666668</v>
      </c>
      <c r="G177" s="40">
        <v>1528.2833333333335</v>
      </c>
      <c r="H177" s="40">
        <v>1657.5833333333333</v>
      </c>
      <c r="I177" s="40">
        <v>1695.9166666666667</v>
      </c>
      <c r="J177" s="40">
        <v>1722.2333333333331</v>
      </c>
      <c r="K177" s="31">
        <v>1669.6</v>
      </c>
      <c r="L177" s="31">
        <v>1604.95</v>
      </c>
      <c r="M177" s="31">
        <v>0.36908000000000002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578.4</v>
      </c>
      <c r="D178" s="40">
        <v>576.69999999999993</v>
      </c>
      <c r="E178" s="40">
        <v>567.49999999999989</v>
      </c>
      <c r="F178" s="40">
        <v>556.59999999999991</v>
      </c>
      <c r="G178" s="40">
        <v>547.39999999999986</v>
      </c>
      <c r="H178" s="40">
        <v>587.59999999999991</v>
      </c>
      <c r="I178" s="40">
        <v>596.79999999999995</v>
      </c>
      <c r="J178" s="40">
        <v>607.69999999999993</v>
      </c>
      <c r="K178" s="31">
        <v>585.9</v>
      </c>
      <c r="L178" s="31">
        <v>565.79999999999995</v>
      </c>
      <c r="M178" s="31">
        <v>13.023870000000001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985.15</v>
      </c>
      <c r="D179" s="40">
        <v>986.58333333333337</v>
      </c>
      <c r="E179" s="40">
        <v>967.16666666666674</v>
      </c>
      <c r="F179" s="40">
        <v>949.18333333333339</v>
      </c>
      <c r="G179" s="40">
        <v>929.76666666666677</v>
      </c>
      <c r="H179" s="40">
        <v>1004.5666666666667</v>
      </c>
      <c r="I179" s="40">
        <v>1023.9833333333335</v>
      </c>
      <c r="J179" s="40">
        <v>1041.9666666666667</v>
      </c>
      <c r="K179" s="31">
        <v>1006</v>
      </c>
      <c r="L179" s="31">
        <v>968.6</v>
      </c>
      <c r="M179" s="31">
        <v>0.46033000000000002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646.85</v>
      </c>
      <c r="D180" s="40">
        <v>652.88333333333333</v>
      </c>
      <c r="E180" s="40">
        <v>620.86666666666667</v>
      </c>
      <c r="F180" s="40">
        <v>594.88333333333333</v>
      </c>
      <c r="G180" s="40">
        <v>562.86666666666667</v>
      </c>
      <c r="H180" s="40">
        <v>678.86666666666667</v>
      </c>
      <c r="I180" s="40">
        <v>710.88333333333333</v>
      </c>
      <c r="J180" s="40">
        <v>736.86666666666667</v>
      </c>
      <c r="K180" s="31">
        <v>684.9</v>
      </c>
      <c r="L180" s="31">
        <v>626.9</v>
      </c>
      <c r="M180" s="31">
        <v>6.3914799999999996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979.8</v>
      </c>
      <c r="D181" s="40">
        <v>976.61666666666667</v>
      </c>
      <c r="E181" s="40">
        <v>960.23333333333335</v>
      </c>
      <c r="F181" s="40">
        <v>940.66666666666663</v>
      </c>
      <c r="G181" s="40">
        <v>924.2833333333333</v>
      </c>
      <c r="H181" s="40">
        <v>996.18333333333339</v>
      </c>
      <c r="I181" s="40">
        <v>1012.5666666666668</v>
      </c>
      <c r="J181" s="40">
        <v>1032.1333333333334</v>
      </c>
      <c r="K181" s="31">
        <v>993</v>
      </c>
      <c r="L181" s="31">
        <v>957.05</v>
      </c>
      <c r="M181" s="31">
        <v>7.4062700000000001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565.5</v>
      </c>
      <c r="D182" s="40">
        <v>566.95000000000005</v>
      </c>
      <c r="E182" s="40">
        <v>550.25000000000011</v>
      </c>
      <c r="F182" s="40">
        <v>535.00000000000011</v>
      </c>
      <c r="G182" s="40">
        <v>518.30000000000018</v>
      </c>
      <c r="H182" s="40">
        <v>582.20000000000005</v>
      </c>
      <c r="I182" s="40">
        <v>598.89999999999986</v>
      </c>
      <c r="J182" s="40">
        <v>614.15</v>
      </c>
      <c r="K182" s="31">
        <v>583.65</v>
      </c>
      <c r="L182" s="31">
        <v>551.70000000000005</v>
      </c>
      <c r="M182" s="31">
        <v>7.3221400000000001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1546</v>
      </c>
      <c r="D183" s="40">
        <v>1534.75</v>
      </c>
      <c r="E183" s="40">
        <v>1505.35</v>
      </c>
      <c r="F183" s="40">
        <v>1464.6999999999998</v>
      </c>
      <c r="G183" s="40">
        <v>1435.2999999999997</v>
      </c>
      <c r="H183" s="40">
        <v>1575.4</v>
      </c>
      <c r="I183" s="40">
        <v>1604.8000000000002</v>
      </c>
      <c r="J183" s="40">
        <v>1645.4500000000003</v>
      </c>
      <c r="K183" s="31">
        <v>1564.15</v>
      </c>
      <c r="L183" s="31">
        <v>1494.1</v>
      </c>
      <c r="M183" s="31">
        <v>8.1053200000000007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367.65</v>
      </c>
      <c r="D184" s="40">
        <v>365.09999999999997</v>
      </c>
      <c r="E184" s="40">
        <v>354.69999999999993</v>
      </c>
      <c r="F184" s="40">
        <v>341.74999999999994</v>
      </c>
      <c r="G184" s="40">
        <v>331.34999999999991</v>
      </c>
      <c r="H184" s="40">
        <v>378.04999999999995</v>
      </c>
      <c r="I184" s="40">
        <v>388.44999999999993</v>
      </c>
      <c r="J184" s="40">
        <v>401.4</v>
      </c>
      <c r="K184" s="31">
        <v>375.5</v>
      </c>
      <c r="L184" s="31">
        <v>352.15</v>
      </c>
      <c r="M184" s="31">
        <v>28.769030000000001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665.3</v>
      </c>
      <c r="D185" s="40">
        <v>656.81666666666661</v>
      </c>
      <c r="E185" s="40">
        <v>640.63333333333321</v>
      </c>
      <c r="F185" s="40">
        <v>615.96666666666658</v>
      </c>
      <c r="G185" s="40">
        <v>599.78333333333319</v>
      </c>
      <c r="H185" s="40">
        <v>681.48333333333323</v>
      </c>
      <c r="I185" s="40">
        <v>697.66666666666663</v>
      </c>
      <c r="J185" s="40">
        <v>722.33333333333326</v>
      </c>
      <c r="K185" s="31">
        <v>673</v>
      </c>
      <c r="L185" s="31">
        <v>632.15</v>
      </c>
      <c r="M185" s="31">
        <v>6.6020200000000004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1502.4</v>
      </c>
      <c r="D186" s="40">
        <v>1499.7666666666667</v>
      </c>
      <c r="E186" s="40">
        <v>1482.6333333333332</v>
      </c>
      <c r="F186" s="40">
        <v>1462.8666666666666</v>
      </c>
      <c r="G186" s="40">
        <v>1445.7333333333331</v>
      </c>
      <c r="H186" s="40">
        <v>1519.5333333333333</v>
      </c>
      <c r="I186" s="40">
        <v>1536.666666666667</v>
      </c>
      <c r="J186" s="40">
        <v>1556.4333333333334</v>
      </c>
      <c r="K186" s="31">
        <v>1516.9</v>
      </c>
      <c r="L186" s="31">
        <v>1480</v>
      </c>
      <c r="M186" s="31">
        <v>12.68299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304.3</v>
      </c>
      <c r="D187" s="40">
        <v>308.81666666666666</v>
      </c>
      <c r="E187" s="40">
        <v>295.48333333333335</v>
      </c>
      <c r="F187" s="40">
        <v>286.66666666666669</v>
      </c>
      <c r="G187" s="40">
        <v>273.33333333333337</v>
      </c>
      <c r="H187" s="40">
        <v>317.63333333333333</v>
      </c>
      <c r="I187" s="40">
        <v>330.9666666666667</v>
      </c>
      <c r="J187" s="40">
        <v>339.7833333333333</v>
      </c>
      <c r="K187" s="31">
        <v>322.14999999999998</v>
      </c>
      <c r="L187" s="31">
        <v>300</v>
      </c>
      <c r="M187" s="31">
        <v>21.84958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145</v>
      </c>
      <c r="D188" s="40">
        <v>147.1</v>
      </c>
      <c r="E188" s="40">
        <v>139.94999999999999</v>
      </c>
      <c r="F188" s="40">
        <v>134.9</v>
      </c>
      <c r="G188" s="40">
        <v>127.75</v>
      </c>
      <c r="H188" s="40">
        <v>152.14999999999998</v>
      </c>
      <c r="I188" s="40">
        <v>159.30000000000001</v>
      </c>
      <c r="J188" s="40">
        <v>164.34999999999997</v>
      </c>
      <c r="K188" s="31">
        <v>154.25</v>
      </c>
      <c r="L188" s="31">
        <v>142.05000000000001</v>
      </c>
      <c r="M188" s="31">
        <v>53.470419999999997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1217.8499999999999</v>
      </c>
      <c r="D189" s="40">
        <v>1203.6499999999999</v>
      </c>
      <c r="E189" s="40">
        <v>1182.2999999999997</v>
      </c>
      <c r="F189" s="40">
        <v>1146.7499999999998</v>
      </c>
      <c r="G189" s="40">
        <v>1125.3999999999996</v>
      </c>
      <c r="H189" s="40">
        <v>1239.1999999999998</v>
      </c>
      <c r="I189" s="40">
        <v>1260.5499999999997</v>
      </c>
      <c r="J189" s="40">
        <v>1296.0999999999999</v>
      </c>
      <c r="K189" s="31">
        <v>1225</v>
      </c>
      <c r="L189" s="31">
        <v>1168.0999999999999</v>
      </c>
      <c r="M189" s="31">
        <v>0.58452999999999999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488.15</v>
      </c>
      <c r="D190" s="40">
        <v>480.38333333333338</v>
      </c>
      <c r="E190" s="40">
        <v>460.76666666666677</v>
      </c>
      <c r="F190" s="40">
        <v>433.38333333333338</v>
      </c>
      <c r="G190" s="40">
        <v>413.76666666666677</v>
      </c>
      <c r="H190" s="40">
        <v>507.76666666666677</v>
      </c>
      <c r="I190" s="40">
        <v>527.38333333333344</v>
      </c>
      <c r="J190" s="40">
        <v>554.76666666666677</v>
      </c>
      <c r="K190" s="31">
        <v>500</v>
      </c>
      <c r="L190" s="31">
        <v>453</v>
      </c>
      <c r="M190" s="31">
        <v>21.14921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174.8</v>
      </c>
      <c r="D191" s="40">
        <v>174.68333333333331</v>
      </c>
      <c r="E191" s="40">
        <v>169.11666666666662</v>
      </c>
      <c r="F191" s="40">
        <v>163.43333333333331</v>
      </c>
      <c r="G191" s="40">
        <v>157.86666666666662</v>
      </c>
      <c r="H191" s="40">
        <v>180.36666666666662</v>
      </c>
      <c r="I191" s="40">
        <v>185.93333333333328</v>
      </c>
      <c r="J191" s="40">
        <v>191.61666666666662</v>
      </c>
      <c r="K191" s="31">
        <v>180.25</v>
      </c>
      <c r="L191" s="31">
        <v>169</v>
      </c>
      <c r="M191" s="31">
        <v>7.0352300000000003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1587.4</v>
      </c>
      <c r="D192" s="40">
        <v>1586.6333333333332</v>
      </c>
      <c r="E192" s="40">
        <v>1485.4666666666665</v>
      </c>
      <c r="F192" s="40">
        <v>1383.5333333333333</v>
      </c>
      <c r="G192" s="40">
        <v>1282.3666666666666</v>
      </c>
      <c r="H192" s="40">
        <v>1688.5666666666664</v>
      </c>
      <c r="I192" s="40">
        <v>1789.7333333333333</v>
      </c>
      <c r="J192" s="40">
        <v>1891.6666666666663</v>
      </c>
      <c r="K192" s="31">
        <v>1687.8</v>
      </c>
      <c r="L192" s="31">
        <v>1484.7</v>
      </c>
      <c r="M192" s="31">
        <v>1.9791399999999999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724.95</v>
      </c>
      <c r="D193" s="40">
        <v>719.15</v>
      </c>
      <c r="E193" s="40">
        <v>709.34999999999991</v>
      </c>
      <c r="F193" s="40">
        <v>693.74999999999989</v>
      </c>
      <c r="G193" s="40">
        <v>683.94999999999982</v>
      </c>
      <c r="H193" s="40">
        <v>734.75</v>
      </c>
      <c r="I193" s="40">
        <v>744.55</v>
      </c>
      <c r="J193" s="40">
        <v>760.15000000000009</v>
      </c>
      <c r="K193" s="31">
        <v>728.95</v>
      </c>
      <c r="L193" s="31">
        <v>703.55</v>
      </c>
      <c r="M193" s="31">
        <v>10.13616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346.45</v>
      </c>
      <c r="D194" s="40">
        <v>343.7833333333333</v>
      </c>
      <c r="E194" s="40">
        <v>332.66666666666663</v>
      </c>
      <c r="F194" s="40">
        <v>318.88333333333333</v>
      </c>
      <c r="G194" s="40">
        <v>307.76666666666665</v>
      </c>
      <c r="H194" s="40">
        <v>357.56666666666661</v>
      </c>
      <c r="I194" s="40">
        <v>368.68333333333328</v>
      </c>
      <c r="J194" s="40">
        <v>382.46666666666658</v>
      </c>
      <c r="K194" s="31">
        <v>354.9</v>
      </c>
      <c r="L194" s="31">
        <v>330</v>
      </c>
      <c r="M194" s="31">
        <v>9.6991399999999999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100.95</v>
      </c>
      <c r="D195" s="40">
        <v>101.75</v>
      </c>
      <c r="E195" s="40">
        <v>99.7</v>
      </c>
      <c r="F195" s="40">
        <v>98.45</v>
      </c>
      <c r="G195" s="40">
        <v>96.4</v>
      </c>
      <c r="H195" s="40">
        <v>103</v>
      </c>
      <c r="I195" s="40">
        <v>105.05000000000001</v>
      </c>
      <c r="J195" s="40">
        <v>106.3</v>
      </c>
      <c r="K195" s="31">
        <v>103.8</v>
      </c>
      <c r="L195" s="31">
        <v>100.5</v>
      </c>
      <c r="M195" s="31">
        <v>6.6138500000000002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111.8</v>
      </c>
      <c r="D196" s="40">
        <v>111.38333333333333</v>
      </c>
      <c r="E196" s="40">
        <v>108.06666666666665</v>
      </c>
      <c r="F196" s="40">
        <v>104.33333333333333</v>
      </c>
      <c r="G196" s="40">
        <v>101.01666666666665</v>
      </c>
      <c r="H196" s="40">
        <v>115.11666666666665</v>
      </c>
      <c r="I196" s="40">
        <v>118.43333333333331</v>
      </c>
      <c r="J196" s="40">
        <v>122.16666666666664</v>
      </c>
      <c r="K196" s="31">
        <v>114.7</v>
      </c>
      <c r="L196" s="31">
        <v>107.65</v>
      </c>
      <c r="M196" s="31">
        <v>18.5167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338.65</v>
      </c>
      <c r="D197" s="40">
        <v>336.65000000000003</v>
      </c>
      <c r="E197" s="40">
        <v>331.30000000000007</v>
      </c>
      <c r="F197" s="40">
        <v>323.95000000000005</v>
      </c>
      <c r="G197" s="40">
        <v>318.60000000000008</v>
      </c>
      <c r="H197" s="40">
        <v>344.00000000000006</v>
      </c>
      <c r="I197" s="40">
        <v>349.35000000000008</v>
      </c>
      <c r="J197" s="40">
        <v>356.70000000000005</v>
      </c>
      <c r="K197" s="31">
        <v>342</v>
      </c>
      <c r="L197" s="31">
        <v>329.3</v>
      </c>
      <c r="M197" s="31">
        <v>17.725390000000001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613.4</v>
      </c>
      <c r="D198" s="40">
        <v>620.23333333333335</v>
      </c>
      <c r="E198" s="40">
        <v>601.4666666666667</v>
      </c>
      <c r="F198" s="40">
        <v>589.5333333333333</v>
      </c>
      <c r="G198" s="40">
        <v>570.76666666666665</v>
      </c>
      <c r="H198" s="40">
        <v>632.16666666666674</v>
      </c>
      <c r="I198" s="40">
        <v>650.93333333333339</v>
      </c>
      <c r="J198" s="40">
        <v>662.86666666666679</v>
      </c>
      <c r="K198" s="31">
        <v>639</v>
      </c>
      <c r="L198" s="31">
        <v>608.29999999999995</v>
      </c>
      <c r="M198" s="31">
        <v>0.57057999999999998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2226.9499999999998</v>
      </c>
      <c r="D199" s="40">
        <v>2221.6</v>
      </c>
      <c r="E199" s="40">
        <v>2183.1999999999998</v>
      </c>
      <c r="F199" s="40">
        <v>2139.4499999999998</v>
      </c>
      <c r="G199" s="40">
        <v>2101.0499999999997</v>
      </c>
      <c r="H199" s="40">
        <v>2265.35</v>
      </c>
      <c r="I199" s="40">
        <v>2303.7500000000005</v>
      </c>
      <c r="J199" s="40">
        <v>2347.5</v>
      </c>
      <c r="K199" s="31">
        <v>2260</v>
      </c>
      <c r="L199" s="31">
        <v>2177.85</v>
      </c>
      <c r="M199" s="31">
        <v>1.4649099999999999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1066.95</v>
      </c>
      <c r="D200" s="40">
        <v>1067.7</v>
      </c>
      <c r="E200" s="40">
        <v>1056.4000000000001</v>
      </c>
      <c r="F200" s="40">
        <v>1045.8500000000001</v>
      </c>
      <c r="G200" s="40">
        <v>1034.5500000000002</v>
      </c>
      <c r="H200" s="40">
        <v>1078.25</v>
      </c>
      <c r="I200" s="40">
        <v>1089.5499999999997</v>
      </c>
      <c r="J200" s="40">
        <v>1100.0999999999999</v>
      </c>
      <c r="K200" s="31">
        <v>1079</v>
      </c>
      <c r="L200" s="31">
        <v>1057.1500000000001</v>
      </c>
      <c r="M200" s="31">
        <v>50.112389999999998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2946.25</v>
      </c>
      <c r="D201" s="40">
        <v>2937.2000000000003</v>
      </c>
      <c r="E201" s="40">
        <v>2872.8000000000006</v>
      </c>
      <c r="F201" s="40">
        <v>2799.3500000000004</v>
      </c>
      <c r="G201" s="40">
        <v>2734.9500000000007</v>
      </c>
      <c r="H201" s="40">
        <v>3010.6500000000005</v>
      </c>
      <c r="I201" s="40">
        <v>3075.05</v>
      </c>
      <c r="J201" s="40">
        <v>3148.5000000000005</v>
      </c>
      <c r="K201" s="31">
        <v>3001.6</v>
      </c>
      <c r="L201" s="31">
        <v>2863.75</v>
      </c>
      <c r="M201" s="31">
        <v>4.2879399999999999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1494.95</v>
      </c>
      <c r="D202" s="40">
        <v>1501.6166666666668</v>
      </c>
      <c r="E202" s="40">
        <v>1484.3833333333337</v>
      </c>
      <c r="F202" s="40">
        <v>1473.8166666666668</v>
      </c>
      <c r="G202" s="40">
        <v>1456.5833333333337</v>
      </c>
      <c r="H202" s="40">
        <v>1512.1833333333336</v>
      </c>
      <c r="I202" s="40">
        <v>1529.4166666666667</v>
      </c>
      <c r="J202" s="40">
        <v>1539.9833333333336</v>
      </c>
      <c r="K202" s="31">
        <v>1518.85</v>
      </c>
      <c r="L202" s="31">
        <v>1491.05</v>
      </c>
      <c r="M202" s="31">
        <v>62.928930000000001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666.65</v>
      </c>
      <c r="D203" s="40">
        <v>666.63333333333333</v>
      </c>
      <c r="E203" s="40">
        <v>661.36666666666667</v>
      </c>
      <c r="F203" s="40">
        <v>656.08333333333337</v>
      </c>
      <c r="G203" s="40">
        <v>650.81666666666672</v>
      </c>
      <c r="H203" s="40">
        <v>671.91666666666663</v>
      </c>
      <c r="I203" s="40">
        <v>677.18333333333328</v>
      </c>
      <c r="J203" s="40">
        <v>682.46666666666658</v>
      </c>
      <c r="K203" s="31">
        <v>671.9</v>
      </c>
      <c r="L203" s="31">
        <v>661.35</v>
      </c>
      <c r="M203" s="31">
        <v>13.618930000000001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65.3</v>
      </c>
      <c r="D204" s="40">
        <v>65.3</v>
      </c>
      <c r="E204" s="40">
        <v>63.599999999999994</v>
      </c>
      <c r="F204" s="40">
        <v>61.9</v>
      </c>
      <c r="G204" s="40">
        <v>60.199999999999996</v>
      </c>
      <c r="H204" s="40">
        <v>67</v>
      </c>
      <c r="I204" s="40">
        <v>68.700000000000017</v>
      </c>
      <c r="J204" s="40">
        <v>70.399999999999991</v>
      </c>
      <c r="K204" s="31">
        <v>67</v>
      </c>
      <c r="L204" s="31">
        <v>63.6</v>
      </c>
      <c r="M204" s="31">
        <v>55.201540000000001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1374.85</v>
      </c>
      <c r="D205" s="40">
        <v>1355.3</v>
      </c>
      <c r="E205" s="40">
        <v>1315.6</v>
      </c>
      <c r="F205" s="40">
        <v>1256.3499999999999</v>
      </c>
      <c r="G205" s="40">
        <v>1216.6499999999999</v>
      </c>
      <c r="H205" s="40">
        <v>1414.55</v>
      </c>
      <c r="I205" s="40">
        <v>1454.2500000000002</v>
      </c>
      <c r="J205" s="40">
        <v>1513.5</v>
      </c>
      <c r="K205" s="31">
        <v>1395</v>
      </c>
      <c r="L205" s="31">
        <v>1296.05</v>
      </c>
      <c r="M205" s="31">
        <v>13.66128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931.75</v>
      </c>
      <c r="D206" s="40">
        <v>932.38333333333333</v>
      </c>
      <c r="E206" s="40">
        <v>920.61666666666667</v>
      </c>
      <c r="F206" s="40">
        <v>909.48333333333335</v>
      </c>
      <c r="G206" s="40">
        <v>897.7166666666667</v>
      </c>
      <c r="H206" s="40">
        <v>943.51666666666665</v>
      </c>
      <c r="I206" s="40">
        <v>955.2833333333333</v>
      </c>
      <c r="J206" s="40">
        <v>966.41666666666663</v>
      </c>
      <c r="K206" s="31">
        <v>944.15</v>
      </c>
      <c r="L206" s="31">
        <v>921.25</v>
      </c>
      <c r="M206" s="31">
        <v>0.26887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1236.75</v>
      </c>
      <c r="D207" s="40">
        <v>1225.6166666666666</v>
      </c>
      <c r="E207" s="40">
        <v>1207.9833333333331</v>
      </c>
      <c r="F207" s="40">
        <v>1179.2166666666665</v>
      </c>
      <c r="G207" s="40">
        <v>1161.583333333333</v>
      </c>
      <c r="H207" s="40">
        <v>1254.3833333333332</v>
      </c>
      <c r="I207" s="40">
        <v>1272.0166666666669</v>
      </c>
      <c r="J207" s="40">
        <v>1300.7833333333333</v>
      </c>
      <c r="K207" s="31">
        <v>1243.25</v>
      </c>
      <c r="L207" s="31">
        <v>1196.8499999999999</v>
      </c>
      <c r="M207" s="31">
        <v>19.738759999999999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260.5</v>
      </c>
      <c r="D208" s="40">
        <v>260.71666666666664</v>
      </c>
      <c r="E208" s="40">
        <v>254.2833333333333</v>
      </c>
      <c r="F208" s="40">
        <v>248.06666666666666</v>
      </c>
      <c r="G208" s="40">
        <v>241.63333333333333</v>
      </c>
      <c r="H208" s="40">
        <v>266.93333333333328</v>
      </c>
      <c r="I208" s="40">
        <v>273.36666666666656</v>
      </c>
      <c r="J208" s="40">
        <v>279.58333333333326</v>
      </c>
      <c r="K208" s="31">
        <v>267.14999999999998</v>
      </c>
      <c r="L208" s="31">
        <v>254.5</v>
      </c>
      <c r="M208" s="31">
        <v>2.6558899999999999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134.25</v>
      </c>
      <c r="D209" s="40">
        <v>133.54999999999998</v>
      </c>
      <c r="E209" s="40">
        <v>129.59999999999997</v>
      </c>
      <c r="F209" s="40">
        <v>124.94999999999999</v>
      </c>
      <c r="G209" s="40">
        <v>120.99999999999997</v>
      </c>
      <c r="H209" s="40">
        <v>138.19999999999996</v>
      </c>
      <c r="I209" s="40">
        <v>142.14999999999995</v>
      </c>
      <c r="J209" s="40">
        <v>146.79999999999995</v>
      </c>
      <c r="K209" s="31">
        <v>137.5</v>
      </c>
      <c r="L209" s="31">
        <v>128.9</v>
      </c>
      <c r="M209" s="31">
        <v>10.888820000000001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2781.6</v>
      </c>
      <c r="D210" s="40">
        <v>2782.5666666666671</v>
      </c>
      <c r="E210" s="40">
        <v>2750.2833333333342</v>
      </c>
      <c r="F210" s="40">
        <v>2718.9666666666672</v>
      </c>
      <c r="G210" s="40">
        <v>2686.6833333333343</v>
      </c>
      <c r="H210" s="40">
        <v>2813.8833333333341</v>
      </c>
      <c r="I210" s="40">
        <v>2846.166666666667</v>
      </c>
      <c r="J210" s="40">
        <v>2877.483333333334</v>
      </c>
      <c r="K210" s="31">
        <v>2814.85</v>
      </c>
      <c r="L210" s="31">
        <v>2751.25</v>
      </c>
      <c r="M210" s="31">
        <v>5.5180499999999997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47.7</v>
      </c>
      <c r="D211" s="40">
        <v>47.733333333333327</v>
      </c>
      <c r="E211" s="40">
        <v>46.266666666666652</v>
      </c>
      <c r="F211" s="40">
        <v>44.833333333333321</v>
      </c>
      <c r="G211" s="40">
        <v>43.366666666666646</v>
      </c>
      <c r="H211" s="40">
        <v>49.166666666666657</v>
      </c>
      <c r="I211" s="40">
        <v>50.63333333333334</v>
      </c>
      <c r="J211" s="40">
        <v>52.066666666666663</v>
      </c>
      <c r="K211" s="31">
        <v>49.2</v>
      </c>
      <c r="L211" s="31">
        <v>46.3</v>
      </c>
      <c r="M211" s="31">
        <v>63.142049999999998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436.65</v>
      </c>
      <c r="D212" s="40">
        <v>436.73333333333335</v>
      </c>
      <c r="E212" s="40">
        <v>428.9666666666667</v>
      </c>
      <c r="F212" s="40">
        <v>421.28333333333336</v>
      </c>
      <c r="G212" s="40">
        <v>413.51666666666671</v>
      </c>
      <c r="H212" s="40">
        <v>444.41666666666669</v>
      </c>
      <c r="I212" s="40">
        <v>452.18333333333334</v>
      </c>
      <c r="J212" s="40">
        <v>459.86666666666667</v>
      </c>
      <c r="K212" s="31">
        <v>444.5</v>
      </c>
      <c r="L212" s="31">
        <v>429.05</v>
      </c>
      <c r="M212" s="31">
        <v>192.39106000000001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1094.6500000000001</v>
      </c>
      <c r="D213" s="40">
        <v>1096.5333333333335</v>
      </c>
      <c r="E213" s="40">
        <v>1069.116666666667</v>
      </c>
      <c r="F213" s="40">
        <v>1043.5833333333335</v>
      </c>
      <c r="G213" s="40">
        <v>1016.166666666667</v>
      </c>
      <c r="H213" s="40">
        <v>1122.0666666666671</v>
      </c>
      <c r="I213" s="40">
        <v>1149.4833333333336</v>
      </c>
      <c r="J213" s="40">
        <v>1175.0166666666671</v>
      </c>
      <c r="K213" s="31">
        <v>1123.95</v>
      </c>
      <c r="L213" s="31">
        <v>1071</v>
      </c>
      <c r="M213" s="31">
        <v>2.8088000000000002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128.69999999999999</v>
      </c>
      <c r="D214" s="40">
        <v>128.56666666666669</v>
      </c>
      <c r="E214" s="40">
        <v>123.73333333333338</v>
      </c>
      <c r="F214" s="40">
        <v>118.76666666666668</v>
      </c>
      <c r="G214" s="40">
        <v>113.93333333333337</v>
      </c>
      <c r="H214" s="40">
        <v>133.53333333333339</v>
      </c>
      <c r="I214" s="40">
        <v>138.3666666666667</v>
      </c>
      <c r="J214" s="40">
        <v>143.3333333333334</v>
      </c>
      <c r="K214" s="31">
        <v>133.4</v>
      </c>
      <c r="L214" s="31">
        <v>123.6</v>
      </c>
      <c r="M214" s="31">
        <v>71.154529999999994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258.89999999999998</v>
      </c>
      <c r="D215" s="40">
        <v>258.46666666666664</v>
      </c>
      <c r="E215" s="40">
        <v>255.83333333333326</v>
      </c>
      <c r="F215" s="40">
        <v>252.76666666666662</v>
      </c>
      <c r="G215" s="40">
        <v>250.13333333333324</v>
      </c>
      <c r="H215" s="40">
        <v>261.5333333333333</v>
      </c>
      <c r="I215" s="40">
        <v>264.16666666666663</v>
      </c>
      <c r="J215" s="40">
        <v>267.23333333333329</v>
      </c>
      <c r="K215" s="31">
        <v>261.10000000000002</v>
      </c>
      <c r="L215" s="31">
        <v>255.4</v>
      </c>
      <c r="M215" s="31">
        <v>39.71875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2390.4499999999998</v>
      </c>
      <c r="D216" s="40">
        <v>2382.5499999999997</v>
      </c>
      <c r="E216" s="40">
        <v>2370.0999999999995</v>
      </c>
      <c r="F216" s="40">
        <v>2349.7499999999995</v>
      </c>
      <c r="G216" s="40">
        <v>2337.2999999999993</v>
      </c>
      <c r="H216" s="40">
        <v>2402.8999999999996</v>
      </c>
      <c r="I216" s="40">
        <v>2415.3499999999995</v>
      </c>
      <c r="J216" s="40">
        <v>2435.6999999999998</v>
      </c>
      <c r="K216" s="31">
        <v>2395</v>
      </c>
      <c r="L216" s="31">
        <v>2362.1999999999998</v>
      </c>
      <c r="M216" s="31">
        <v>13.005940000000001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316.14999999999998</v>
      </c>
      <c r="D217" s="40">
        <v>313.56666666666666</v>
      </c>
      <c r="E217" s="40">
        <v>309.13333333333333</v>
      </c>
      <c r="F217" s="40">
        <v>302.11666666666667</v>
      </c>
      <c r="G217" s="40">
        <v>297.68333333333334</v>
      </c>
      <c r="H217" s="40">
        <v>320.58333333333331</v>
      </c>
      <c r="I217" s="40">
        <v>325.01666666666659</v>
      </c>
      <c r="J217" s="40">
        <v>332.0333333333333</v>
      </c>
      <c r="K217" s="31">
        <v>318</v>
      </c>
      <c r="L217" s="31">
        <v>306.55</v>
      </c>
      <c r="M217" s="31">
        <v>15.276730000000001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40140.75</v>
      </c>
      <c r="D218" s="40">
        <v>40456.25</v>
      </c>
      <c r="E218" s="40">
        <v>39572.5</v>
      </c>
      <c r="F218" s="40">
        <v>39004.25</v>
      </c>
      <c r="G218" s="40">
        <v>38120.5</v>
      </c>
      <c r="H218" s="40">
        <v>41024.5</v>
      </c>
      <c r="I218" s="40">
        <v>41908.25</v>
      </c>
      <c r="J218" s="40">
        <v>42476.5</v>
      </c>
      <c r="K218" s="31">
        <v>41340</v>
      </c>
      <c r="L218" s="31">
        <v>39888</v>
      </c>
      <c r="M218" s="31">
        <v>6.5500000000000003E-2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43.45</v>
      </c>
      <c r="D219" s="40">
        <v>42.949999999999996</v>
      </c>
      <c r="E219" s="40">
        <v>42.099999999999994</v>
      </c>
      <c r="F219" s="40">
        <v>40.75</v>
      </c>
      <c r="G219" s="40">
        <v>39.9</v>
      </c>
      <c r="H219" s="40">
        <v>44.29999999999999</v>
      </c>
      <c r="I219" s="40">
        <v>45.15</v>
      </c>
      <c r="J219" s="40">
        <v>46.499999999999986</v>
      </c>
      <c r="K219" s="31">
        <v>43.8</v>
      </c>
      <c r="L219" s="31">
        <v>41.6</v>
      </c>
      <c r="M219" s="31">
        <v>24.650359999999999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2658.5</v>
      </c>
      <c r="D220" s="40">
        <v>2660.5833333333335</v>
      </c>
      <c r="E220" s="40">
        <v>2631.666666666667</v>
      </c>
      <c r="F220" s="40">
        <v>2604.8333333333335</v>
      </c>
      <c r="G220" s="40">
        <v>2575.916666666667</v>
      </c>
      <c r="H220" s="40">
        <v>2687.416666666667</v>
      </c>
      <c r="I220" s="40">
        <v>2716.3333333333339</v>
      </c>
      <c r="J220" s="40">
        <v>2743.166666666667</v>
      </c>
      <c r="K220" s="31">
        <v>2689.5</v>
      </c>
      <c r="L220" s="31">
        <v>2633.75</v>
      </c>
      <c r="M220" s="31">
        <v>17.696269999999998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275.25</v>
      </c>
      <c r="D221" s="40">
        <v>274.66666666666669</v>
      </c>
      <c r="E221" s="40">
        <v>266.63333333333338</v>
      </c>
      <c r="F221" s="40">
        <v>258.01666666666671</v>
      </c>
      <c r="G221" s="40">
        <v>249.98333333333341</v>
      </c>
      <c r="H221" s="40">
        <v>283.28333333333336</v>
      </c>
      <c r="I221" s="40">
        <v>291.31666666666666</v>
      </c>
      <c r="J221" s="40">
        <v>299.93333333333334</v>
      </c>
      <c r="K221" s="31">
        <v>282.7</v>
      </c>
      <c r="L221" s="31">
        <v>266.05</v>
      </c>
      <c r="M221" s="31">
        <v>3.6249400000000001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693.55</v>
      </c>
      <c r="D222" s="40">
        <v>696.9</v>
      </c>
      <c r="E222" s="40">
        <v>686.65</v>
      </c>
      <c r="F222" s="40">
        <v>679.75</v>
      </c>
      <c r="G222" s="40">
        <v>669.5</v>
      </c>
      <c r="H222" s="40">
        <v>703.8</v>
      </c>
      <c r="I222" s="40">
        <v>714.05</v>
      </c>
      <c r="J222" s="40">
        <v>720.94999999999993</v>
      </c>
      <c r="K222" s="31">
        <v>707.15</v>
      </c>
      <c r="L222" s="31">
        <v>690</v>
      </c>
      <c r="M222" s="31">
        <v>97.480840000000001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1441.65</v>
      </c>
      <c r="D223" s="40">
        <v>1432.8</v>
      </c>
      <c r="E223" s="40">
        <v>1417.1</v>
      </c>
      <c r="F223" s="40">
        <v>1392.55</v>
      </c>
      <c r="G223" s="40">
        <v>1376.85</v>
      </c>
      <c r="H223" s="40">
        <v>1457.35</v>
      </c>
      <c r="I223" s="40">
        <v>1473.0500000000002</v>
      </c>
      <c r="J223" s="40">
        <v>1497.6</v>
      </c>
      <c r="K223" s="31">
        <v>1448.5</v>
      </c>
      <c r="L223" s="31">
        <v>1408.25</v>
      </c>
      <c r="M223" s="31">
        <v>7.9522700000000004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656.4</v>
      </c>
      <c r="D224" s="40">
        <v>650.41666666666663</v>
      </c>
      <c r="E224" s="40">
        <v>639.83333333333326</v>
      </c>
      <c r="F224" s="40">
        <v>623.26666666666665</v>
      </c>
      <c r="G224" s="40">
        <v>612.68333333333328</v>
      </c>
      <c r="H224" s="40">
        <v>666.98333333333323</v>
      </c>
      <c r="I224" s="40">
        <v>677.56666666666649</v>
      </c>
      <c r="J224" s="40">
        <v>694.13333333333321</v>
      </c>
      <c r="K224" s="31">
        <v>661</v>
      </c>
      <c r="L224" s="31">
        <v>633.85</v>
      </c>
      <c r="M224" s="31">
        <v>12.552149999999999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693.05</v>
      </c>
      <c r="D225" s="40">
        <v>678.15</v>
      </c>
      <c r="E225" s="40">
        <v>656.34999999999991</v>
      </c>
      <c r="F225" s="40">
        <v>619.65</v>
      </c>
      <c r="G225" s="40">
        <v>597.84999999999991</v>
      </c>
      <c r="H225" s="40">
        <v>714.84999999999991</v>
      </c>
      <c r="I225" s="40">
        <v>736.64999999999986</v>
      </c>
      <c r="J225" s="40">
        <v>773.34999999999991</v>
      </c>
      <c r="K225" s="31">
        <v>699.95</v>
      </c>
      <c r="L225" s="31">
        <v>641.45000000000005</v>
      </c>
      <c r="M225" s="31">
        <v>12.58595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37.35</v>
      </c>
      <c r="D226" s="40">
        <v>37.033333333333331</v>
      </c>
      <c r="E226" s="40">
        <v>36.316666666666663</v>
      </c>
      <c r="F226" s="40">
        <v>35.283333333333331</v>
      </c>
      <c r="G226" s="40">
        <v>34.566666666666663</v>
      </c>
      <c r="H226" s="40">
        <v>38.066666666666663</v>
      </c>
      <c r="I226" s="40">
        <v>38.783333333333331</v>
      </c>
      <c r="J226" s="40">
        <v>39.816666666666663</v>
      </c>
      <c r="K226" s="31">
        <v>37.75</v>
      </c>
      <c r="L226" s="31">
        <v>36</v>
      </c>
      <c r="M226" s="31">
        <v>92.544820000000001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46.9</v>
      </c>
      <c r="D227" s="40">
        <v>46.066666666666663</v>
      </c>
      <c r="E227" s="40">
        <v>44.933333333333323</v>
      </c>
      <c r="F227" s="40">
        <v>42.966666666666661</v>
      </c>
      <c r="G227" s="40">
        <v>41.833333333333321</v>
      </c>
      <c r="H227" s="40">
        <v>48.033333333333324</v>
      </c>
      <c r="I227" s="40">
        <v>49.166666666666664</v>
      </c>
      <c r="J227" s="40">
        <v>51.133333333333326</v>
      </c>
      <c r="K227" s="31">
        <v>47.2</v>
      </c>
      <c r="L227" s="31">
        <v>44.1</v>
      </c>
      <c r="M227" s="31">
        <v>555.71095000000003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51.85</v>
      </c>
      <c r="D228" s="40">
        <v>51.066666666666663</v>
      </c>
      <c r="E228" s="40">
        <v>49.283333333333324</v>
      </c>
      <c r="F228" s="40">
        <v>46.716666666666661</v>
      </c>
      <c r="G228" s="40">
        <v>44.933333333333323</v>
      </c>
      <c r="H228" s="40">
        <v>53.633333333333326</v>
      </c>
      <c r="I228" s="40">
        <v>55.416666666666657</v>
      </c>
      <c r="J228" s="40">
        <v>57.983333333333327</v>
      </c>
      <c r="K228" s="31">
        <v>52.85</v>
      </c>
      <c r="L228" s="31">
        <v>48.5</v>
      </c>
      <c r="M228" s="31">
        <v>84.485129999999998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945.55</v>
      </c>
      <c r="D229" s="40">
        <v>945.93333333333339</v>
      </c>
      <c r="E229" s="40">
        <v>922.86666666666679</v>
      </c>
      <c r="F229" s="40">
        <v>900.18333333333339</v>
      </c>
      <c r="G229" s="40">
        <v>877.11666666666679</v>
      </c>
      <c r="H229" s="40">
        <v>968.61666666666679</v>
      </c>
      <c r="I229" s="40">
        <v>991.68333333333339</v>
      </c>
      <c r="J229" s="40">
        <v>1014.3666666666668</v>
      </c>
      <c r="K229" s="31">
        <v>969</v>
      </c>
      <c r="L229" s="31">
        <v>923.25</v>
      </c>
      <c r="M229" s="31">
        <v>0.57979999999999998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298.39999999999998</v>
      </c>
      <c r="D230" s="40">
        <v>289.76666666666665</v>
      </c>
      <c r="E230" s="40">
        <v>279.83333333333331</v>
      </c>
      <c r="F230" s="40">
        <v>261.26666666666665</v>
      </c>
      <c r="G230" s="40">
        <v>251.33333333333331</v>
      </c>
      <c r="H230" s="40">
        <v>308.33333333333331</v>
      </c>
      <c r="I230" s="40">
        <v>318.26666666666671</v>
      </c>
      <c r="J230" s="40">
        <v>336.83333333333331</v>
      </c>
      <c r="K230" s="31">
        <v>299.7</v>
      </c>
      <c r="L230" s="31">
        <v>271.2</v>
      </c>
      <c r="M230" s="31">
        <v>1.69224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1562.7</v>
      </c>
      <c r="D231" s="40">
        <v>1585.5333333333335</v>
      </c>
      <c r="E231" s="40">
        <v>1521.0666666666671</v>
      </c>
      <c r="F231" s="40">
        <v>1479.4333333333336</v>
      </c>
      <c r="G231" s="40">
        <v>1414.9666666666672</v>
      </c>
      <c r="H231" s="40">
        <v>1627.166666666667</v>
      </c>
      <c r="I231" s="40">
        <v>1691.6333333333337</v>
      </c>
      <c r="J231" s="40">
        <v>1733.2666666666669</v>
      </c>
      <c r="K231" s="31">
        <v>1650</v>
      </c>
      <c r="L231" s="31">
        <v>1543.9</v>
      </c>
      <c r="M231" s="31">
        <v>1.6084400000000001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642.6</v>
      </c>
      <c r="D232" s="40">
        <v>642.13333333333333</v>
      </c>
      <c r="E232" s="40">
        <v>626.66666666666663</v>
      </c>
      <c r="F232" s="40">
        <v>610.73333333333335</v>
      </c>
      <c r="G232" s="40">
        <v>595.26666666666665</v>
      </c>
      <c r="H232" s="40">
        <v>658.06666666666661</v>
      </c>
      <c r="I232" s="40">
        <v>673.5333333333333</v>
      </c>
      <c r="J232" s="40">
        <v>689.46666666666658</v>
      </c>
      <c r="K232" s="31">
        <v>657.6</v>
      </c>
      <c r="L232" s="31">
        <v>626.20000000000005</v>
      </c>
      <c r="M232" s="31">
        <v>5.32043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152.69999999999999</v>
      </c>
      <c r="D233" s="40">
        <v>153.48333333333332</v>
      </c>
      <c r="E233" s="40">
        <v>147.26666666666665</v>
      </c>
      <c r="F233" s="40">
        <v>141.83333333333334</v>
      </c>
      <c r="G233" s="40">
        <v>135.61666666666667</v>
      </c>
      <c r="H233" s="40">
        <v>158.91666666666663</v>
      </c>
      <c r="I233" s="40">
        <v>165.13333333333327</v>
      </c>
      <c r="J233" s="40">
        <v>170.56666666666661</v>
      </c>
      <c r="K233" s="31">
        <v>159.69999999999999</v>
      </c>
      <c r="L233" s="31">
        <v>148.05000000000001</v>
      </c>
      <c r="M233" s="31">
        <v>36.123179999999998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42.35</v>
      </c>
      <c r="D234" s="40">
        <v>42.56666666666667</v>
      </c>
      <c r="E234" s="40">
        <v>41.833333333333343</v>
      </c>
      <c r="F234" s="40">
        <v>41.31666666666667</v>
      </c>
      <c r="G234" s="40">
        <v>40.583333333333343</v>
      </c>
      <c r="H234" s="40">
        <v>43.083333333333343</v>
      </c>
      <c r="I234" s="40">
        <v>43.816666666666677</v>
      </c>
      <c r="J234" s="40">
        <v>44.333333333333343</v>
      </c>
      <c r="K234" s="31">
        <v>43.3</v>
      </c>
      <c r="L234" s="31">
        <v>42.05</v>
      </c>
      <c r="M234" s="31">
        <v>26.442920000000001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208.65</v>
      </c>
      <c r="D235" s="40">
        <v>208.9</v>
      </c>
      <c r="E235" s="40">
        <v>207.20000000000002</v>
      </c>
      <c r="F235" s="40">
        <v>205.75</v>
      </c>
      <c r="G235" s="40">
        <v>204.05</v>
      </c>
      <c r="H235" s="40">
        <v>210.35000000000002</v>
      </c>
      <c r="I235" s="40">
        <v>212.05</v>
      </c>
      <c r="J235" s="40">
        <v>213.50000000000003</v>
      </c>
      <c r="K235" s="31">
        <v>210.6</v>
      </c>
      <c r="L235" s="31">
        <v>207.45</v>
      </c>
      <c r="M235" s="31">
        <v>154.18634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122.45</v>
      </c>
      <c r="D236" s="40">
        <v>122.36666666666667</v>
      </c>
      <c r="E236" s="40">
        <v>118.23333333333335</v>
      </c>
      <c r="F236" s="40">
        <v>114.01666666666668</v>
      </c>
      <c r="G236" s="40">
        <v>109.88333333333335</v>
      </c>
      <c r="H236" s="40">
        <v>126.58333333333334</v>
      </c>
      <c r="I236" s="40">
        <v>130.71666666666667</v>
      </c>
      <c r="J236" s="40">
        <v>134.93333333333334</v>
      </c>
      <c r="K236" s="31">
        <v>126.5</v>
      </c>
      <c r="L236" s="31">
        <v>118.15</v>
      </c>
      <c r="M236" s="31">
        <v>6.9562499999999998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178.75</v>
      </c>
      <c r="D237" s="40">
        <v>179.20000000000002</v>
      </c>
      <c r="E237" s="40">
        <v>173.60000000000002</v>
      </c>
      <c r="F237" s="40">
        <v>168.45000000000002</v>
      </c>
      <c r="G237" s="40">
        <v>162.85000000000002</v>
      </c>
      <c r="H237" s="40">
        <v>184.35000000000002</v>
      </c>
      <c r="I237" s="40">
        <v>189.95</v>
      </c>
      <c r="J237" s="40">
        <v>195.10000000000002</v>
      </c>
      <c r="K237" s="31">
        <v>184.8</v>
      </c>
      <c r="L237" s="31">
        <v>174.05</v>
      </c>
      <c r="M237" s="31">
        <v>40.258069999999996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246.95</v>
      </c>
      <c r="D238" s="40">
        <v>247.76666666666665</v>
      </c>
      <c r="E238" s="40">
        <v>238.18333333333328</v>
      </c>
      <c r="F238" s="40">
        <v>229.41666666666663</v>
      </c>
      <c r="G238" s="40">
        <v>219.83333333333326</v>
      </c>
      <c r="H238" s="40">
        <v>256.5333333333333</v>
      </c>
      <c r="I238" s="40">
        <v>266.11666666666667</v>
      </c>
      <c r="J238" s="40">
        <v>274.88333333333333</v>
      </c>
      <c r="K238" s="31">
        <v>257.35000000000002</v>
      </c>
      <c r="L238" s="31">
        <v>239</v>
      </c>
      <c r="M238" s="31">
        <v>220.47835000000001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147.4</v>
      </c>
      <c r="D239" s="40">
        <v>142.01666666666665</v>
      </c>
      <c r="E239" s="40">
        <v>133.0333333333333</v>
      </c>
      <c r="F239" s="40">
        <v>118.66666666666666</v>
      </c>
      <c r="G239" s="40">
        <v>109.68333333333331</v>
      </c>
      <c r="H239" s="40">
        <v>156.3833333333333</v>
      </c>
      <c r="I239" s="40">
        <v>165.36666666666665</v>
      </c>
      <c r="J239" s="40">
        <v>179.73333333333329</v>
      </c>
      <c r="K239" s="31">
        <v>151</v>
      </c>
      <c r="L239" s="31">
        <v>127.65</v>
      </c>
      <c r="M239" s="31">
        <v>233.36843999999999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7148.9</v>
      </c>
      <c r="D240" s="40">
        <v>7209.6333333333341</v>
      </c>
      <c r="E240" s="40">
        <v>7019.2666666666682</v>
      </c>
      <c r="F240" s="40">
        <v>6889.6333333333341</v>
      </c>
      <c r="G240" s="40">
        <v>6699.2666666666682</v>
      </c>
      <c r="H240" s="40">
        <v>7339.2666666666682</v>
      </c>
      <c r="I240" s="40">
        <v>7529.633333333335</v>
      </c>
      <c r="J240" s="40">
        <v>7659.2666666666682</v>
      </c>
      <c r="K240" s="31">
        <v>7400</v>
      </c>
      <c r="L240" s="31">
        <v>7080</v>
      </c>
      <c r="M240" s="31">
        <v>0.53052999999999995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128.4</v>
      </c>
      <c r="D241" s="40">
        <v>129</v>
      </c>
      <c r="E241" s="40">
        <v>126.80000000000001</v>
      </c>
      <c r="F241" s="40">
        <v>125.20000000000002</v>
      </c>
      <c r="G241" s="40">
        <v>123.00000000000003</v>
      </c>
      <c r="H241" s="40">
        <v>130.6</v>
      </c>
      <c r="I241" s="40">
        <v>132.79999999999998</v>
      </c>
      <c r="J241" s="40">
        <v>134.39999999999998</v>
      </c>
      <c r="K241" s="31">
        <v>131.19999999999999</v>
      </c>
      <c r="L241" s="31">
        <v>127.4</v>
      </c>
      <c r="M241" s="31">
        <v>22.194009999999999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398.45</v>
      </c>
      <c r="D242" s="40">
        <v>397.75</v>
      </c>
      <c r="E242" s="40">
        <v>385.8</v>
      </c>
      <c r="F242" s="40">
        <v>373.15000000000003</v>
      </c>
      <c r="G242" s="40">
        <v>361.20000000000005</v>
      </c>
      <c r="H242" s="40">
        <v>410.4</v>
      </c>
      <c r="I242" s="40">
        <v>422.35</v>
      </c>
      <c r="J242" s="40">
        <v>434.99999999999994</v>
      </c>
      <c r="K242" s="31">
        <v>409.7</v>
      </c>
      <c r="L242" s="31">
        <v>385.1</v>
      </c>
      <c r="M242" s="31">
        <v>36.451270000000001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141.1</v>
      </c>
      <c r="D243" s="40">
        <v>140.68333333333331</v>
      </c>
      <c r="E243" s="40">
        <v>136.91666666666663</v>
      </c>
      <c r="F243" s="40">
        <v>132.73333333333332</v>
      </c>
      <c r="G243" s="40">
        <v>128.96666666666664</v>
      </c>
      <c r="H243" s="40">
        <v>144.86666666666662</v>
      </c>
      <c r="I243" s="40">
        <v>148.63333333333333</v>
      </c>
      <c r="J243" s="40">
        <v>152.81666666666661</v>
      </c>
      <c r="K243" s="31">
        <v>144.44999999999999</v>
      </c>
      <c r="L243" s="31">
        <v>136.5</v>
      </c>
      <c r="M243" s="31">
        <v>37.604869999999998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104.65</v>
      </c>
      <c r="D244" s="40">
        <v>103.96666666666668</v>
      </c>
      <c r="E244" s="40">
        <v>102.98333333333336</v>
      </c>
      <c r="F244" s="40">
        <v>101.31666666666668</v>
      </c>
      <c r="G244" s="40">
        <v>100.33333333333336</v>
      </c>
      <c r="H244" s="40">
        <v>105.63333333333337</v>
      </c>
      <c r="I244" s="40">
        <v>106.61666666666669</v>
      </c>
      <c r="J244" s="40">
        <v>108.28333333333337</v>
      </c>
      <c r="K244" s="31">
        <v>104.95</v>
      </c>
      <c r="L244" s="31">
        <v>102.3</v>
      </c>
      <c r="M244" s="31">
        <v>108.58036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19.350000000000001</v>
      </c>
      <c r="D245" s="40">
        <v>19.350000000000001</v>
      </c>
      <c r="E245" s="40">
        <v>18.850000000000001</v>
      </c>
      <c r="F245" s="40">
        <v>18.350000000000001</v>
      </c>
      <c r="G245" s="40">
        <v>17.850000000000001</v>
      </c>
      <c r="H245" s="40">
        <v>19.850000000000001</v>
      </c>
      <c r="I245" s="40">
        <v>20.350000000000001</v>
      </c>
      <c r="J245" s="40">
        <v>20.85</v>
      </c>
      <c r="K245" s="31">
        <v>19.850000000000001</v>
      </c>
      <c r="L245" s="31">
        <v>18.850000000000001</v>
      </c>
      <c r="M245" s="31">
        <v>94.674549999999996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2572.25</v>
      </c>
      <c r="D246" s="40">
        <v>2590.7000000000003</v>
      </c>
      <c r="E246" s="40">
        <v>2509.5500000000006</v>
      </c>
      <c r="F246" s="40">
        <v>2446.8500000000004</v>
      </c>
      <c r="G246" s="40">
        <v>2365.7000000000007</v>
      </c>
      <c r="H246" s="40">
        <v>2653.4000000000005</v>
      </c>
      <c r="I246" s="40">
        <v>2734.55</v>
      </c>
      <c r="J246" s="40">
        <v>2797.2500000000005</v>
      </c>
      <c r="K246" s="31">
        <v>2671.85</v>
      </c>
      <c r="L246" s="31">
        <v>2528</v>
      </c>
      <c r="M246" s="31">
        <v>29.731839999999998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252.15</v>
      </c>
      <c r="D247" s="40">
        <v>245.9</v>
      </c>
      <c r="E247" s="40">
        <v>236.9</v>
      </c>
      <c r="F247" s="40">
        <v>221.65</v>
      </c>
      <c r="G247" s="40">
        <v>212.65</v>
      </c>
      <c r="H247" s="40">
        <v>261.14999999999998</v>
      </c>
      <c r="I247" s="40">
        <v>270.14999999999998</v>
      </c>
      <c r="J247" s="40">
        <v>285.39999999999998</v>
      </c>
      <c r="K247" s="31">
        <v>254.9</v>
      </c>
      <c r="L247" s="31">
        <v>230.65</v>
      </c>
      <c r="M247" s="31">
        <v>7.0885600000000002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441.9</v>
      </c>
      <c r="D248" s="40">
        <v>446.59999999999997</v>
      </c>
      <c r="E248" s="40">
        <v>421.29999999999995</v>
      </c>
      <c r="F248" s="40">
        <v>400.7</v>
      </c>
      <c r="G248" s="40">
        <v>375.4</v>
      </c>
      <c r="H248" s="40">
        <v>467.19999999999993</v>
      </c>
      <c r="I248" s="40">
        <v>492.5</v>
      </c>
      <c r="J248" s="40">
        <v>513.09999999999991</v>
      </c>
      <c r="K248" s="31">
        <v>471.9</v>
      </c>
      <c r="L248" s="31">
        <v>426</v>
      </c>
      <c r="M248" s="31">
        <v>20.111889999999999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521.9</v>
      </c>
      <c r="D249" s="40">
        <v>519.98333333333335</v>
      </c>
      <c r="E249" s="40">
        <v>515.9666666666667</v>
      </c>
      <c r="F249" s="40">
        <v>510.0333333333333</v>
      </c>
      <c r="G249" s="40">
        <v>506.01666666666665</v>
      </c>
      <c r="H249" s="40">
        <v>525.91666666666674</v>
      </c>
      <c r="I249" s="40">
        <v>529.93333333333339</v>
      </c>
      <c r="J249" s="40">
        <v>535.86666666666679</v>
      </c>
      <c r="K249" s="31">
        <v>524</v>
      </c>
      <c r="L249" s="31">
        <v>514.04999999999995</v>
      </c>
      <c r="M249" s="31">
        <v>14.342890000000001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213.1</v>
      </c>
      <c r="D250" s="40">
        <v>212.1</v>
      </c>
      <c r="E250" s="40">
        <v>210.2</v>
      </c>
      <c r="F250" s="40">
        <v>207.29999999999998</v>
      </c>
      <c r="G250" s="40">
        <v>205.39999999999998</v>
      </c>
      <c r="H250" s="40">
        <v>215</v>
      </c>
      <c r="I250" s="40">
        <v>216.90000000000003</v>
      </c>
      <c r="J250" s="40">
        <v>219.8</v>
      </c>
      <c r="K250" s="31">
        <v>214</v>
      </c>
      <c r="L250" s="31">
        <v>209.2</v>
      </c>
      <c r="M250" s="31">
        <v>42.730339999999998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1041.2</v>
      </c>
      <c r="D251" s="40">
        <v>1035.5166666666667</v>
      </c>
      <c r="E251" s="40">
        <v>1025.6833333333334</v>
      </c>
      <c r="F251" s="40">
        <v>1010.1666666666667</v>
      </c>
      <c r="G251" s="40">
        <v>1000.3333333333335</v>
      </c>
      <c r="H251" s="40">
        <v>1051.0333333333333</v>
      </c>
      <c r="I251" s="40">
        <v>1060.8666666666668</v>
      </c>
      <c r="J251" s="40">
        <v>1076.3833333333332</v>
      </c>
      <c r="K251" s="31">
        <v>1045.3499999999999</v>
      </c>
      <c r="L251" s="31">
        <v>1020</v>
      </c>
      <c r="M251" s="31">
        <v>21.558330000000002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42</v>
      </c>
      <c r="D252" s="40">
        <v>42.266666666666666</v>
      </c>
      <c r="E252" s="40">
        <v>40.733333333333334</v>
      </c>
      <c r="F252" s="40">
        <v>39.466666666666669</v>
      </c>
      <c r="G252" s="40">
        <v>37.933333333333337</v>
      </c>
      <c r="H252" s="40">
        <v>43.533333333333331</v>
      </c>
      <c r="I252" s="40">
        <v>45.066666666666663</v>
      </c>
      <c r="J252" s="40">
        <v>46.333333333333329</v>
      </c>
      <c r="K252" s="31">
        <v>43.8</v>
      </c>
      <c r="L252" s="31">
        <v>41</v>
      </c>
      <c r="M252" s="31">
        <v>67.111509999999996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5375.05</v>
      </c>
      <c r="D253" s="40">
        <v>5347.3666666666659</v>
      </c>
      <c r="E253" s="40">
        <v>5209.7333333333318</v>
      </c>
      <c r="F253" s="40">
        <v>5044.4166666666661</v>
      </c>
      <c r="G253" s="40">
        <v>4906.7833333333319</v>
      </c>
      <c r="H253" s="40">
        <v>5512.6833333333316</v>
      </c>
      <c r="I253" s="40">
        <v>5650.3166666666648</v>
      </c>
      <c r="J253" s="40">
        <v>5815.6333333333314</v>
      </c>
      <c r="K253" s="31">
        <v>5485</v>
      </c>
      <c r="L253" s="31">
        <v>5182.05</v>
      </c>
      <c r="M253" s="31">
        <v>5.2813100000000004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1677.55</v>
      </c>
      <c r="D254" s="40">
        <v>1676.5166666666667</v>
      </c>
      <c r="E254" s="40">
        <v>1669.0333333333333</v>
      </c>
      <c r="F254" s="40">
        <v>1660.5166666666667</v>
      </c>
      <c r="G254" s="40">
        <v>1653.0333333333333</v>
      </c>
      <c r="H254" s="40">
        <v>1685.0333333333333</v>
      </c>
      <c r="I254" s="40">
        <v>1692.5166666666664</v>
      </c>
      <c r="J254" s="40">
        <v>1701.0333333333333</v>
      </c>
      <c r="K254" s="31">
        <v>1684</v>
      </c>
      <c r="L254" s="31">
        <v>1668</v>
      </c>
      <c r="M254" s="31">
        <v>48.996389999999998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954.55</v>
      </c>
      <c r="D255" s="40">
        <v>952.25</v>
      </c>
      <c r="E255" s="40">
        <v>921.75</v>
      </c>
      <c r="F255" s="40">
        <v>888.95</v>
      </c>
      <c r="G255" s="40">
        <v>858.45</v>
      </c>
      <c r="H255" s="40">
        <v>985.05</v>
      </c>
      <c r="I255" s="40">
        <v>1015.55</v>
      </c>
      <c r="J255" s="40">
        <v>1048.3499999999999</v>
      </c>
      <c r="K255" s="31">
        <v>982.75</v>
      </c>
      <c r="L255" s="31">
        <v>919.45</v>
      </c>
      <c r="M255" s="31">
        <v>0.41319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318.7</v>
      </c>
      <c r="D256" s="40">
        <v>319.0333333333333</v>
      </c>
      <c r="E256" s="40">
        <v>313.86666666666662</v>
      </c>
      <c r="F256" s="40">
        <v>309.0333333333333</v>
      </c>
      <c r="G256" s="40">
        <v>303.86666666666662</v>
      </c>
      <c r="H256" s="40">
        <v>323.86666666666662</v>
      </c>
      <c r="I256" s="40">
        <v>329.03333333333336</v>
      </c>
      <c r="J256" s="40">
        <v>333.86666666666662</v>
      </c>
      <c r="K256" s="31">
        <v>324.2</v>
      </c>
      <c r="L256" s="31">
        <v>314.2</v>
      </c>
      <c r="M256" s="31">
        <v>6.8018200000000002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653.95000000000005</v>
      </c>
      <c r="D257" s="40">
        <v>633.93333333333339</v>
      </c>
      <c r="E257" s="40">
        <v>608.86666666666679</v>
      </c>
      <c r="F257" s="40">
        <v>563.78333333333342</v>
      </c>
      <c r="G257" s="40">
        <v>538.71666666666681</v>
      </c>
      <c r="H257" s="40">
        <v>679.01666666666677</v>
      </c>
      <c r="I257" s="40">
        <v>704.08333333333337</v>
      </c>
      <c r="J257" s="40">
        <v>749.16666666666674</v>
      </c>
      <c r="K257" s="31">
        <v>659</v>
      </c>
      <c r="L257" s="31">
        <v>588.85</v>
      </c>
      <c r="M257" s="31">
        <v>9.4134499999999992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1640.85</v>
      </c>
      <c r="D258" s="40">
        <v>1637.8833333333332</v>
      </c>
      <c r="E258" s="40">
        <v>1619.1666666666665</v>
      </c>
      <c r="F258" s="40">
        <v>1597.4833333333333</v>
      </c>
      <c r="G258" s="40">
        <v>1578.7666666666667</v>
      </c>
      <c r="H258" s="40">
        <v>1659.5666666666664</v>
      </c>
      <c r="I258" s="40">
        <v>1678.2833333333331</v>
      </c>
      <c r="J258" s="40">
        <v>1699.9666666666662</v>
      </c>
      <c r="K258" s="31">
        <v>1656.6</v>
      </c>
      <c r="L258" s="31">
        <v>1616.2</v>
      </c>
      <c r="M258" s="31">
        <v>3.5123500000000001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2413.25</v>
      </c>
      <c r="D259" s="40">
        <v>2401.0833333333335</v>
      </c>
      <c r="E259" s="40">
        <v>2367.166666666667</v>
      </c>
      <c r="F259" s="40">
        <v>2321.0833333333335</v>
      </c>
      <c r="G259" s="40">
        <v>2287.166666666667</v>
      </c>
      <c r="H259" s="40">
        <v>2447.166666666667</v>
      </c>
      <c r="I259" s="40">
        <v>2481.0833333333339</v>
      </c>
      <c r="J259" s="40">
        <v>2527.166666666667</v>
      </c>
      <c r="K259" s="31">
        <v>2435</v>
      </c>
      <c r="L259" s="31">
        <v>2355</v>
      </c>
      <c r="M259" s="31">
        <v>2.3223099999999999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1751.2</v>
      </c>
      <c r="D260" s="40">
        <v>1740.8999999999999</v>
      </c>
      <c r="E260" s="40">
        <v>1701.8499999999997</v>
      </c>
      <c r="F260" s="40">
        <v>1652.4999999999998</v>
      </c>
      <c r="G260" s="40">
        <v>1613.4499999999996</v>
      </c>
      <c r="H260" s="40">
        <v>1790.2499999999998</v>
      </c>
      <c r="I260" s="40">
        <v>1829.3</v>
      </c>
      <c r="J260" s="40">
        <v>1878.6499999999999</v>
      </c>
      <c r="K260" s="31">
        <v>1779.95</v>
      </c>
      <c r="L260" s="31">
        <v>1691.55</v>
      </c>
      <c r="M260" s="31">
        <v>1.1969099999999999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3221.1</v>
      </c>
      <c r="D261" s="40">
        <v>3250.5333333333328</v>
      </c>
      <c r="E261" s="40">
        <v>3133.6166666666659</v>
      </c>
      <c r="F261" s="40">
        <v>3046.1333333333332</v>
      </c>
      <c r="G261" s="40">
        <v>2929.2166666666662</v>
      </c>
      <c r="H261" s="40">
        <v>3338.0166666666655</v>
      </c>
      <c r="I261" s="40">
        <v>3454.9333333333325</v>
      </c>
      <c r="J261" s="40">
        <v>3542.4166666666652</v>
      </c>
      <c r="K261" s="31">
        <v>3367.45</v>
      </c>
      <c r="L261" s="31">
        <v>3163.05</v>
      </c>
      <c r="M261" s="31">
        <v>0.44424000000000002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675.95</v>
      </c>
      <c r="D262" s="40">
        <v>665.05000000000007</v>
      </c>
      <c r="E262" s="40">
        <v>648.15000000000009</v>
      </c>
      <c r="F262" s="40">
        <v>620.35</v>
      </c>
      <c r="G262" s="40">
        <v>603.45000000000005</v>
      </c>
      <c r="H262" s="40">
        <v>692.85000000000014</v>
      </c>
      <c r="I262" s="40">
        <v>709.75</v>
      </c>
      <c r="J262" s="40">
        <v>737.55000000000018</v>
      </c>
      <c r="K262" s="31">
        <v>681.95</v>
      </c>
      <c r="L262" s="31">
        <v>637.25</v>
      </c>
      <c r="M262" s="31">
        <v>9.9520599999999995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250.15</v>
      </c>
      <c r="D263" s="40">
        <v>252.73333333333335</v>
      </c>
      <c r="E263" s="40">
        <v>242.41666666666669</v>
      </c>
      <c r="F263" s="40">
        <v>234.68333333333334</v>
      </c>
      <c r="G263" s="40">
        <v>224.36666666666667</v>
      </c>
      <c r="H263" s="40">
        <v>260.4666666666667</v>
      </c>
      <c r="I263" s="40">
        <v>270.7833333333333</v>
      </c>
      <c r="J263" s="40">
        <v>278.51666666666671</v>
      </c>
      <c r="K263" s="31">
        <v>263.05</v>
      </c>
      <c r="L263" s="31">
        <v>245</v>
      </c>
      <c r="M263" s="31">
        <v>33.064799999999998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144.80000000000001</v>
      </c>
      <c r="D264" s="40">
        <v>143.43333333333334</v>
      </c>
      <c r="E264" s="40">
        <v>140.16666666666669</v>
      </c>
      <c r="F264" s="40">
        <v>135.53333333333336</v>
      </c>
      <c r="G264" s="40">
        <v>132.26666666666671</v>
      </c>
      <c r="H264" s="40">
        <v>148.06666666666666</v>
      </c>
      <c r="I264" s="40">
        <v>151.33333333333331</v>
      </c>
      <c r="J264" s="40">
        <v>155.96666666666664</v>
      </c>
      <c r="K264" s="31">
        <v>146.69999999999999</v>
      </c>
      <c r="L264" s="31">
        <v>138.80000000000001</v>
      </c>
      <c r="M264" s="31">
        <v>26.86525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94.25</v>
      </c>
      <c r="D265" s="40">
        <v>95.466666666666654</v>
      </c>
      <c r="E265" s="40">
        <v>90.833333333333314</v>
      </c>
      <c r="F265" s="40">
        <v>87.416666666666657</v>
      </c>
      <c r="G265" s="40">
        <v>82.783333333333317</v>
      </c>
      <c r="H265" s="40">
        <v>98.883333333333312</v>
      </c>
      <c r="I265" s="40">
        <v>103.51666666666667</v>
      </c>
      <c r="J265" s="40">
        <v>106.93333333333331</v>
      </c>
      <c r="K265" s="31">
        <v>100.1</v>
      </c>
      <c r="L265" s="31">
        <v>92.05</v>
      </c>
      <c r="M265" s="31">
        <v>44.42971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228.35</v>
      </c>
      <c r="D266" s="40">
        <v>228.16666666666666</v>
      </c>
      <c r="E266" s="40">
        <v>223.33333333333331</v>
      </c>
      <c r="F266" s="40">
        <v>218.31666666666666</v>
      </c>
      <c r="G266" s="40">
        <v>213.48333333333332</v>
      </c>
      <c r="H266" s="40">
        <v>233.18333333333331</v>
      </c>
      <c r="I266" s="40">
        <v>238.01666666666662</v>
      </c>
      <c r="J266" s="40">
        <v>243.0333333333333</v>
      </c>
      <c r="K266" s="31">
        <v>233</v>
      </c>
      <c r="L266" s="31">
        <v>223.15</v>
      </c>
      <c r="M266" s="31">
        <v>23.337990000000001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749.1</v>
      </c>
      <c r="D267" s="40">
        <v>742.69999999999993</v>
      </c>
      <c r="E267" s="40">
        <v>733.39999999999986</v>
      </c>
      <c r="F267" s="40">
        <v>717.69999999999993</v>
      </c>
      <c r="G267" s="40">
        <v>708.39999999999986</v>
      </c>
      <c r="H267" s="40">
        <v>758.39999999999986</v>
      </c>
      <c r="I267" s="40">
        <v>767.69999999999982</v>
      </c>
      <c r="J267" s="40">
        <v>783.39999999999986</v>
      </c>
      <c r="K267" s="31">
        <v>752</v>
      </c>
      <c r="L267" s="31">
        <v>727</v>
      </c>
      <c r="M267" s="31">
        <v>119.09486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105.9</v>
      </c>
      <c r="D268" s="40">
        <v>105.85000000000001</v>
      </c>
      <c r="E268" s="40">
        <v>101.70000000000002</v>
      </c>
      <c r="F268" s="40">
        <v>97.500000000000014</v>
      </c>
      <c r="G268" s="40">
        <v>93.350000000000023</v>
      </c>
      <c r="H268" s="40">
        <v>110.05000000000001</v>
      </c>
      <c r="I268" s="40">
        <v>114.20000000000002</v>
      </c>
      <c r="J268" s="40">
        <v>118.4</v>
      </c>
      <c r="K268" s="31">
        <v>110</v>
      </c>
      <c r="L268" s="31">
        <v>101.65</v>
      </c>
      <c r="M268" s="31">
        <v>8.0450999999999997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85</v>
      </c>
      <c r="D269" s="40">
        <v>85.033333333333331</v>
      </c>
      <c r="E269" s="40">
        <v>83.066666666666663</v>
      </c>
      <c r="F269" s="40">
        <v>81.133333333333326</v>
      </c>
      <c r="G269" s="40">
        <v>79.166666666666657</v>
      </c>
      <c r="H269" s="40">
        <v>86.966666666666669</v>
      </c>
      <c r="I269" s="40">
        <v>88.933333333333337</v>
      </c>
      <c r="J269" s="40">
        <v>90.866666666666674</v>
      </c>
      <c r="K269" s="31">
        <v>87</v>
      </c>
      <c r="L269" s="31">
        <v>83.1</v>
      </c>
      <c r="M269" s="31">
        <v>9.4708500000000004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129.4</v>
      </c>
      <c r="D270" s="40">
        <v>126.55</v>
      </c>
      <c r="E270" s="40">
        <v>122.25</v>
      </c>
      <c r="F270" s="40">
        <v>115.10000000000001</v>
      </c>
      <c r="G270" s="40">
        <v>110.80000000000001</v>
      </c>
      <c r="H270" s="40">
        <v>133.69999999999999</v>
      </c>
      <c r="I270" s="40">
        <v>137.99999999999997</v>
      </c>
      <c r="J270" s="40">
        <v>145.14999999999998</v>
      </c>
      <c r="K270" s="31">
        <v>130.85</v>
      </c>
      <c r="L270" s="31">
        <v>119.4</v>
      </c>
      <c r="M270" s="31">
        <v>60.709229999999998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276.35000000000002</v>
      </c>
      <c r="D271" s="40">
        <v>269.36666666666667</v>
      </c>
      <c r="E271" s="40">
        <v>258.98333333333335</v>
      </c>
      <c r="F271" s="40">
        <v>241.61666666666667</v>
      </c>
      <c r="G271" s="40">
        <v>231.23333333333335</v>
      </c>
      <c r="H271" s="40">
        <v>286.73333333333335</v>
      </c>
      <c r="I271" s="40">
        <v>297.11666666666667</v>
      </c>
      <c r="J271" s="40">
        <v>314.48333333333335</v>
      </c>
      <c r="K271" s="31">
        <v>279.75</v>
      </c>
      <c r="L271" s="31">
        <v>252</v>
      </c>
      <c r="M271" s="31">
        <v>24.539819999999999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151.6</v>
      </c>
      <c r="D272" s="40">
        <v>148.16666666666666</v>
      </c>
      <c r="E272" s="40">
        <v>143.43333333333331</v>
      </c>
      <c r="F272" s="40">
        <v>135.26666666666665</v>
      </c>
      <c r="G272" s="40">
        <v>130.5333333333333</v>
      </c>
      <c r="H272" s="40">
        <v>156.33333333333331</v>
      </c>
      <c r="I272" s="40">
        <v>161.06666666666666</v>
      </c>
      <c r="J272" s="40">
        <v>169.23333333333332</v>
      </c>
      <c r="K272" s="31">
        <v>152.9</v>
      </c>
      <c r="L272" s="31">
        <v>140</v>
      </c>
      <c r="M272" s="31">
        <v>39.722290000000001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421.35</v>
      </c>
      <c r="D273" s="40">
        <v>417.25</v>
      </c>
      <c r="E273" s="40">
        <v>409.6</v>
      </c>
      <c r="F273" s="40">
        <v>397.85</v>
      </c>
      <c r="G273" s="40">
        <v>390.20000000000005</v>
      </c>
      <c r="H273" s="40">
        <v>429</v>
      </c>
      <c r="I273" s="40">
        <v>436.65</v>
      </c>
      <c r="J273" s="40">
        <v>448.4</v>
      </c>
      <c r="K273" s="31">
        <v>424.9</v>
      </c>
      <c r="L273" s="31">
        <v>405.5</v>
      </c>
      <c r="M273" s="31">
        <v>172.66941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2186</v>
      </c>
      <c r="D274" s="40">
        <v>2201.5333333333333</v>
      </c>
      <c r="E274" s="40">
        <v>2161.0666666666666</v>
      </c>
      <c r="F274" s="40">
        <v>2136.1333333333332</v>
      </c>
      <c r="G274" s="40">
        <v>2095.6666666666665</v>
      </c>
      <c r="H274" s="40">
        <v>2226.4666666666667</v>
      </c>
      <c r="I274" s="40">
        <v>2266.9333333333329</v>
      </c>
      <c r="J274" s="40">
        <v>2291.8666666666668</v>
      </c>
      <c r="K274" s="31">
        <v>2242</v>
      </c>
      <c r="L274" s="31">
        <v>2176.6</v>
      </c>
      <c r="M274" s="31">
        <v>0.31309999999999999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3672.35</v>
      </c>
      <c r="D275" s="40">
        <v>3686.7333333333336</v>
      </c>
      <c r="E275" s="40">
        <v>3576.7166666666672</v>
      </c>
      <c r="F275" s="40">
        <v>3481.0833333333335</v>
      </c>
      <c r="G275" s="40">
        <v>3371.0666666666671</v>
      </c>
      <c r="H275" s="40">
        <v>3782.3666666666672</v>
      </c>
      <c r="I275" s="40">
        <v>3892.3833333333337</v>
      </c>
      <c r="J275" s="40">
        <v>3988.0166666666673</v>
      </c>
      <c r="K275" s="31">
        <v>3796.75</v>
      </c>
      <c r="L275" s="31">
        <v>3591.1</v>
      </c>
      <c r="M275" s="31">
        <v>4.3026499999999999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959.15</v>
      </c>
      <c r="D276" s="40">
        <v>960.69999999999993</v>
      </c>
      <c r="E276" s="40">
        <v>952.49999999999989</v>
      </c>
      <c r="F276" s="40">
        <v>945.84999999999991</v>
      </c>
      <c r="G276" s="40">
        <v>937.64999999999986</v>
      </c>
      <c r="H276" s="40">
        <v>967.34999999999991</v>
      </c>
      <c r="I276" s="40">
        <v>975.55</v>
      </c>
      <c r="J276" s="40">
        <v>982.19999999999993</v>
      </c>
      <c r="K276" s="31">
        <v>968.9</v>
      </c>
      <c r="L276" s="31">
        <v>954.05</v>
      </c>
      <c r="M276" s="31">
        <v>9.5946599999999993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167.2</v>
      </c>
      <c r="D277" s="40">
        <v>165.9</v>
      </c>
      <c r="E277" s="40">
        <v>162.10000000000002</v>
      </c>
      <c r="F277" s="40">
        <v>157.00000000000003</v>
      </c>
      <c r="G277" s="40">
        <v>153.20000000000005</v>
      </c>
      <c r="H277" s="40">
        <v>171</v>
      </c>
      <c r="I277" s="40">
        <v>174.8</v>
      </c>
      <c r="J277" s="40">
        <v>179.89999999999998</v>
      </c>
      <c r="K277" s="31">
        <v>169.7</v>
      </c>
      <c r="L277" s="31">
        <v>160.80000000000001</v>
      </c>
      <c r="M277" s="31">
        <v>5.9500099999999998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1773.4</v>
      </c>
      <c r="D278" s="40">
        <v>1780.7833333333335</v>
      </c>
      <c r="E278" s="40">
        <v>1712.616666666667</v>
      </c>
      <c r="F278" s="40">
        <v>1651.8333333333335</v>
      </c>
      <c r="G278" s="40">
        <v>1583.666666666667</v>
      </c>
      <c r="H278" s="40">
        <v>1841.5666666666671</v>
      </c>
      <c r="I278" s="40">
        <v>1909.7333333333336</v>
      </c>
      <c r="J278" s="40">
        <v>1970.5166666666671</v>
      </c>
      <c r="K278" s="31">
        <v>1848.95</v>
      </c>
      <c r="L278" s="31">
        <v>1720</v>
      </c>
      <c r="M278" s="31">
        <v>1.1164499999999999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739.5</v>
      </c>
      <c r="D279" s="40">
        <v>732.94999999999993</v>
      </c>
      <c r="E279" s="40">
        <v>707.89999999999986</v>
      </c>
      <c r="F279" s="40">
        <v>676.3</v>
      </c>
      <c r="G279" s="40">
        <v>651.24999999999989</v>
      </c>
      <c r="H279" s="40">
        <v>764.54999999999984</v>
      </c>
      <c r="I279" s="40">
        <v>789.5999999999998</v>
      </c>
      <c r="J279" s="40">
        <v>821.19999999999982</v>
      </c>
      <c r="K279" s="31">
        <v>758</v>
      </c>
      <c r="L279" s="31">
        <v>701.35</v>
      </c>
      <c r="M279" s="31">
        <v>7.1835100000000001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283.95</v>
      </c>
      <c r="D280" s="40">
        <v>279.34999999999997</v>
      </c>
      <c r="E280" s="40">
        <v>269.24999999999994</v>
      </c>
      <c r="F280" s="40">
        <v>254.54999999999995</v>
      </c>
      <c r="G280" s="40">
        <v>244.44999999999993</v>
      </c>
      <c r="H280" s="40">
        <v>294.04999999999995</v>
      </c>
      <c r="I280" s="40">
        <v>304.14999999999998</v>
      </c>
      <c r="J280" s="40">
        <v>318.84999999999997</v>
      </c>
      <c r="K280" s="31">
        <v>289.45</v>
      </c>
      <c r="L280" s="31">
        <v>264.64999999999998</v>
      </c>
      <c r="M280" s="31">
        <v>23.438610000000001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307.25</v>
      </c>
      <c r="D281" s="40">
        <v>304.86666666666667</v>
      </c>
      <c r="E281" s="40">
        <v>297.38333333333333</v>
      </c>
      <c r="F281" s="40">
        <v>287.51666666666665</v>
      </c>
      <c r="G281" s="40">
        <v>280.0333333333333</v>
      </c>
      <c r="H281" s="40">
        <v>314.73333333333335</v>
      </c>
      <c r="I281" s="40">
        <v>322.2166666666667</v>
      </c>
      <c r="J281" s="40">
        <v>332.08333333333337</v>
      </c>
      <c r="K281" s="31">
        <v>312.35000000000002</v>
      </c>
      <c r="L281" s="31">
        <v>295</v>
      </c>
      <c r="M281" s="31">
        <v>20.769480000000001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257.7</v>
      </c>
      <c r="D282" s="40">
        <v>257.91666666666669</v>
      </c>
      <c r="E282" s="40">
        <v>247.83333333333337</v>
      </c>
      <c r="F282" s="40">
        <v>237.9666666666667</v>
      </c>
      <c r="G282" s="40">
        <v>227.88333333333338</v>
      </c>
      <c r="H282" s="40">
        <v>267.78333333333336</v>
      </c>
      <c r="I282" s="40">
        <v>277.86666666666673</v>
      </c>
      <c r="J282" s="40">
        <v>287.73333333333335</v>
      </c>
      <c r="K282" s="31">
        <v>268</v>
      </c>
      <c r="L282" s="31">
        <v>248.05</v>
      </c>
      <c r="M282" s="31">
        <v>7.5397299999999996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1183.8</v>
      </c>
      <c r="D283" s="40">
        <v>1167.95</v>
      </c>
      <c r="E283" s="40">
        <v>1138.9000000000001</v>
      </c>
      <c r="F283" s="40">
        <v>1094</v>
      </c>
      <c r="G283" s="40">
        <v>1064.95</v>
      </c>
      <c r="H283" s="40">
        <v>1212.8500000000001</v>
      </c>
      <c r="I283" s="40">
        <v>1241.8999999999999</v>
      </c>
      <c r="J283" s="40">
        <v>1286.8000000000002</v>
      </c>
      <c r="K283" s="31">
        <v>1197</v>
      </c>
      <c r="L283" s="31">
        <v>1123.05</v>
      </c>
      <c r="M283" s="31">
        <v>0.63497000000000003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1014.75</v>
      </c>
      <c r="D284" s="40">
        <v>1011.5333333333333</v>
      </c>
      <c r="E284" s="40">
        <v>998.06666666666661</v>
      </c>
      <c r="F284" s="40">
        <v>981.38333333333333</v>
      </c>
      <c r="G284" s="40">
        <v>967.91666666666663</v>
      </c>
      <c r="H284" s="40">
        <v>1028.2166666666667</v>
      </c>
      <c r="I284" s="40">
        <v>1041.6833333333334</v>
      </c>
      <c r="J284" s="40">
        <v>1058.3666666666666</v>
      </c>
      <c r="K284" s="31">
        <v>1025</v>
      </c>
      <c r="L284" s="31">
        <v>994.85</v>
      </c>
      <c r="M284" s="31">
        <v>1.1412899999999999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432.15</v>
      </c>
      <c r="D285" s="40">
        <v>432.83333333333331</v>
      </c>
      <c r="E285" s="40">
        <v>422.51666666666665</v>
      </c>
      <c r="F285" s="40">
        <v>412.88333333333333</v>
      </c>
      <c r="G285" s="40">
        <v>402.56666666666666</v>
      </c>
      <c r="H285" s="40">
        <v>442.46666666666664</v>
      </c>
      <c r="I285" s="40">
        <v>452.78333333333336</v>
      </c>
      <c r="J285" s="40">
        <v>462.41666666666663</v>
      </c>
      <c r="K285" s="31">
        <v>443.15</v>
      </c>
      <c r="L285" s="31">
        <v>423.2</v>
      </c>
      <c r="M285" s="31">
        <v>1.8602000000000001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616.20000000000005</v>
      </c>
      <c r="D286" s="40">
        <v>618.75</v>
      </c>
      <c r="E286" s="40">
        <v>608.70000000000005</v>
      </c>
      <c r="F286" s="40">
        <v>601.20000000000005</v>
      </c>
      <c r="G286" s="40">
        <v>591.15000000000009</v>
      </c>
      <c r="H286" s="40">
        <v>626.25</v>
      </c>
      <c r="I286" s="40">
        <v>636.29999999999995</v>
      </c>
      <c r="J286" s="40">
        <v>643.79999999999995</v>
      </c>
      <c r="K286" s="31">
        <v>628.79999999999995</v>
      </c>
      <c r="L286" s="31">
        <v>611.25</v>
      </c>
      <c r="M286" s="31">
        <v>4.0100600000000002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44.05</v>
      </c>
      <c r="D287" s="40">
        <v>44.316666666666663</v>
      </c>
      <c r="E287" s="40">
        <v>43.333333333333329</v>
      </c>
      <c r="F287" s="40">
        <v>42.616666666666667</v>
      </c>
      <c r="G287" s="40">
        <v>41.633333333333333</v>
      </c>
      <c r="H287" s="40">
        <v>45.033333333333324</v>
      </c>
      <c r="I287" s="40">
        <v>46.016666666666659</v>
      </c>
      <c r="J287" s="40">
        <v>46.73333333333332</v>
      </c>
      <c r="K287" s="31">
        <v>45.3</v>
      </c>
      <c r="L287" s="31">
        <v>43.6</v>
      </c>
      <c r="M287" s="31">
        <v>18.462810000000001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704.9</v>
      </c>
      <c r="D288" s="40">
        <v>695.56666666666661</v>
      </c>
      <c r="E288" s="40">
        <v>682.03333333333319</v>
      </c>
      <c r="F288" s="40">
        <v>659.16666666666663</v>
      </c>
      <c r="G288" s="40">
        <v>645.63333333333321</v>
      </c>
      <c r="H288" s="40">
        <v>718.43333333333317</v>
      </c>
      <c r="I288" s="40">
        <v>731.96666666666647</v>
      </c>
      <c r="J288" s="40">
        <v>754.83333333333314</v>
      </c>
      <c r="K288" s="31">
        <v>709.1</v>
      </c>
      <c r="L288" s="31">
        <v>672.7</v>
      </c>
      <c r="M288" s="31">
        <v>2.34762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396.1</v>
      </c>
      <c r="D289" s="40">
        <v>394.01666666666665</v>
      </c>
      <c r="E289" s="40">
        <v>379.5333333333333</v>
      </c>
      <c r="F289" s="40">
        <v>362.96666666666664</v>
      </c>
      <c r="G289" s="40">
        <v>348.48333333333329</v>
      </c>
      <c r="H289" s="40">
        <v>410.58333333333331</v>
      </c>
      <c r="I289" s="40">
        <v>425.06666666666666</v>
      </c>
      <c r="J289" s="40">
        <v>441.63333333333333</v>
      </c>
      <c r="K289" s="31">
        <v>408.5</v>
      </c>
      <c r="L289" s="31">
        <v>377.45</v>
      </c>
      <c r="M289" s="31">
        <v>7.6115199999999996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1780.6</v>
      </c>
      <c r="D290" s="40">
        <v>1787.5833333333333</v>
      </c>
      <c r="E290" s="40">
        <v>1755.1666666666665</v>
      </c>
      <c r="F290" s="40">
        <v>1729.7333333333333</v>
      </c>
      <c r="G290" s="40">
        <v>1697.3166666666666</v>
      </c>
      <c r="H290" s="40">
        <v>1813.0166666666664</v>
      </c>
      <c r="I290" s="40">
        <v>1845.4333333333329</v>
      </c>
      <c r="J290" s="40">
        <v>1870.8666666666663</v>
      </c>
      <c r="K290" s="31">
        <v>1820</v>
      </c>
      <c r="L290" s="31">
        <v>1762.15</v>
      </c>
      <c r="M290" s="31">
        <v>31.019030000000001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84.2</v>
      </c>
      <c r="D291" s="40">
        <v>84.083333333333329</v>
      </c>
      <c r="E291" s="40">
        <v>81.316666666666663</v>
      </c>
      <c r="F291" s="40">
        <v>78.433333333333337</v>
      </c>
      <c r="G291" s="40">
        <v>75.666666666666671</v>
      </c>
      <c r="H291" s="40">
        <v>86.966666666666654</v>
      </c>
      <c r="I291" s="40">
        <v>89.733333333333334</v>
      </c>
      <c r="J291" s="40">
        <v>92.616666666666646</v>
      </c>
      <c r="K291" s="31">
        <v>86.85</v>
      </c>
      <c r="L291" s="31">
        <v>81.2</v>
      </c>
      <c r="M291" s="31">
        <v>135.75274999999999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3659.25</v>
      </c>
      <c r="D292" s="40">
        <v>3637.15</v>
      </c>
      <c r="E292" s="40">
        <v>3529.3</v>
      </c>
      <c r="F292" s="40">
        <v>3399.35</v>
      </c>
      <c r="G292" s="40">
        <v>3291.5</v>
      </c>
      <c r="H292" s="40">
        <v>3767.1000000000004</v>
      </c>
      <c r="I292" s="40">
        <v>3874.95</v>
      </c>
      <c r="J292" s="40">
        <v>4004.9000000000005</v>
      </c>
      <c r="K292" s="31">
        <v>3745</v>
      </c>
      <c r="L292" s="31">
        <v>3507.2</v>
      </c>
      <c r="M292" s="31">
        <v>2.9021499999999998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393.65</v>
      </c>
      <c r="D293" s="40">
        <v>392.31666666666666</v>
      </c>
      <c r="E293" s="40">
        <v>385.63333333333333</v>
      </c>
      <c r="F293" s="40">
        <v>377.61666666666667</v>
      </c>
      <c r="G293" s="40">
        <v>370.93333333333334</v>
      </c>
      <c r="H293" s="40">
        <v>400.33333333333331</v>
      </c>
      <c r="I293" s="40">
        <v>407.01666666666659</v>
      </c>
      <c r="J293" s="40">
        <v>415.0333333333333</v>
      </c>
      <c r="K293" s="31">
        <v>399</v>
      </c>
      <c r="L293" s="31">
        <v>384.3</v>
      </c>
      <c r="M293" s="31">
        <v>31.400510000000001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270.85000000000002</v>
      </c>
      <c r="D294" s="40">
        <v>268.36666666666667</v>
      </c>
      <c r="E294" s="40">
        <v>262.48333333333335</v>
      </c>
      <c r="F294" s="40">
        <v>254.11666666666667</v>
      </c>
      <c r="G294" s="40">
        <v>248.23333333333335</v>
      </c>
      <c r="H294" s="40">
        <v>276.73333333333335</v>
      </c>
      <c r="I294" s="40">
        <v>282.61666666666667</v>
      </c>
      <c r="J294" s="40">
        <v>290.98333333333335</v>
      </c>
      <c r="K294" s="31">
        <v>274.25</v>
      </c>
      <c r="L294" s="31">
        <v>260</v>
      </c>
      <c r="M294" s="31">
        <v>2.0981200000000002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8193.5499999999993</v>
      </c>
      <c r="D295" s="40">
        <v>8057.2</v>
      </c>
      <c r="E295" s="40">
        <v>7874.4</v>
      </c>
      <c r="F295" s="40">
        <v>7555.25</v>
      </c>
      <c r="G295" s="40">
        <v>7372.45</v>
      </c>
      <c r="H295" s="40">
        <v>8376.3499999999985</v>
      </c>
      <c r="I295" s="40">
        <v>8559.1500000000015</v>
      </c>
      <c r="J295" s="40">
        <v>8878.2999999999993</v>
      </c>
      <c r="K295" s="31">
        <v>8240</v>
      </c>
      <c r="L295" s="31">
        <v>7738.05</v>
      </c>
      <c r="M295" s="31">
        <v>0.18848000000000001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4754.3999999999996</v>
      </c>
      <c r="D296" s="40">
        <v>4754.1333333333332</v>
      </c>
      <c r="E296" s="40">
        <v>4678.2666666666664</v>
      </c>
      <c r="F296" s="40">
        <v>4602.1333333333332</v>
      </c>
      <c r="G296" s="40">
        <v>4526.2666666666664</v>
      </c>
      <c r="H296" s="40">
        <v>4830.2666666666664</v>
      </c>
      <c r="I296" s="40">
        <v>4906.1333333333332</v>
      </c>
      <c r="J296" s="40">
        <v>4982.2666666666664</v>
      </c>
      <c r="K296" s="31">
        <v>4830</v>
      </c>
      <c r="L296" s="31">
        <v>4678</v>
      </c>
      <c r="M296" s="31">
        <v>1.9103300000000001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1583.3</v>
      </c>
      <c r="D297" s="40">
        <v>1581.3166666666666</v>
      </c>
      <c r="E297" s="40">
        <v>1564.7333333333331</v>
      </c>
      <c r="F297" s="40">
        <v>1546.1666666666665</v>
      </c>
      <c r="G297" s="40">
        <v>1529.583333333333</v>
      </c>
      <c r="H297" s="40">
        <v>1599.8833333333332</v>
      </c>
      <c r="I297" s="40">
        <v>1616.4666666666667</v>
      </c>
      <c r="J297" s="40">
        <v>1635.0333333333333</v>
      </c>
      <c r="K297" s="31">
        <v>1597.9</v>
      </c>
      <c r="L297" s="31">
        <v>1562.75</v>
      </c>
      <c r="M297" s="31">
        <v>13.709300000000001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703.5</v>
      </c>
      <c r="D298" s="40">
        <v>703.08333333333337</v>
      </c>
      <c r="E298" s="40">
        <v>695.41666666666674</v>
      </c>
      <c r="F298" s="40">
        <v>687.33333333333337</v>
      </c>
      <c r="G298" s="40">
        <v>679.66666666666674</v>
      </c>
      <c r="H298" s="40">
        <v>711.16666666666674</v>
      </c>
      <c r="I298" s="40">
        <v>718.83333333333348</v>
      </c>
      <c r="J298" s="40">
        <v>726.91666666666674</v>
      </c>
      <c r="K298" s="31">
        <v>710.75</v>
      </c>
      <c r="L298" s="31">
        <v>695</v>
      </c>
      <c r="M298" s="31">
        <v>39.532110000000003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36.950000000000003</v>
      </c>
      <c r="D299" s="40">
        <v>37.366666666666667</v>
      </c>
      <c r="E299" s="40">
        <v>35.583333333333336</v>
      </c>
      <c r="F299" s="40">
        <v>34.216666666666669</v>
      </c>
      <c r="G299" s="40">
        <v>32.433333333333337</v>
      </c>
      <c r="H299" s="40">
        <v>38.733333333333334</v>
      </c>
      <c r="I299" s="40">
        <v>40.516666666666666</v>
      </c>
      <c r="J299" s="40">
        <v>41.883333333333333</v>
      </c>
      <c r="K299" s="31">
        <v>39.15</v>
      </c>
      <c r="L299" s="31">
        <v>36</v>
      </c>
      <c r="M299" s="31">
        <v>35.659269999999999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1795.85</v>
      </c>
      <c r="D300" s="40">
        <v>1783.9833333333333</v>
      </c>
      <c r="E300" s="40">
        <v>1756.8666666666668</v>
      </c>
      <c r="F300" s="40">
        <v>1717.8833333333334</v>
      </c>
      <c r="G300" s="40">
        <v>1690.7666666666669</v>
      </c>
      <c r="H300" s="40">
        <v>1822.9666666666667</v>
      </c>
      <c r="I300" s="40">
        <v>1850.083333333333</v>
      </c>
      <c r="J300" s="40">
        <v>1889.0666666666666</v>
      </c>
      <c r="K300" s="31">
        <v>1811.1</v>
      </c>
      <c r="L300" s="31">
        <v>1745</v>
      </c>
      <c r="M300" s="31">
        <v>1.1057600000000001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1050.75</v>
      </c>
      <c r="D301" s="40">
        <v>1059.05</v>
      </c>
      <c r="E301" s="40">
        <v>1027.0999999999999</v>
      </c>
      <c r="F301" s="40">
        <v>1003.45</v>
      </c>
      <c r="G301" s="40">
        <v>971.5</v>
      </c>
      <c r="H301" s="40">
        <v>1082.6999999999998</v>
      </c>
      <c r="I301" s="40">
        <v>1114.6500000000001</v>
      </c>
      <c r="J301" s="40">
        <v>1138.2999999999997</v>
      </c>
      <c r="K301" s="31">
        <v>1091</v>
      </c>
      <c r="L301" s="31">
        <v>1035.4000000000001</v>
      </c>
      <c r="M301" s="31">
        <v>63.673639999999999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4158</v>
      </c>
      <c r="D302" s="40">
        <v>4103</v>
      </c>
      <c r="E302" s="40">
        <v>3994</v>
      </c>
      <c r="F302" s="40">
        <v>3830</v>
      </c>
      <c r="G302" s="40">
        <v>3721</v>
      </c>
      <c r="H302" s="40">
        <v>4267</v>
      </c>
      <c r="I302" s="40">
        <v>4376</v>
      </c>
      <c r="J302" s="40">
        <v>4540</v>
      </c>
      <c r="K302" s="31">
        <v>4212</v>
      </c>
      <c r="L302" s="31">
        <v>3939</v>
      </c>
      <c r="M302" s="31">
        <v>0.87822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770.55</v>
      </c>
      <c r="D303" s="40">
        <v>771.18333333333339</v>
      </c>
      <c r="E303" s="40">
        <v>761.36666666666679</v>
      </c>
      <c r="F303" s="40">
        <v>752.18333333333339</v>
      </c>
      <c r="G303" s="40">
        <v>742.36666666666679</v>
      </c>
      <c r="H303" s="40">
        <v>780.36666666666679</v>
      </c>
      <c r="I303" s="40">
        <v>790.18333333333339</v>
      </c>
      <c r="J303" s="40">
        <v>799.36666666666679</v>
      </c>
      <c r="K303" s="31">
        <v>781</v>
      </c>
      <c r="L303" s="31">
        <v>762</v>
      </c>
      <c r="M303" s="31">
        <v>0.12214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42.85</v>
      </c>
      <c r="D304" s="40">
        <v>43.050000000000004</v>
      </c>
      <c r="E304" s="40">
        <v>41.300000000000011</v>
      </c>
      <c r="F304" s="40">
        <v>39.750000000000007</v>
      </c>
      <c r="G304" s="40">
        <v>38.000000000000014</v>
      </c>
      <c r="H304" s="40">
        <v>44.600000000000009</v>
      </c>
      <c r="I304" s="40">
        <v>46.349999999999994</v>
      </c>
      <c r="J304" s="40">
        <v>47.900000000000006</v>
      </c>
      <c r="K304" s="31">
        <v>44.8</v>
      </c>
      <c r="L304" s="31">
        <v>41.5</v>
      </c>
      <c r="M304" s="31">
        <v>42.442309999999999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172.35</v>
      </c>
      <c r="D305" s="40">
        <v>171.76666666666665</v>
      </c>
      <c r="E305" s="40">
        <v>168.08333333333331</v>
      </c>
      <c r="F305" s="40">
        <v>163.81666666666666</v>
      </c>
      <c r="G305" s="40">
        <v>160.13333333333333</v>
      </c>
      <c r="H305" s="40">
        <v>176.0333333333333</v>
      </c>
      <c r="I305" s="40">
        <v>179.71666666666664</v>
      </c>
      <c r="J305" s="40">
        <v>183.98333333333329</v>
      </c>
      <c r="K305" s="31">
        <v>175.45</v>
      </c>
      <c r="L305" s="31">
        <v>167.5</v>
      </c>
      <c r="M305" s="31">
        <v>5.0200100000000001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77603.100000000006</v>
      </c>
      <c r="D306" s="40">
        <v>78234.25</v>
      </c>
      <c r="E306" s="40">
        <v>76668.850000000006</v>
      </c>
      <c r="F306" s="40">
        <v>75734.600000000006</v>
      </c>
      <c r="G306" s="40">
        <v>74169.200000000012</v>
      </c>
      <c r="H306" s="40">
        <v>79168.5</v>
      </c>
      <c r="I306" s="40">
        <v>80733.899999999994</v>
      </c>
      <c r="J306" s="40">
        <v>81668.149999999994</v>
      </c>
      <c r="K306" s="31">
        <v>79799.649999999994</v>
      </c>
      <c r="L306" s="31">
        <v>77300</v>
      </c>
      <c r="M306" s="31">
        <v>0.16578999999999999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1117.8499999999999</v>
      </c>
      <c r="D307" s="40">
        <v>1114.8666666666666</v>
      </c>
      <c r="E307" s="40">
        <v>1096.7333333333331</v>
      </c>
      <c r="F307" s="40">
        <v>1075.6166666666666</v>
      </c>
      <c r="G307" s="40">
        <v>1057.4833333333331</v>
      </c>
      <c r="H307" s="40">
        <v>1135.9833333333331</v>
      </c>
      <c r="I307" s="40">
        <v>1154.1166666666668</v>
      </c>
      <c r="J307" s="40">
        <v>1175.2333333333331</v>
      </c>
      <c r="K307" s="31">
        <v>1133</v>
      </c>
      <c r="L307" s="31">
        <v>1093.75</v>
      </c>
      <c r="M307" s="31">
        <v>6.4539799999999996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3843.05</v>
      </c>
      <c r="D308" s="40">
        <v>3848.0333333333333</v>
      </c>
      <c r="E308" s="40">
        <v>3737.0666666666666</v>
      </c>
      <c r="F308" s="40">
        <v>3631.0833333333335</v>
      </c>
      <c r="G308" s="40">
        <v>3520.1166666666668</v>
      </c>
      <c r="H308" s="40">
        <v>3954.0166666666664</v>
      </c>
      <c r="I308" s="40">
        <v>4064.9833333333327</v>
      </c>
      <c r="J308" s="40">
        <v>4170.9666666666662</v>
      </c>
      <c r="K308" s="31">
        <v>3959</v>
      </c>
      <c r="L308" s="31">
        <v>3742.05</v>
      </c>
      <c r="M308" s="31">
        <v>0.11398999999999999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303.05</v>
      </c>
      <c r="D309" s="40">
        <v>298.7</v>
      </c>
      <c r="E309" s="40">
        <v>292.5</v>
      </c>
      <c r="F309" s="40">
        <v>281.95</v>
      </c>
      <c r="G309" s="40">
        <v>275.75</v>
      </c>
      <c r="H309" s="40">
        <v>309.25</v>
      </c>
      <c r="I309" s="40">
        <v>315.44999999999993</v>
      </c>
      <c r="J309" s="40">
        <v>326</v>
      </c>
      <c r="K309" s="31">
        <v>304.89999999999998</v>
      </c>
      <c r="L309" s="31">
        <v>288.14999999999998</v>
      </c>
      <c r="M309" s="31">
        <v>1.2574700000000001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154</v>
      </c>
      <c r="D310" s="40">
        <v>152.41666666666666</v>
      </c>
      <c r="E310" s="40">
        <v>150.33333333333331</v>
      </c>
      <c r="F310" s="40">
        <v>146.66666666666666</v>
      </c>
      <c r="G310" s="40">
        <v>144.58333333333331</v>
      </c>
      <c r="H310" s="40">
        <v>156.08333333333331</v>
      </c>
      <c r="I310" s="40">
        <v>158.16666666666663</v>
      </c>
      <c r="J310" s="40">
        <v>161.83333333333331</v>
      </c>
      <c r="K310" s="31">
        <v>154.5</v>
      </c>
      <c r="L310" s="31">
        <v>148.75</v>
      </c>
      <c r="M310" s="31">
        <v>75.065539999999999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778.7</v>
      </c>
      <c r="D311" s="40">
        <v>778.7166666666667</v>
      </c>
      <c r="E311" s="40">
        <v>767.48333333333335</v>
      </c>
      <c r="F311" s="40">
        <v>756.26666666666665</v>
      </c>
      <c r="G311" s="40">
        <v>745.0333333333333</v>
      </c>
      <c r="H311" s="40">
        <v>789.93333333333339</v>
      </c>
      <c r="I311" s="40">
        <v>801.16666666666674</v>
      </c>
      <c r="J311" s="40">
        <v>812.38333333333344</v>
      </c>
      <c r="K311" s="31">
        <v>789.95</v>
      </c>
      <c r="L311" s="31">
        <v>767.5</v>
      </c>
      <c r="M311" s="31">
        <v>31.47983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248.45</v>
      </c>
      <c r="D312" s="40">
        <v>244.75</v>
      </c>
      <c r="E312" s="40">
        <v>238.5</v>
      </c>
      <c r="F312" s="40">
        <v>228.55</v>
      </c>
      <c r="G312" s="40">
        <v>222.3</v>
      </c>
      <c r="H312" s="40">
        <v>254.7</v>
      </c>
      <c r="I312" s="40">
        <v>260.95</v>
      </c>
      <c r="J312" s="40">
        <v>270.89999999999998</v>
      </c>
      <c r="K312" s="31">
        <v>251</v>
      </c>
      <c r="L312" s="31">
        <v>234.8</v>
      </c>
      <c r="M312" s="31">
        <v>3.06426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299.35000000000002</v>
      </c>
      <c r="D313" s="40">
        <v>299.7166666666667</v>
      </c>
      <c r="E313" s="40">
        <v>292.43333333333339</v>
      </c>
      <c r="F313" s="40">
        <v>285.51666666666671</v>
      </c>
      <c r="G313" s="40">
        <v>278.23333333333341</v>
      </c>
      <c r="H313" s="40">
        <v>306.63333333333338</v>
      </c>
      <c r="I313" s="40">
        <v>313.91666666666669</v>
      </c>
      <c r="J313" s="40">
        <v>320.83333333333337</v>
      </c>
      <c r="K313" s="31">
        <v>307</v>
      </c>
      <c r="L313" s="31">
        <v>292.8</v>
      </c>
      <c r="M313" s="31">
        <v>2.5607199999999999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658.9</v>
      </c>
      <c r="D314" s="40">
        <v>661.56666666666672</v>
      </c>
      <c r="E314" s="40">
        <v>639.13333333333344</v>
      </c>
      <c r="F314" s="40">
        <v>619.36666666666667</v>
      </c>
      <c r="G314" s="40">
        <v>596.93333333333339</v>
      </c>
      <c r="H314" s="40">
        <v>681.33333333333348</v>
      </c>
      <c r="I314" s="40">
        <v>703.76666666666665</v>
      </c>
      <c r="J314" s="40">
        <v>723.53333333333353</v>
      </c>
      <c r="K314" s="31">
        <v>684</v>
      </c>
      <c r="L314" s="31">
        <v>641.79999999999995</v>
      </c>
      <c r="M314" s="31">
        <v>1.3937600000000001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168.25</v>
      </c>
      <c r="D315" s="40">
        <v>171.93333333333331</v>
      </c>
      <c r="E315" s="40">
        <v>159.66666666666663</v>
      </c>
      <c r="F315" s="40">
        <v>151.08333333333331</v>
      </c>
      <c r="G315" s="40">
        <v>138.81666666666663</v>
      </c>
      <c r="H315" s="40">
        <v>180.51666666666662</v>
      </c>
      <c r="I315" s="40">
        <v>192.78333333333333</v>
      </c>
      <c r="J315" s="40">
        <v>201.36666666666662</v>
      </c>
      <c r="K315" s="31">
        <v>184.2</v>
      </c>
      <c r="L315" s="31">
        <v>163.35</v>
      </c>
      <c r="M315" s="31">
        <v>517.70321999999999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40.549999999999997</v>
      </c>
      <c r="D316" s="40">
        <v>40.6</v>
      </c>
      <c r="E316" s="40">
        <v>39.700000000000003</v>
      </c>
      <c r="F316" s="40">
        <v>38.85</v>
      </c>
      <c r="G316" s="40">
        <v>37.950000000000003</v>
      </c>
      <c r="H316" s="40">
        <v>41.45</v>
      </c>
      <c r="I316" s="40">
        <v>42.349999999999994</v>
      </c>
      <c r="J316" s="40">
        <v>43.2</v>
      </c>
      <c r="K316" s="31">
        <v>41.5</v>
      </c>
      <c r="L316" s="31">
        <v>39.75</v>
      </c>
      <c r="M316" s="31">
        <v>16.382490000000001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516.6</v>
      </c>
      <c r="D317" s="40">
        <v>518.81666666666661</v>
      </c>
      <c r="E317" s="40">
        <v>511.38333333333321</v>
      </c>
      <c r="F317" s="40">
        <v>506.16666666666663</v>
      </c>
      <c r="G317" s="40">
        <v>498.73333333333323</v>
      </c>
      <c r="H317" s="40">
        <v>524.03333333333319</v>
      </c>
      <c r="I317" s="40">
        <v>531.46666666666658</v>
      </c>
      <c r="J317" s="40">
        <v>536.68333333333317</v>
      </c>
      <c r="K317" s="31">
        <v>526.25</v>
      </c>
      <c r="L317" s="31">
        <v>513.6</v>
      </c>
      <c r="M317" s="31">
        <v>21.33644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7021.5</v>
      </c>
      <c r="D318" s="40">
        <v>7013.8833333333341</v>
      </c>
      <c r="E318" s="40">
        <v>6932.7666666666682</v>
      </c>
      <c r="F318" s="40">
        <v>6844.0333333333338</v>
      </c>
      <c r="G318" s="40">
        <v>6762.9166666666679</v>
      </c>
      <c r="H318" s="40">
        <v>7102.6166666666686</v>
      </c>
      <c r="I318" s="40">
        <v>7183.7333333333354</v>
      </c>
      <c r="J318" s="40">
        <v>7272.466666666669</v>
      </c>
      <c r="K318" s="31">
        <v>7095</v>
      </c>
      <c r="L318" s="31">
        <v>6925.15</v>
      </c>
      <c r="M318" s="31">
        <v>4.1431100000000001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1061.95</v>
      </c>
      <c r="D319" s="40">
        <v>1051.1000000000001</v>
      </c>
      <c r="E319" s="40">
        <v>1021.1000000000004</v>
      </c>
      <c r="F319" s="40">
        <v>980.25000000000023</v>
      </c>
      <c r="G319" s="40">
        <v>950.25000000000045</v>
      </c>
      <c r="H319" s="40">
        <v>1091.9500000000003</v>
      </c>
      <c r="I319" s="40">
        <v>1121.9499999999998</v>
      </c>
      <c r="J319" s="40">
        <v>1162.8000000000002</v>
      </c>
      <c r="K319" s="31">
        <v>1081.0999999999999</v>
      </c>
      <c r="L319" s="31">
        <v>1010.25</v>
      </c>
      <c r="M319" s="31">
        <v>18.024329999999999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300.60000000000002</v>
      </c>
      <c r="D320" s="40">
        <v>299.63333333333338</v>
      </c>
      <c r="E320" s="40">
        <v>292.26666666666677</v>
      </c>
      <c r="F320" s="40">
        <v>283.93333333333339</v>
      </c>
      <c r="G320" s="40">
        <v>276.56666666666678</v>
      </c>
      <c r="H320" s="40">
        <v>307.96666666666675</v>
      </c>
      <c r="I320" s="40">
        <v>315.33333333333343</v>
      </c>
      <c r="J320" s="40">
        <v>323.66666666666674</v>
      </c>
      <c r="K320" s="31">
        <v>307</v>
      </c>
      <c r="L320" s="31">
        <v>291.3</v>
      </c>
      <c r="M320" s="31">
        <v>36.582639999999998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239.25</v>
      </c>
      <c r="D321" s="40">
        <v>239.46666666666667</v>
      </c>
      <c r="E321" s="40">
        <v>233.93333333333334</v>
      </c>
      <c r="F321" s="40">
        <v>228.61666666666667</v>
      </c>
      <c r="G321" s="40">
        <v>223.08333333333334</v>
      </c>
      <c r="H321" s="40">
        <v>244.78333333333333</v>
      </c>
      <c r="I321" s="40">
        <v>250.31666666666669</v>
      </c>
      <c r="J321" s="40">
        <v>255.63333333333333</v>
      </c>
      <c r="K321" s="31">
        <v>245</v>
      </c>
      <c r="L321" s="31">
        <v>234.15</v>
      </c>
      <c r="M321" s="31">
        <v>6.2337699999999998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2675.9</v>
      </c>
      <c r="D322" s="40">
        <v>2704.2166666666667</v>
      </c>
      <c r="E322" s="40">
        <v>2613.6833333333334</v>
      </c>
      <c r="F322" s="40">
        <v>2551.4666666666667</v>
      </c>
      <c r="G322" s="40">
        <v>2460.9333333333334</v>
      </c>
      <c r="H322" s="40">
        <v>2766.4333333333334</v>
      </c>
      <c r="I322" s="40">
        <v>2856.9666666666672</v>
      </c>
      <c r="J322" s="40">
        <v>2919.1833333333334</v>
      </c>
      <c r="K322" s="31">
        <v>2794.75</v>
      </c>
      <c r="L322" s="31">
        <v>2642</v>
      </c>
      <c r="M322" s="31">
        <v>3.5654699999999999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2804.55</v>
      </c>
      <c r="D323" s="40">
        <v>2795.5166666666664</v>
      </c>
      <c r="E323" s="40">
        <v>2769.0333333333328</v>
      </c>
      <c r="F323" s="40">
        <v>2733.5166666666664</v>
      </c>
      <c r="G323" s="40">
        <v>2707.0333333333328</v>
      </c>
      <c r="H323" s="40">
        <v>2831.0333333333328</v>
      </c>
      <c r="I323" s="40">
        <v>2857.5166666666664</v>
      </c>
      <c r="J323" s="40">
        <v>2893.0333333333328</v>
      </c>
      <c r="K323" s="31">
        <v>2822</v>
      </c>
      <c r="L323" s="31">
        <v>2760</v>
      </c>
      <c r="M323" s="31">
        <v>3.69936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131.69999999999999</v>
      </c>
      <c r="D324" s="40">
        <v>130.03333333333333</v>
      </c>
      <c r="E324" s="40">
        <v>127.16666666666666</v>
      </c>
      <c r="F324" s="40">
        <v>122.63333333333333</v>
      </c>
      <c r="G324" s="40">
        <v>119.76666666666665</v>
      </c>
      <c r="H324" s="40">
        <v>134.56666666666666</v>
      </c>
      <c r="I324" s="40">
        <v>137.43333333333334</v>
      </c>
      <c r="J324" s="40">
        <v>141.96666666666667</v>
      </c>
      <c r="K324" s="31">
        <v>132.9</v>
      </c>
      <c r="L324" s="31">
        <v>125.5</v>
      </c>
      <c r="M324" s="31">
        <v>5.9156500000000003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703.45</v>
      </c>
      <c r="D325" s="40">
        <v>707.75</v>
      </c>
      <c r="E325" s="40">
        <v>685.6</v>
      </c>
      <c r="F325" s="40">
        <v>667.75</v>
      </c>
      <c r="G325" s="40">
        <v>645.6</v>
      </c>
      <c r="H325" s="40">
        <v>725.6</v>
      </c>
      <c r="I325" s="40">
        <v>747.75000000000011</v>
      </c>
      <c r="J325" s="40">
        <v>765.6</v>
      </c>
      <c r="K325" s="31">
        <v>729.9</v>
      </c>
      <c r="L325" s="31">
        <v>689.9</v>
      </c>
      <c r="M325" s="31">
        <v>3.5091000000000001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187.35</v>
      </c>
      <c r="D326" s="40">
        <v>185.96666666666667</v>
      </c>
      <c r="E326" s="40">
        <v>182.48333333333335</v>
      </c>
      <c r="F326" s="40">
        <v>177.61666666666667</v>
      </c>
      <c r="G326" s="40">
        <v>174.13333333333335</v>
      </c>
      <c r="H326" s="40">
        <v>190.83333333333334</v>
      </c>
      <c r="I326" s="40">
        <v>194.31666666666663</v>
      </c>
      <c r="J326" s="40">
        <v>199.18333333333334</v>
      </c>
      <c r="K326" s="31">
        <v>189.45</v>
      </c>
      <c r="L326" s="31">
        <v>181.1</v>
      </c>
      <c r="M326" s="31">
        <v>3.9629599999999998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799.05</v>
      </c>
      <c r="D327" s="40">
        <v>799.38333333333333</v>
      </c>
      <c r="E327" s="40">
        <v>775.66666666666663</v>
      </c>
      <c r="F327" s="40">
        <v>752.2833333333333</v>
      </c>
      <c r="G327" s="40">
        <v>728.56666666666661</v>
      </c>
      <c r="H327" s="40">
        <v>822.76666666666665</v>
      </c>
      <c r="I327" s="40">
        <v>846.48333333333335</v>
      </c>
      <c r="J327" s="40">
        <v>869.86666666666667</v>
      </c>
      <c r="K327" s="31">
        <v>823.1</v>
      </c>
      <c r="L327" s="31">
        <v>776</v>
      </c>
      <c r="M327" s="31">
        <v>12.00183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2673</v>
      </c>
      <c r="D328" s="40">
        <v>2684.6666666666665</v>
      </c>
      <c r="E328" s="40">
        <v>2626.333333333333</v>
      </c>
      <c r="F328" s="40">
        <v>2579.6666666666665</v>
      </c>
      <c r="G328" s="40">
        <v>2521.333333333333</v>
      </c>
      <c r="H328" s="40">
        <v>2731.333333333333</v>
      </c>
      <c r="I328" s="40">
        <v>2789.6666666666661</v>
      </c>
      <c r="J328" s="40">
        <v>2836.333333333333</v>
      </c>
      <c r="K328" s="31">
        <v>2743</v>
      </c>
      <c r="L328" s="31">
        <v>2638</v>
      </c>
      <c r="M328" s="31">
        <v>5.0750299999999999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1520.5</v>
      </c>
      <c r="D329" s="40">
        <v>1517.2833333333335</v>
      </c>
      <c r="E329" s="40">
        <v>1492.416666666667</v>
      </c>
      <c r="F329" s="40">
        <v>1464.3333333333335</v>
      </c>
      <c r="G329" s="40">
        <v>1439.4666666666669</v>
      </c>
      <c r="H329" s="40">
        <v>1545.366666666667</v>
      </c>
      <c r="I329" s="40">
        <v>1570.2333333333333</v>
      </c>
      <c r="J329" s="40">
        <v>1598.3166666666671</v>
      </c>
      <c r="K329" s="31">
        <v>1542.15</v>
      </c>
      <c r="L329" s="31">
        <v>1489.2</v>
      </c>
      <c r="M329" s="31">
        <v>2.5062899999999999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1443.3</v>
      </c>
      <c r="D330" s="40">
        <v>1442.5833333333333</v>
      </c>
      <c r="E330" s="40">
        <v>1403.1166666666666</v>
      </c>
      <c r="F330" s="40">
        <v>1362.9333333333334</v>
      </c>
      <c r="G330" s="40">
        <v>1323.4666666666667</v>
      </c>
      <c r="H330" s="40">
        <v>1482.7666666666664</v>
      </c>
      <c r="I330" s="40">
        <v>1522.2333333333331</v>
      </c>
      <c r="J330" s="40">
        <v>1562.4166666666663</v>
      </c>
      <c r="K330" s="31">
        <v>1482.05</v>
      </c>
      <c r="L330" s="31">
        <v>1402.4</v>
      </c>
      <c r="M330" s="31">
        <v>20.799990000000001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1010.55</v>
      </c>
      <c r="D331" s="40">
        <v>998.85</v>
      </c>
      <c r="E331" s="40">
        <v>983.7</v>
      </c>
      <c r="F331" s="40">
        <v>956.85</v>
      </c>
      <c r="G331" s="40">
        <v>941.7</v>
      </c>
      <c r="H331" s="40">
        <v>1025.7</v>
      </c>
      <c r="I331" s="40">
        <v>1040.8499999999999</v>
      </c>
      <c r="J331" s="40">
        <v>1067.7</v>
      </c>
      <c r="K331" s="31">
        <v>1014</v>
      </c>
      <c r="L331" s="31">
        <v>972</v>
      </c>
      <c r="M331" s="31">
        <v>3.4388000000000001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45.1</v>
      </c>
      <c r="D332" s="40">
        <v>45.066666666666663</v>
      </c>
      <c r="E332" s="40">
        <v>43.533333333333324</v>
      </c>
      <c r="F332" s="40">
        <v>41.966666666666661</v>
      </c>
      <c r="G332" s="40">
        <v>40.433333333333323</v>
      </c>
      <c r="H332" s="40">
        <v>46.633333333333326</v>
      </c>
      <c r="I332" s="40">
        <v>48.166666666666657</v>
      </c>
      <c r="J332" s="40">
        <v>49.733333333333327</v>
      </c>
      <c r="K332" s="31">
        <v>46.6</v>
      </c>
      <c r="L332" s="31">
        <v>43.5</v>
      </c>
      <c r="M332" s="31">
        <v>102.86771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84.2</v>
      </c>
      <c r="D333" s="40">
        <v>82.833333333333329</v>
      </c>
      <c r="E333" s="40">
        <v>80.966666666666654</v>
      </c>
      <c r="F333" s="40">
        <v>77.73333333333332</v>
      </c>
      <c r="G333" s="40">
        <v>75.866666666666646</v>
      </c>
      <c r="H333" s="40">
        <v>86.066666666666663</v>
      </c>
      <c r="I333" s="40">
        <v>87.933333333333337</v>
      </c>
      <c r="J333" s="40">
        <v>91.166666666666671</v>
      </c>
      <c r="K333" s="31">
        <v>84.7</v>
      </c>
      <c r="L333" s="31">
        <v>79.599999999999994</v>
      </c>
      <c r="M333" s="31">
        <v>40.01923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603.54999999999995</v>
      </c>
      <c r="D334" s="40">
        <v>590.7833333333333</v>
      </c>
      <c r="E334" s="40">
        <v>573.76666666666665</v>
      </c>
      <c r="F334" s="40">
        <v>543.98333333333335</v>
      </c>
      <c r="G334" s="40">
        <v>526.9666666666667</v>
      </c>
      <c r="H334" s="40">
        <v>620.56666666666661</v>
      </c>
      <c r="I334" s="40">
        <v>637.58333333333326</v>
      </c>
      <c r="J334" s="40">
        <v>667.36666666666656</v>
      </c>
      <c r="K334" s="31">
        <v>607.79999999999995</v>
      </c>
      <c r="L334" s="31">
        <v>561</v>
      </c>
      <c r="M334" s="31">
        <v>3.1774399999999998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</v>
      </c>
      <c r="D335" s="40">
        <v>25.833333333333332</v>
      </c>
      <c r="E335" s="40">
        <v>25.466666666666665</v>
      </c>
      <c r="F335" s="40">
        <v>24.933333333333334</v>
      </c>
      <c r="G335" s="40">
        <v>24.566666666666666</v>
      </c>
      <c r="H335" s="40">
        <v>26.366666666666664</v>
      </c>
      <c r="I335" s="40">
        <v>26.733333333333331</v>
      </c>
      <c r="J335" s="40">
        <v>27.266666666666662</v>
      </c>
      <c r="K335" s="31">
        <v>26.2</v>
      </c>
      <c r="L335" s="31">
        <v>25.3</v>
      </c>
      <c r="M335" s="31">
        <v>46.036279999999998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54.95</v>
      </c>
      <c r="D336" s="40">
        <v>54.766666666666673</v>
      </c>
      <c r="E336" s="40">
        <v>53.383333333333347</v>
      </c>
      <c r="F336" s="40">
        <v>51.816666666666677</v>
      </c>
      <c r="G336" s="40">
        <v>50.433333333333351</v>
      </c>
      <c r="H336" s="40">
        <v>56.333333333333343</v>
      </c>
      <c r="I336" s="40">
        <v>57.716666666666669</v>
      </c>
      <c r="J336" s="40">
        <v>59.283333333333339</v>
      </c>
      <c r="K336" s="31">
        <v>56.15</v>
      </c>
      <c r="L336" s="31">
        <v>53.2</v>
      </c>
      <c r="M336" s="31">
        <v>20.119669999999999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171.8</v>
      </c>
      <c r="D337" s="40">
        <v>170.51666666666668</v>
      </c>
      <c r="E337" s="40">
        <v>168.23333333333335</v>
      </c>
      <c r="F337" s="40">
        <v>164.66666666666666</v>
      </c>
      <c r="G337" s="40">
        <v>162.38333333333333</v>
      </c>
      <c r="H337" s="40">
        <v>174.08333333333337</v>
      </c>
      <c r="I337" s="40">
        <v>176.36666666666673</v>
      </c>
      <c r="J337" s="40">
        <v>179.93333333333339</v>
      </c>
      <c r="K337" s="31">
        <v>172.8</v>
      </c>
      <c r="L337" s="31">
        <v>166.95</v>
      </c>
      <c r="M337" s="31">
        <v>136.35607999999999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271.10000000000002</v>
      </c>
      <c r="D338" s="40">
        <v>266.3</v>
      </c>
      <c r="E338" s="40">
        <v>259.10000000000002</v>
      </c>
      <c r="F338" s="40">
        <v>247.10000000000002</v>
      </c>
      <c r="G338" s="40">
        <v>239.90000000000003</v>
      </c>
      <c r="H338" s="40">
        <v>278.3</v>
      </c>
      <c r="I338" s="40">
        <v>285.49999999999994</v>
      </c>
      <c r="J338" s="40">
        <v>297.5</v>
      </c>
      <c r="K338" s="31">
        <v>273.5</v>
      </c>
      <c r="L338" s="31">
        <v>254.3</v>
      </c>
      <c r="M338" s="31">
        <v>26.39161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116.95</v>
      </c>
      <c r="D339" s="40">
        <v>116.26666666666667</v>
      </c>
      <c r="E339" s="40">
        <v>115.23333333333333</v>
      </c>
      <c r="F339" s="40">
        <v>113.51666666666667</v>
      </c>
      <c r="G339" s="40">
        <v>112.48333333333333</v>
      </c>
      <c r="H339" s="40">
        <v>117.98333333333333</v>
      </c>
      <c r="I339" s="40">
        <v>119.01666666666667</v>
      </c>
      <c r="J339" s="40">
        <v>120.73333333333333</v>
      </c>
      <c r="K339" s="31">
        <v>117.3</v>
      </c>
      <c r="L339" s="31">
        <v>114.55</v>
      </c>
      <c r="M339" s="31">
        <v>80.568860000000001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510.3</v>
      </c>
      <c r="D340" s="40">
        <v>508.38333333333338</v>
      </c>
      <c r="E340" s="40">
        <v>498.11666666666679</v>
      </c>
      <c r="F340" s="40">
        <v>485.93333333333339</v>
      </c>
      <c r="G340" s="40">
        <v>475.6666666666668</v>
      </c>
      <c r="H340" s="40">
        <v>520.56666666666683</v>
      </c>
      <c r="I340" s="40">
        <v>530.83333333333326</v>
      </c>
      <c r="J340" s="40">
        <v>543.01666666666677</v>
      </c>
      <c r="K340" s="31">
        <v>518.65</v>
      </c>
      <c r="L340" s="31">
        <v>496.2</v>
      </c>
      <c r="M340" s="31">
        <v>4.9079600000000001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82.35</v>
      </c>
      <c r="D341" s="40">
        <v>81.199999999999989</v>
      </c>
      <c r="E341" s="40">
        <v>79.59999999999998</v>
      </c>
      <c r="F341" s="40">
        <v>76.849999999999994</v>
      </c>
      <c r="G341" s="40">
        <v>75.249999999999986</v>
      </c>
      <c r="H341" s="40">
        <v>83.949999999999974</v>
      </c>
      <c r="I341" s="40">
        <v>85.55</v>
      </c>
      <c r="J341" s="40">
        <v>88.299999999999969</v>
      </c>
      <c r="K341" s="31">
        <v>82.8</v>
      </c>
      <c r="L341" s="31">
        <v>78.45</v>
      </c>
      <c r="M341" s="31">
        <v>534.32083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56.75</v>
      </c>
      <c r="D342" s="40">
        <v>56.666666666666664</v>
      </c>
      <c r="E342" s="40">
        <v>54.68333333333333</v>
      </c>
      <c r="F342" s="40">
        <v>52.616666666666667</v>
      </c>
      <c r="G342" s="40">
        <v>50.633333333333333</v>
      </c>
      <c r="H342" s="40">
        <v>58.733333333333327</v>
      </c>
      <c r="I342" s="40">
        <v>60.716666666666661</v>
      </c>
      <c r="J342" s="40">
        <v>62.783333333333324</v>
      </c>
      <c r="K342" s="31">
        <v>58.65</v>
      </c>
      <c r="L342" s="31">
        <v>54.6</v>
      </c>
      <c r="M342" s="31">
        <v>14.08437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3747.55</v>
      </c>
      <c r="D343" s="40">
        <v>3765.9166666666665</v>
      </c>
      <c r="E343" s="40">
        <v>3641.833333333333</v>
      </c>
      <c r="F343" s="40">
        <v>3536.1166666666663</v>
      </c>
      <c r="G343" s="40">
        <v>3412.0333333333328</v>
      </c>
      <c r="H343" s="40">
        <v>3871.6333333333332</v>
      </c>
      <c r="I343" s="40">
        <v>3995.7166666666662</v>
      </c>
      <c r="J343" s="40">
        <v>4101.4333333333334</v>
      </c>
      <c r="K343" s="31">
        <v>3890</v>
      </c>
      <c r="L343" s="31">
        <v>3660.2</v>
      </c>
      <c r="M343" s="31">
        <v>4.7376300000000002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18167.8</v>
      </c>
      <c r="D344" s="40">
        <v>18169.383333333335</v>
      </c>
      <c r="E344" s="40">
        <v>18023.76666666667</v>
      </c>
      <c r="F344" s="40">
        <v>17879.733333333334</v>
      </c>
      <c r="G344" s="40">
        <v>17734.116666666669</v>
      </c>
      <c r="H344" s="40">
        <v>18313.416666666672</v>
      </c>
      <c r="I344" s="40">
        <v>18459.033333333333</v>
      </c>
      <c r="J344" s="40">
        <v>18603.066666666673</v>
      </c>
      <c r="K344" s="31">
        <v>18315</v>
      </c>
      <c r="L344" s="31">
        <v>18025.349999999999</v>
      </c>
      <c r="M344" s="31">
        <v>0.34984999999999999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50.35</v>
      </c>
      <c r="D345" s="40">
        <v>49.783333333333339</v>
      </c>
      <c r="E345" s="40">
        <v>48.616666666666674</v>
      </c>
      <c r="F345" s="40">
        <v>46.883333333333333</v>
      </c>
      <c r="G345" s="40">
        <v>45.716666666666669</v>
      </c>
      <c r="H345" s="40">
        <v>51.51666666666668</v>
      </c>
      <c r="I345" s="40">
        <v>52.683333333333351</v>
      </c>
      <c r="J345" s="40">
        <v>54.416666666666686</v>
      </c>
      <c r="K345" s="31">
        <v>50.95</v>
      </c>
      <c r="L345" s="31">
        <v>48.05</v>
      </c>
      <c r="M345" s="31">
        <v>18.787790000000001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2578.25</v>
      </c>
      <c r="D346" s="40">
        <v>2582.8333333333335</v>
      </c>
      <c r="E346" s="40">
        <v>2505.666666666667</v>
      </c>
      <c r="F346" s="40">
        <v>2433.0833333333335</v>
      </c>
      <c r="G346" s="40">
        <v>2355.916666666667</v>
      </c>
      <c r="H346" s="40">
        <v>2655.416666666667</v>
      </c>
      <c r="I346" s="40">
        <v>2732.5833333333339</v>
      </c>
      <c r="J346" s="40">
        <v>2805.166666666667</v>
      </c>
      <c r="K346" s="31">
        <v>2660</v>
      </c>
      <c r="L346" s="31">
        <v>2510.25</v>
      </c>
      <c r="M346" s="31">
        <v>0.25924999999999998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382.1</v>
      </c>
      <c r="D347" s="40">
        <v>382.4666666666667</v>
      </c>
      <c r="E347" s="40">
        <v>373.73333333333341</v>
      </c>
      <c r="F347" s="40">
        <v>365.36666666666673</v>
      </c>
      <c r="G347" s="40">
        <v>356.63333333333344</v>
      </c>
      <c r="H347" s="40">
        <v>390.83333333333337</v>
      </c>
      <c r="I347" s="40">
        <v>399.56666666666672</v>
      </c>
      <c r="J347" s="40">
        <v>407.93333333333334</v>
      </c>
      <c r="K347" s="31">
        <v>391.2</v>
      </c>
      <c r="L347" s="31">
        <v>374.1</v>
      </c>
      <c r="M347" s="31">
        <v>9.6919000000000004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692.75</v>
      </c>
      <c r="D348" s="40">
        <v>686.43333333333339</v>
      </c>
      <c r="E348" s="40">
        <v>672.86666666666679</v>
      </c>
      <c r="F348" s="40">
        <v>652.98333333333335</v>
      </c>
      <c r="G348" s="40">
        <v>639.41666666666674</v>
      </c>
      <c r="H348" s="40">
        <v>706.31666666666683</v>
      </c>
      <c r="I348" s="40">
        <v>719.88333333333344</v>
      </c>
      <c r="J348" s="40">
        <v>739.76666666666688</v>
      </c>
      <c r="K348" s="31">
        <v>700</v>
      </c>
      <c r="L348" s="31">
        <v>666.55</v>
      </c>
      <c r="M348" s="31">
        <v>3.4349699999999999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117</v>
      </c>
      <c r="D349" s="40">
        <v>116.38333333333333</v>
      </c>
      <c r="E349" s="40">
        <v>115.46666666666665</v>
      </c>
      <c r="F349" s="40">
        <v>113.93333333333332</v>
      </c>
      <c r="G349" s="40">
        <v>113.01666666666665</v>
      </c>
      <c r="H349" s="40">
        <v>117.91666666666666</v>
      </c>
      <c r="I349" s="40">
        <v>118.83333333333334</v>
      </c>
      <c r="J349" s="40">
        <v>120.36666666666666</v>
      </c>
      <c r="K349" s="31">
        <v>117.3</v>
      </c>
      <c r="L349" s="31">
        <v>114.85</v>
      </c>
      <c r="M349" s="31">
        <v>113.08647999999999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163.5</v>
      </c>
      <c r="D350" s="40">
        <v>162.75</v>
      </c>
      <c r="E350" s="40">
        <v>160.55000000000001</v>
      </c>
      <c r="F350" s="40">
        <v>157.60000000000002</v>
      </c>
      <c r="G350" s="40">
        <v>155.40000000000003</v>
      </c>
      <c r="H350" s="40">
        <v>165.7</v>
      </c>
      <c r="I350" s="40">
        <v>167.89999999999998</v>
      </c>
      <c r="J350" s="40">
        <v>170.84999999999997</v>
      </c>
      <c r="K350" s="31">
        <v>164.95</v>
      </c>
      <c r="L350" s="31">
        <v>159.80000000000001</v>
      </c>
      <c r="M350" s="31">
        <v>6.3562099999999999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4447.3500000000004</v>
      </c>
      <c r="D351" s="40">
        <v>4440.7666666666664</v>
      </c>
      <c r="E351" s="40">
        <v>4371.583333333333</v>
      </c>
      <c r="F351" s="40">
        <v>4295.8166666666666</v>
      </c>
      <c r="G351" s="40">
        <v>4226.6333333333332</v>
      </c>
      <c r="H351" s="40">
        <v>4516.5333333333328</v>
      </c>
      <c r="I351" s="40">
        <v>4585.7166666666672</v>
      </c>
      <c r="J351" s="40">
        <v>4661.4833333333327</v>
      </c>
      <c r="K351" s="31">
        <v>4509.95</v>
      </c>
      <c r="L351" s="31">
        <v>4365</v>
      </c>
      <c r="M351" s="31">
        <v>1.1933400000000001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322.95</v>
      </c>
      <c r="D352" s="40">
        <v>320.43333333333334</v>
      </c>
      <c r="E352" s="40">
        <v>313.9666666666667</v>
      </c>
      <c r="F352" s="40">
        <v>304.98333333333335</v>
      </c>
      <c r="G352" s="40">
        <v>298.51666666666671</v>
      </c>
      <c r="H352" s="40">
        <v>329.41666666666669</v>
      </c>
      <c r="I352" s="40">
        <v>335.88333333333327</v>
      </c>
      <c r="J352" s="40">
        <v>344.86666666666667</v>
      </c>
      <c r="K352" s="31">
        <v>326.89999999999998</v>
      </c>
      <c r="L352" s="31">
        <v>311.45</v>
      </c>
      <c r="M352" s="31">
        <v>6.9141500000000002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3066.85</v>
      </c>
      <c r="D354" s="40">
        <v>3069.0333333333333</v>
      </c>
      <c r="E354" s="40">
        <v>3022.7166666666667</v>
      </c>
      <c r="F354" s="40">
        <v>2978.5833333333335</v>
      </c>
      <c r="G354" s="40">
        <v>2932.2666666666669</v>
      </c>
      <c r="H354" s="40">
        <v>3113.1666666666665</v>
      </c>
      <c r="I354" s="40">
        <v>3159.4833333333331</v>
      </c>
      <c r="J354" s="40">
        <v>3203.6166666666663</v>
      </c>
      <c r="K354" s="31">
        <v>3115.35</v>
      </c>
      <c r="L354" s="31">
        <v>3024.9</v>
      </c>
      <c r="M354" s="31">
        <v>3.3180800000000001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692.1</v>
      </c>
      <c r="D355" s="40">
        <v>692.33333333333337</v>
      </c>
      <c r="E355" s="40">
        <v>679.76666666666677</v>
      </c>
      <c r="F355" s="40">
        <v>667.43333333333339</v>
      </c>
      <c r="G355" s="40">
        <v>654.86666666666679</v>
      </c>
      <c r="H355" s="40">
        <v>704.66666666666674</v>
      </c>
      <c r="I355" s="40">
        <v>717.23333333333335</v>
      </c>
      <c r="J355" s="40">
        <v>729.56666666666672</v>
      </c>
      <c r="K355" s="31">
        <v>704.9</v>
      </c>
      <c r="L355" s="31">
        <v>680</v>
      </c>
      <c r="M355" s="31">
        <v>0.48860999999999999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294.35000000000002</v>
      </c>
      <c r="D356" s="40">
        <v>291.45</v>
      </c>
      <c r="E356" s="40">
        <v>278.39999999999998</v>
      </c>
      <c r="F356" s="40">
        <v>262.45</v>
      </c>
      <c r="G356" s="40">
        <v>249.39999999999998</v>
      </c>
      <c r="H356" s="40">
        <v>307.39999999999998</v>
      </c>
      <c r="I356" s="40">
        <v>320.45000000000005</v>
      </c>
      <c r="J356" s="40">
        <v>336.4</v>
      </c>
      <c r="K356" s="31">
        <v>304.5</v>
      </c>
      <c r="L356" s="31">
        <v>275.5</v>
      </c>
      <c r="M356" s="31">
        <v>19.740860000000001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1390.55</v>
      </c>
      <c r="D357" s="40">
        <v>1395</v>
      </c>
      <c r="E357" s="40">
        <v>1351.6</v>
      </c>
      <c r="F357" s="40">
        <v>1312.6499999999999</v>
      </c>
      <c r="G357" s="40">
        <v>1269.2499999999998</v>
      </c>
      <c r="H357" s="40">
        <v>1433.95</v>
      </c>
      <c r="I357" s="40">
        <v>1477.3500000000001</v>
      </c>
      <c r="J357" s="40">
        <v>1516.3000000000002</v>
      </c>
      <c r="K357" s="31">
        <v>1438.4</v>
      </c>
      <c r="L357" s="31">
        <v>1356.05</v>
      </c>
      <c r="M357" s="31">
        <v>12.36917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32980.6</v>
      </c>
      <c r="D358" s="40">
        <v>32633.649999999994</v>
      </c>
      <c r="E358" s="40">
        <v>32212.349999999991</v>
      </c>
      <c r="F358" s="40">
        <v>31444.1</v>
      </c>
      <c r="G358" s="40">
        <v>31022.799999999996</v>
      </c>
      <c r="H358" s="40">
        <v>33401.899999999987</v>
      </c>
      <c r="I358" s="40">
        <v>33823.19999999999</v>
      </c>
      <c r="J358" s="40">
        <v>34591.449999999983</v>
      </c>
      <c r="K358" s="31">
        <v>33054.949999999997</v>
      </c>
      <c r="L358" s="31">
        <v>31865.4</v>
      </c>
      <c r="M358" s="31">
        <v>0.21990000000000001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3095.55</v>
      </c>
      <c r="D359" s="40">
        <v>3122.1333333333332</v>
      </c>
      <c r="E359" s="40">
        <v>3058.4166666666665</v>
      </c>
      <c r="F359" s="40">
        <v>3021.2833333333333</v>
      </c>
      <c r="G359" s="40">
        <v>2957.5666666666666</v>
      </c>
      <c r="H359" s="40">
        <v>3159.2666666666664</v>
      </c>
      <c r="I359" s="40">
        <v>3222.9833333333336</v>
      </c>
      <c r="J359" s="40">
        <v>3260.1166666666663</v>
      </c>
      <c r="K359" s="31">
        <v>3185.85</v>
      </c>
      <c r="L359" s="31">
        <v>3085</v>
      </c>
      <c r="M359" s="31">
        <v>2.8770899999999999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214.25</v>
      </c>
      <c r="D360" s="40">
        <v>213.85</v>
      </c>
      <c r="E360" s="40">
        <v>211.89999999999998</v>
      </c>
      <c r="F360" s="40">
        <v>209.54999999999998</v>
      </c>
      <c r="G360" s="40">
        <v>207.59999999999997</v>
      </c>
      <c r="H360" s="40">
        <v>216.2</v>
      </c>
      <c r="I360" s="40">
        <v>218.14999999999998</v>
      </c>
      <c r="J360" s="40">
        <v>220.5</v>
      </c>
      <c r="K360" s="31">
        <v>215.8</v>
      </c>
      <c r="L360" s="31">
        <v>211.5</v>
      </c>
      <c r="M360" s="31">
        <v>19.970230000000001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5748.75</v>
      </c>
      <c r="D361" s="40">
        <v>5757.5666666666666</v>
      </c>
      <c r="E361" s="40">
        <v>5665.1833333333334</v>
      </c>
      <c r="F361" s="40">
        <v>5581.6166666666668</v>
      </c>
      <c r="G361" s="40">
        <v>5489.2333333333336</v>
      </c>
      <c r="H361" s="40">
        <v>5841.1333333333332</v>
      </c>
      <c r="I361" s="40">
        <v>5933.5166666666664</v>
      </c>
      <c r="J361" s="40">
        <v>6017.083333333333</v>
      </c>
      <c r="K361" s="31">
        <v>5849.95</v>
      </c>
      <c r="L361" s="31">
        <v>5674</v>
      </c>
      <c r="M361" s="31">
        <v>1.1852499999999999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240.9</v>
      </c>
      <c r="D362" s="40">
        <v>240.95000000000002</v>
      </c>
      <c r="E362" s="40">
        <v>233.00000000000003</v>
      </c>
      <c r="F362" s="40">
        <v>225.10000000000002</v>
      </c>
      <c r="G362" s="40">
        <v>217.15000000000003</v>
      </c>
      <c r="H362" s="40">
        <v>248.85000000000002</v>
      </c>
      <c r="I362" s="40">
        <v>256.8</v>
      </c>
      <c r="J362" s="40">
        <v>264.70000000000005</v>
      </c>
      <c r="K362" s="31">
        <v>248.9</v>
      </c>
      <c r="L362" s="31">
        <v>233.05</v>
      </c>
      <c r="M362" s="31">
        <v>14.29167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842.35</v>
      </c>
      <c r="D363" s="40">
        <v>840.56666666666661</v>
      </c>
      <c r="E363" s="40">
        <v>825.58333333333326</v>
      </c>
      <c r="F363" s="40">
        <v>808.81666666666661</v>
      </c>
      <c r="G363" s="40">
        <v>793.83333333333326</v>
      </c>
      <c r="H363" s="40">
        <v>857.33333333333326</v>
      </c>
      <c r="I363" s="40">
        <v>872.31666666666661</v>
      </c>
      <c r="J363" s="40">
        <v>889.08333333333326</v>
      </c>
      <c r="K363" s="31">
        <v>855.55</v>
      </c>
      <c r="L363" s="31">
        <v>823.8</v>
      </c>
      <c r="M363" s="31">
        <v>1.9078999999999999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2260.25</v>
      </c>
      <c r="D364" s="40">
        <v>2236.5666666666666</v>
      </c>
      <c r="E364" s="40">
        <v>2199.1333333333332</v>
      </c>
      <c r="F364" s="40">
        <v>2138.0166666666664</v>
      </c>
      <c r="G364" s="40">
        <v>2100.583333333333</v>
      </c>
      <c r="H364" s="40">
        <v>2297.6833333333334</v>
      </c>
      <c r="I364" s="40">
        <v>2335.1166666666668</v>
      </c>
      <c r="J364" s="40">
        <v>2396.2333333333336</v>
      </c>
      <c r="K364" s="31">
        <v>2274</v>
      </c>
      <c r="L364" s="31">
        <v>2175.4499999999998</v>
      </c>
      <c r="M364" s="31">
        <v>15.18493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2729.7</v>
      </c>
      <c r="D365" s="40">
        <v>2716.6166666666663</v>
      </c>
      <c r="E365" s="40">
        <v>2643.1333333333328</v>
      </c>
      <c r="F365" s="40">
        <v>2556.5666666666666</v>
      </c>
      <c r="G365" s="40">
        <v>2483.083333333333</v>
      </c>
      <c r="H365" s="40">
        <v>2803.1833333333325</v>
      </c>
      <c r="I365" s="40">
        <v>2876.6666666666661</v>
      </c>
      <c r="J365" s="40">
        <v>2963.2333333333322</v>
      </c>
      <c r="K365" s="31">
        <v>2790.1</v>
      </c>
      <c r="L365" s="31">
        <v>2630.05</v>
      </c>
      <c r="M365" s="31">
        <v>14.39236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903.95</v>
      </c>
      <c r="D366" s="40">
        <v>892.03333333333342</v>
      </c>
      <c r="E366" s="40">
        <v>867.11666666666679</v>
      </c>
      <c r="F366" s="40">
        <v>830.28333333333342</v>
      </c>
      <c r="G366" s="40">
        <v>805.36666666666679</v>
      </c>
      <c r="H366" s="40">
        <v>928.86666666666679</v>
      </c>
      <c r="I366" s="40">
        <v>953.78333333333353</v>
      </c>
      <c r="J366" s="40">
        <v>990.61666666666679</v>
      </c>
      <c r="K366" s="31">
        <v>916.95</v>
      </c>
      <c r="L366" s="31">
        <v>855.2</v>
      </c>
      <c r="M366" s="31">
        <v>1.7468699999999999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1806.75</v>
      </c>
      <c r="D367" s="40">
        <v>1814.7333333333333</v>
      </c>
      <c r="E367" s="40">
        <v>1787.0166666666667</v>
      </c>
      <c r="F367" s="40">
        <v>1767.2833333333333</v>
      </c>
      <c r="G367" s="40">
        <v>1739.5666666666666</v>
      </c>
      <c r="H367" s="40">
        <v>1834.4666666666667</v>
      </c>
      <c r="I367" s="40">
        <v>1862.1833333333334</v>
      </c>
      <c r="J367" s="40">
        <v>1881.9166666666667</v>
      </c>
      <c r="K367" s="31">
        <v>1842.45</v>
      </c>
      <c r="L367" s="31">
        <v>1795</v>
      </c>
      <c r="M367" s="31">
        <v>2.86015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1469.55</v>
      </c>
      <c r="D368" s="40">
        <v>1425.3333333333333</v>
      </c>
      <c r="E368" s="40">
        <v>1369.6666666666665</v>
      </c>
      <c r="F368" s="40">
        <v>1269.7833333333333</v>
      </c>
      <c r="G368" s="40">
        <v>1214.1166666666666</v>
      </c>
      <c r="H368" s="40">
        <v>1525.2166666666665</v>
      </c>
      <c r="I368" s="40">
        <v>1580.883333333333</v>
      </c>
      <c r="J368" s="40">
        <v>1680.7666666666664</v>
      </c>
      <c r="K368" s="31">
        <v>1481</v>
      </c>
      <c r="L368" s="31">
        <v>1325.45</v>
      </c>
      <c r="M368" s="31">
        <v>4.1582600000000003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128.9</v>
      </c>
      <c r="D369" s="40">
        <v>127.80000000000001</v>
      </c>
      <c r="E369" s="40">
        <v>126.15000000000003</v>
      </c>
      <c r="F369" s="40">
        <v>123.40000000000002</v>
      </c>
      <c r="G369" s="40">
        <v>121.75000000000004</v>
      </c>
      <c r="H369" s="40">
        <v>130.55000000000001</v>
      </c>
      <c r="I369" s="40">
        <v>132.19999999999999</v>
      </c>
      <c r="J369" s="40">
        <v>134.95000000000002</v>
      </c>
      <c r="K369" s="31">
        <v>129.44999999999999</v>
      </c>
      <c r="L369" s="31">
        <v>125.05</v>
      </c>
      <c r="M369" s="31">
        <v>40.782029999999999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176.35</v>
      </c>
      <c r="D370" s="40">
        <v>175.30000000000004</v>
      </c>
      <c r="E370" s="40">
        <v>173.60000000000008</v>
      </c>
      <c r="F370" s="40">
        <v>170.85000000000005</v>
      </c>
      <c r="G370" s="40">
        <v>169.15000000000009</v>
      </c>
      <c r="H370" s="40">
        <v>178.05000000000007</v>
      </c>
      <c r="I370" s="40">
        <v>179.75000000000006</v>
      </c>
      <c r="J370" s="40">
        <v>182.50000000000006</v>
      </c>
      <c r="K370" s="31">
        <v>177</v>
      </c>
      <c r="L370" s="31">
        <v>172.55</v>
      </c>
      <c r="M370" s="31">
        <v>234.59974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360.95</v>
      </c>
      <c r="D371" s="40">
        <v>352.2</v>
      </c>
      <c r="E371" s="40">
        <v>332.4</v>
      </c>
      <c r="F371" s="40">
        <v>303.84999999999997</v>
      </c>
      <c r="G371" s="40">
        <v>284.04999999999995</v>
      </c>
      <c r="H371" s="40">
        <v>380.75</v>
      </c>
      <c r="I371" s="40">
        <v>400.55000000000007</v>
      </c>
      <c r="J371" s="40">
        <v>429.1</v>
      </c>
      <c r="K371" s="31">
        <v>372</v>
      </c>
      <c r="L371" s="31">
        <v>323.64999999999998</v>
      </c>
      <c r="M371" s="31">
        <v>24.10341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636.75</v>
      </c>
      <c r="D372" s="40">
        <v>637.91666666666663</v>
      </c>
      <c r="E372" s="40">
        <v>620.83333333333326</v>
      </c>
      <c r="F372" s="40">
        <v>604.91666666666663</v>
      </c>
      <c r="G372" s="40">
        <v>587.83333333333326</v>
      </c>
      <c r="H372" s="40">
        <v>653.83333333333326</v>
      </c>
      <c r="I372" s="40">
        <v>670.91666666666652</v>
      </c>
      <c r="J372" s="40">
        <v>686.83333333333326</v>
      </c>
      <c r="K372" s="31">
        <v>655</v>
      </c>
      <c r="L372" s="31">
        <v>622</v>
      </c>
      <c r="M372" s="31">
        <v>3.8402699999999999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133.9</v>
      </c>
      <c r="D373" s="40">
        <v>133.85000000000002</v>
      </c>
      <c r="E373" s="40">
        <v>131.15000000000003</v>
      </c>
      <c r="F373" s="40">
        <v>128.4</v>
      </c>
      <c r="G373" s="40">
        <v>125.70000000000002</v>
      </c>
      <c r="H373" s="40">
        <v>136.60000000000005</v>
      </c>
      <c r="I373" s="40">
        <v>139.30000000000004</v>
      </c>
      <c r="J373" s="40">
        <v>142.05000000000007</v>
      </c>
      <c r="K373" s="31">
        <v>136.55000000000001</v>
      </c>
      <c r="L373" s="31">
        <v>131.1</v>
      </c>
      <c r="M373" s="31">
        <v>6.6061800000000002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5347.95</v>
      </c>
      <c r="D374" s="40">
        <v>5366.5333333333328</v>
      </c>
      <c r="E374" s="40">
        <v>5297.1666666666661</v>
      </c>
      <c r="F374" s="40">
        <v>5246.3833333333332</v>
      </c>
      <c r="G374" s="40">
        <v>5177.0166666666664</v>
      </c>
      <c r="H374" s="40">
        <v>5417.3166666666657</v>
      </c>
      <c r="I374" s="40">
        <v>5486.6833333333325</v>
      </c>
      <c r="J374" s="40">
        <v>5537.4666666666653</v>
      </c>
      <c r="K374" s="31">
        <v>5435.9</v>
      </c>
      <c r="L374" s="31">
        <v>5315.75</v>
      </c>
      <c r="M374" s="31">
        <v>6.5409999999999996E-2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12399.25</v>
      </c>
      <c r="D375" s="40">
        <v>12431.699999999999</v>
      </c>
      <c r="E375" s="40">
        <v>12277.649999999998</v>
      </c>
      <c r="F375" s="40">
        <v>12156.05</v>
      </c>
      <c r="G375" s="40">
        <v>12001.999999999998</v>
      </c>
      <c r="H375" s="40">
        <v>12553.299999999997</v>
      </c>
      <c r="I375" s="40">
        <v>12707.349999999997</v>
      </c>
      <c r="J375" s="40">
        <v>12828.949999999997</v>
      </c>
      <c r="K375" s="31">
        <v>12585.75</v>
      </c>
      <c r="L375" s="31">
        <v>12310.1</v>
      </c>
      <c r="M375" s="31">
        <v>6.0290000000000003E-2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37.4</v>
      </c>
      <c r="D376" s="40">
        <v>37.266666666666659</v>
      </c>
      <c r="E376" s="40">
        <v>36.73333333333332</v>
      </c>
      <c r="F376" s="40">
        <v>36.066666666666663</v>
      </c>
      <c r="G376" s="40">
        <v>35.533333333333324</v>
      </c>
      <c r="H376" s="40">
        <v>37.933333333333316</v>
      </c>
      <c r="I376" s="40">
        <v>38.466666666666661</v>
      </c>
      <c r="J376" s="40">
        <v>39.133333333333312</v>
      </c>
      <c r="K376" s="31">
        <v>37.799999999999997</v>
      </c>
      <c r="L376" s="31">
        <v>36.6</v>
      </c>
      <c r="M376" s="31">
        <v>605.55696999999998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822</v>
      </c>
      <c r="D377" s="40">
        <v>827.4666666666667</v>
      </c>
      <c r="E377" s="40">
        <v>799.53333333333342</v>
      </c>
      <c r="F377" s="40">
        <v>777.06666666666672</v>
      </c>
      <c r="G377" s="40">
        <v>749.13333333333344</v>
      </c>
      <c r="H377" s="40">
        <v>849.93333333333339</v>
      </c>
      <c r="I377" s="40">
        <v>877.86666666666679</v>
      </c>
      <c r="J377" s="40">
        <v>900.33333333333337</v>
      </c>
      <c r="K377" s="31">
        <v>855.4</v>
      </c>
      <c r="L377" s="31">
        <v>805</v>
      </c>
      <c r="M377" s="31">
        <v>2.3758300000000001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177.7</v>
      </c>
      <c r="D378" s="40">
        <v>174.19999999999996</v>
      </c>
      <c r="E378" s="40">
        <v>170.04999999999993</v>
      </c>
      <c r="F378" s="40">
        <v>162.39999999999998</v>
      </c>
      <c r="G378" s="40">
        <v>158.24999999999994</v>
      </c>
      <c r="H378" s="40">
        <v>181.84999999999991</v>
      </c>
      <c r="I378" s="40">
        <v>185.99999999999994</v>
      </c>
      <c r="J378" s="40">
        <v>193.64999999999989</v>
      </c>
      <c r="K378" s="31">
        <v>178.35</v>
      </c>
      <c r="L378" s="31">
        <v>166.55</v>
      </c>
      <c r="M378" s="31">
        <v>116.2396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148.65</v>
      </c>
      <c r="D379" s="40">
        <v>148.04999999999998</v>
      </c>
      <c r="E379" s="40">
        <v>146.34999999999997</v>
      </c>
      <c r="F379" s="40">
        <v>144.04999999999998</v>
      </c>
      <c r="G379" s="40">
        <v>142.34999999999997</v>
      </c>
      <c r="H379" s="40">
        <v>150.34999999999997</v>
      </c>
      <c r="I379" s="40">
        <v>152.04999999999995</v>
      </c>
      <c r="J379" s="40">
        <v>154.34999999999997</v>
      </c>
      <c r="K379" s="31">
        <v>149.75</v>
      </c>
      <c r="L379" s="31">
        <v>145.75</v>
      </c>
      <c r="M379" s="31">
        <v>43.698799999999999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265.64999999999998</v>
      </c>
      <c r="D380" s="40">
        <v>264.5</v>
      </c>
      <c r="E380" s="40">
        <v>259.14999999999998</v>
      </c>
      <c r="F380" s="40">
        <v>252.64999999999998</v>
      </c>
      <c r="G380" s="40">
        <v>247.29999999999995</v>
      </c>
      <c r="H380" s="40">
        <v>271</v>
      </c>
      <c r="I380" s="40">
        <v>276.35000000000002</v>
      </c>
      <c r="J380" s="40">
        <v>282.85000000000002</v>
      </c>
      <c r="K380" s="31">
        <v>269.85000000000002</v>
      </c>
      <c r="L380" s="31">
        <v>258</v>
      </c>
      <c r="M380" s="31">
        <v>2.9290099999999999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892.05</v>
      </c>
      <c r="D381" s="40">
        <v>882.01666666666677</v>
      </c>
      <c r="E381" s="40">
        <v>861.03333333333353</v>
      </c>
      <c r="F381" s="40">
        <v>830.01666666666677</v>
      </c>
      <c r="G381" s="40">
        <v>809.03333333333353</v>
      </c>
      <c r="H381" s="40">
        <v>913.03333333333353</v>
      </c>
      <c r="I381" s="40">
        <v>934.01666666666688</v>
      </c>
      <c r="J381" s="40">
        <v>965.03333333333353</v>
      </c>
      <c r="K381" s="31">
        <v>903</v>
      </c>
      <c r="L381" s="31">
        <v>851</v>
      </c>
      <c r="M381" s="31">
        <v>15.390129999999999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29.05</v>
      </c>
      <c r="D382" s="40">
        <v>29.083333333333332</v>
      </c>
      <c r="E382" s="40">
        <v>28.666666666666664</v>
      </c>
      <c r="F382" s="40">
        <v>28.283333333333331</v>
      </c>
      <c r="G382" s="40">
        <v>27.866666666666664</v>
      </c>
      <c r="H382" s="40">
        <v>29.466666666666665</v>
      </c>
      <c r="I382" s="40">
        <v>29.883333333333329</v>
      </c>
      <c r="J382" s="40">
        <v>30.266666666666666</v>
      </c>
      <c r="K382" s="31">
        <v>29.5</v>
      </c>
      <c r="L382" s="31">
        <v>28.7</v>
      </c>
      <c r="M382" s="31">
        <v>29.091480000000001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233.75</v>
      </c>
      <c r="D383" s="40">
        <v>228.33333333333334</v>
      </c>
      <c r="E383" s="40">
        <v>221.41666666666669</v>
      </c>
      <c r="F383" s="40">
        <v>209.08333333333334</v>
      </c>
      <c r="G383" s="40">
        <v>202.16666666666669</v>
      </c>
      <c r="H383" s="40">
        <v>240.66666666666669</v>
      </c>
      <c r="I383" s="40">
        <v>247.58333333333337</v>
      </c>
      <c r="J383" s="40">
        <v>259.91666666666669</v>
      </c>
      <c r="K383" s="31">
        <v>235.25</v>
      </c>
      <c r="L383" s="31">
        <v>216</v>
      </c>
      <c r="M383" s="31">
        <v>57.646819999999998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611.04999999999995</v>
      </c>
      <c r="D384" s="40">
        <v>611.66666666666663</v>
      </c>
      <c r="E384" s="40">
        <v>604.63333333333321</v>
      </c>
      <c r="F384" s="40">
        <v>598.21666666666658</v>
      </c>
      <c r="G384" s="40">
        <v>591.18333333333317</v>
      </c>
      <c r="H384" s="40">
        <v>618.08333333333326</v>
      </c>
      <c r="I384" s="40">
        <v>625.11666666666679</v>
      </c>
      <c r="J384" s="40">
        <v>631.5333333333333</v>
      </c>
      <c r="K384" s="31">
        <v>618.70000000000005</v>
      </c>
      <c r="L384" s="31">
        <v>605.25</v>
      </c>
      <c r="M384" s="31">
        <v>2.88862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299.64999999999998</v>
      </c>
      <c r="D385" s="40">
        <v>295.98333333333329</v>
      </c>
      <c r="E385" s="40">
        <v>290.01666666666659</v>
      </c>
      <c r="F385" s="40">
        <v>280.38333333333333</v>
      </c>
      <c r="G385" s="40">
        <v>274.41666666666663</v>
      </c>
      <c r="H385" s="40">
        <v>305.61666666666656</v>
      </c>
      <c r="I385" s="40">
        <v>311.58333333333326</v>
      </c>
      <c r="J385" s="40">
        <v>321.21666666666653</v>
      </c>
      <c r="K385" s="31">
        <v>301.95</v>
      </c>
      <c r="L385" s="31">
        <v>286.35000000000002</v>
      </c>
      <c r="M385" s="31">
        <v>6.0272300000000003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74.5</v>
      </c>
      <c r="D386" s="40">
        <v>73.8</v>
      </c>
      <c r="E386" s="40">
        <v>72</v>
      </c>
      <c r="F386" s="40">
        <v>69.5</v>
      </c>
      <c r="G386" s="40">
        <v>67.7</v>
      </c>
      <c r="H386" s="40">
        <v>76.3</v>
      </c>
      <c r="I386" s="40">
        <v>78.09999999999998</v>
      </c>
      <c r="J386" s="40">
        <v>80.599999999999994</v>
      </c>
      <c r="K386" s="31">
        <v>75.599999999999994</v>
      </c>
      <c r="L386" s="31">
        <v>71.3</v>
      </c>
      <c r="M386" s="31">
        <v>34.174799999999998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2144.25</v>
      </c>
      <c r="D387" s="40">
        <v>2116.4166666666665</v>
      </c>
      <c r="E387" s="40">
        <v>2067.833333333333</v>
      </c>
      <c r="F387" s="40">
        <v>1991.4166666666665</v>
      </c>
      <c r="G387" s="40">
        <v>1942.833333333333</v>
      </c>
      <c r="H387" s="40">
        <v>2192.833333333333</v>
      </c>
      <c r="I387" s="40">
        <v>2241.4166666666661</v>
      </c>
      <c r="J387" s="40">
        <v>2317.833333333333</v>
      </c>
      <c r="K387" s="31">
        <v>2165</v>
      </c>
      <c r="L387" s="31">
        <v>2040</v>
      </c>
      <c r="M387" s="31">
        <v>0.41293999999999997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412.95</v>
      </c>
      <c r="D388" s="40">
        <v>407.7166666666667</v>
      </c>
      <c r="E388" s="40">
        <v>398.63333333333338</v>
      </c>
      <c r="F388" s="40">
        <v>384.31666666666666</v>
      </c>
      <c r="G388" s="40">
        <v>375.23333333333335</v>
      </c>
      <c r="H388" s="40">
        <v>422.03333333333342</v>
      </c>
      <c r="I388" s="40">
        <v>431.11666666666667</v>
      </c>
      <c r="J388" s="40">
        <v>445.43333333333345</v>
      </c>
      <c r="K388" s="31">
        <v>416.8</v>
      </c>
      <c r="L388" s="31">
        <v>393.4</v>
      </c>
      <c r="M388" s="31">
        <v>7.0020499999999997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320.05</v>
      </c>
      <c r="D389" s="40">
        <v>316.01666666666665</v>
      </c>
      <c r="E389" s="40">
        <v>309.0333333333333</v>
      </c>
      <c r="F389" s="40">
        <v>298.01666666666665</v>
      </c>
      <c r="G389" s="40">
        <v>291.0333333333333</v>
      </c>
      <c r="H389" s="40">
        <v>327.0333333333333</v>
      </c>
      <c r="I389" s="40">
        <v>334.01666666666665</v>
      </c>
      <c r="J389" s="40">
        <v>345.0333333333333</v>
      </c>
      <c r="K389" s="31">
        <v>323</v>
      </c>
      <c r="L389" s="31">
        <v>305</v>
      </c>
      <c r="M389" s="31">
        <v>6.9661200000000001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1145.3499999999999</v>
      </c>
      <c r="D390" s="40">
        <v>1139.3</v>
      </c>
      <c r="E390" s="40">
        <v>1128.5999999999999</v>
      </c>
      <c r="F390" s="40">
        <v>1111.8499999999999</v>
      </c>
      <c r="G390" s="40">
        <v>1101.1499999999999</v>
      </c>
      <c r="H390" s="40">
        <v>1156.05</v>
      </c>
      <c r="I390" s="40">
        <v>1166.7500000000002</v>
      </c>
      <c r="J390" s="40">
        <v>1183.5</v>
      </c>
      <c r="K390" s="31">
        <v>1150</v>
      </c>
      <c r="L390" s="31">
        <v>1122.55</v>
      </c>
      <c r="M390" s="31">
        <v>0.9284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2117.3000000000002</v>
      </c>
      <c r="D391" s="40">
        <v>2106.9</v>
      </c>
      <c r="E391" s="40">
        <v>2093.8000000000002</v>
      </c>
      <c r="F391" s="40">
        <v>2070.3000000000002</v>
      </c>
      <c r="G391" s="40">
        <v>2057.2000000000003</v>
      </c>
      <c r="H391" s="40">
        <v>2130.4</v>
      </c>
      <c r="I391" s="40">
        <v>2143.4999999999995</v>
      </c>
      <c r="J391" s="40">
        <v>2167</v>
      </c>
      <c r="K391" s="31">
        <v>2120</v>
      </c>
      <c r="L391" s="31">
        <v>2083.4</v>
      </c>
      <c r="M391" s="31">
        <v>42.388590000000001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127.5</v>
      </c>
      <c r="D392" s="40">
        <v>128.79999999999998</v>
      </c>
      <c r="E392" s="40">
        <v>123.69999999999996</v>
      </c>
      <c r="F392" s="40">
        <v>119.89999999999998</v>
      </c>
      <c r="G392" s="40">
        <v>114.79999999999995</v>
      </c>
      <c r="H392" s="40">
        <v>132.59999999999997</v>
      </c>
      <c r="I392" s="40">
        <v>137.69999999999999</v>
      </c>
      <c r="J392" s="40">
        <v>141.49999999999997</v>
      </c>
      <c r="K392" s="31">
        <v>133.9</v>
      </c>
      <c r="L392" s="31">
        <v>125</v>
      </c>
      <c r="M392" s="31">
        <v>0.35574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1350.05</v>
      </c>
      <c r="D393" s="40">
        <v>1341.45</v>
      </c>
      <c r="E393" s="40">
        <v>1310.2</v>
      </c>
      <c r="F393" s="40">
        <v>1270.3499999999999</v>
      </c>
      <c r="G393" s="40">
        <v>1239.0999999999999</v>
      </c>
      <c r="H393" s="40">
        <v>1381.3000000000002</v>
      </c>
      <c r="I393" s="40">
        <v>1412.5500000000002</v>
      </c>
      <c r="J393" s="40">
        <v>1452.4000000000003</v>
      </c>
      <c r="K393" s="31">
        <v>1372.7</v>
      </c>
      <c r="L393" s="31">
        <v>1301.5999999999999</v>
      </c>
      <c r="M393" s="31">
        <v>1.63364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1917.9</v>
      </c>
      <c r="D394" s="40">
        <v>1911</v>
      </c>
      <c r="E394" s="40">
        <v>1871.05</v>
      </c>
      <c r="F394" s="40">
        <v>1824.2</v>
      </c>
      <c r="G394" s="40">
        <v>1784.25</v>
      </c>
      <c r="H394" s="40">
        <v>1957.85</v>
      </c>
      <c r="I394" s="40">
        <v>1997.7999999999997</v>
      </c>
      <c r="J394" s="40">
        <v>2044.6499999999999</v>
      </c>
      <c r="K394" s="31">
        <v>1950.95</v>
      </c>
      <c r="L394" s="31">
        <v>1864.15</v>
      </c>
      <c r="M394" s="31">
        <v>3.24898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1032.5999999999999</v>
      </c>
      <c r="D395" s="40">
        <v>1020.8666666666667</v>
      </c>
      <c r="E395" s="40">
        <v>1006.7333333333333</v>
      </c>
      <c r="F395" s="40">
        <v>980.86666666666667</v>
      </c>
      <c r="G395" s="40">
        <v>966.73333333333335</v>
      </c>
      <c r="H395" s="40">
        <v>1046.7333333333333</v>
      </c>
      <c r="I395" s="40">
        <v>1060.8666666666668</v>
      </c>
      <c r="J395" s="40">
        <v>1086.7333333333333</v>
      </c>
      <c r="K395" s="31">
        <v>1035</v>
      </c>
      <c r="L395" s="31">
        <v>995</v>
      </c>
      <c r="M395" s="31">
        <v>8.5461899999999993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1135.4000000000001</v>
      </c>
      <c r="D396" s="40">
        <v>1130.2</v>
      </c>
      <c r="E396" s="40">
        <v>1118.3000000000002</v>
      </c>
      <c r="F396" s="40">
        <v>1101.2</v>
      </c>
      <c r="G396" s="40">
        <v>1089.3000000000002</v>
      </c>
      <c r="H396" s="40">
        <v>1147.3000000000002</v>
      </c>
      <c r="I396" s="40">
        <v>1159.2000000000003</v>
      </c>
      <c r="J396" s="40">
        <v>1176.3000000000002</v>
      </c>
      <c r="K396" s="31">
        <v>1142.0999999999999</v>
      </c>
      <c r="L396" s="31">
        <v>1113.0999999999999</v>
      </c>
      <c r="M396" s="31">
        <v>14.581580000000001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442.8</v>
      </c>
      <c r="D397" s="40">
        <v>442.08333333333331</v>
      </c>
      <c r="E397" s="40">
        <v>427.26666666666665</v>
      </c>
      <c r="F397" s="40">
        <v>411.73333333333335</v>
      </c>
      <c r="G397" s="40">
        <v>396.91666666666669</v>
      </c>
      <c r="H397" s="40">
        <v>457.61666666666662</v>
      </c>
      <c r="I397" s="40">
        <v>472.43333333333334</v>
      </c>
      <c r="J397" s="40">
        <v>487.96666666666658</v>
      </c>
      <c r="K397" s="31">
        <v>456.9</v>
      </c>
      <c r="L397" s="31">
        <v>426.55</v>
      </c>
      <c r="M397" s="31">
        <v>2.5758399999999999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26.65</v>
      </c>
      <c r="D398" s="40">
        <v>26.599999999999998</v>
      </c>
      <c r="E398" s="40">
        <v>26.299999999999997</v>
      </c>
      <c r="F398" s="40">
        <v>25.95</v>
      </c>
      <c r="G398" s="40">
        <v>25.65</v>
      </c>
      <c r="H398" s="40">
        <v>26.949999999999996</v>
      </c>
      <c r="I398" s="40">
        <v>27.25</v>
      </c>
      <c r="J398" s="40">
        <v>27.599999999999994</v>
      </c>
      <c r="K398" s="31">
        <v>26.9</v>
      </c>
      <c r="L398" s="31">
        <v>26.25</v>
      </c>
      <c r="M398" s="31">
        <v>14.671010000000001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2803.05</v>
      </c>
      <c r="D399" s="40">
        <v>2833.1333333333332</v>
      </c>
      <c r="E399" s="40">
        <v>2761.2666666666664</v>
      </c>
      <c r="F399" s="40">
        <v>2719.4833333333331</v>
      </c>
      <c r="G399" s="40">
        <v>2647.6166666666663</v>
      </c>
      <c r="H399" s="40">
        <v>2874.9166666666665</v>
      </c>
      <c r="I399" s="40">
        <v>2946.7833333333333</v>
      </c>
      <c r="J399" s="40">
        <v>2988.5666666666666</v>
      </c>
      <c r="K399" s="31">
        <v>2905</v>
      </c>
      <c r="L399" s="31">
        <v>2791.35</v>
      </c>
      <c r="M399" s="31">
        <v>0.17821999999999999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8763</v>
      </c>
      <c r="D400" s="40">
        <v>8810.7333333333336</v>
      </c>
      <c r="E400" s="40">
        <v>8656.2666666666664</v>
      </c>
      <c r="F400" s="40">
        <v>8549.5333333333328</v>
      </c>
      <c r="G400" s="40">
        <v>8395.0666666666657</v>
      </c>
      <c r="H400" s="40">
        <v>8917.4666666666672</v>
      </c>
      <c r="I400" s="40">
        <v>9071.9333333333343</v>
      </c>
      <c r="J400" s="40">
        <v>9178.6666666666679</v>
      </c>
      <c r="K400" s="31">
        <v>8965.2000000000007</v>
      </c>
      <c r="L400" s="31">
        <v>8704</v>
      </c>
      <c r="M400" s="31">
        <v>1.6875500000000001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8822.6</v>
      </c>
      <c r="D401" s="40">
        <v>8959.1666666666661</v>
      </c>
      <c r="E401" s="40">
        <v>8643.4333333333325</v>
      </c>
      <c r="F401" s="40">
        <v>8464.2666666666664</v>
      </c>
      <c r="G401" s="40">
        <v>8148.5333333333328</v>
      </c>
      <c r="H401" s="40">
        <v>9138.3333333333321</v>
      </c>
      <c r="I401" s="40">
        <v>9454.0666666666657</v>
      </c>
      <c r="J401" s="40">
        <v>9633.2333333333318</v>
      </c>
      <c r="K401" s="31">
        <v>9274.9</v>
      </c>
      <c r="L401" s="31">
        <v>8780</v>
      </c>
      <c r="M401" s="31">
        <v>0.53812000000000004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6709.85</v>
      </c>
      <c r="D402" s="40">
        <v>6661.9666666666672</v>
      </c>
      <c r="E402" s="40">
        <v>6473.9333333333343</v>
      </c>
      <c r="F402" s="40">
        <v>6238.0166666666673</v>
      </c>
      <c r="G402" s="40">
        <v>6049.9833333333345</v>
      </c>
      <c r="H402" s="40">
        <v>6897.8833333333341</v>
      </c>
      <c r="I402" s="40">
        <v>7085.916666666667</v>
      </c>
      <c r="J402" s="40">
        <v>7321.8333333333339</v>
      </c>
      <c r="K402" s="31">
        <v>6850</v>
      </c>
      <c r="L402" s="31">
        <v>6426.05</v>
      </c>
      <c r="M402" s="31">
        <v>0.20249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122.85</v>
      </c>
      <c r="D403" s="40">
        <v>121.10000000000001</v>
      </c>
      <c r="E403" s="40">
        <v>117.55000000000001</v>
      </c>
      <c r="F403" s="40">
        <v>112.25</v>
      </c>
      <c r="G403" s="40">
        <v>108.7</v>
      </c>
      <c r="H403" s="40">
        <v>126.40000000000002</v>
      </c>
      <c r="I403" s="40">
        <v>129.94999999999999</v>
      </c>
      <c r="J403" s="40">
        <v>135.25000000000003</v>
      </c>
      <c r="K403" s="31">
        <v>124.65</v>
      </c>
      <c r="L403" s="31">
        <v>115.8</v>
      </c>
      <c r="M403" s="31">
        <v>8.3056599999999996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239.4</v>
      </c>
      <c r="D404" s="40">
        <v>239.38333333333333</v>
      </c>
      <c r="E404" s="40">
        <v>224.41666666666666</v>
      </c>
      <c r="F404" s="40">
        <v>209.43333333333334</v>
      </c>
      <c r="G404" s="40">
        <v>194.46666666666667</v>
      </c>
      <c r="H404" s="40">
        <v>254.36666666666665</v>
      </c>
      <c r="I404" s="40">
        <v>269.33333333333337</v>
      </c>
      <c r="J404" s="40">
        <v>284.31666666666661</v>
      </c>
      <c r="K404" s="31">
        <v>254.35</v>
      </c>
      <c r="L404" s="31">
        <v>224.4</v>
      </c>
      <c r="M404" s="31">
        <v>132.98047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312.2</v>
      </c>
      <c r="D405" s="40">
        <v>309.09999999999997</v>
      </c>
      <c r="E405" s="40">
        <v>300.14999999999992</v>
      </c>
      <c r="F405" s="40">
        <v>288.09999999999997</v>
      </c>
      <c r="G405" s="40">
        <v>279.14999999999992</v>
      </c>
      <c r="H405" s="40">
        <v>321.14999999999992</v>
      </c>
      <c r="I405" s="40">
        <v>330.09999999999997</v>
      </c>
      <c r="J405" s="40">
        <v>342.14999999999992</v>
      </c>
      <c r="K405" s="31">
        <v>318.05</v>
      </c>
      <c r="L405" s="31">
        <v>297.05</v>
      </c>
      <c r="M405" s="31">
        <v>1.7190799999999999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2300</v>
      </c>
      <c r="D406" s="40">
        <v>2292.8166666666666</v>
      </c>
      <c r="E406" s="40">
        <v>2260.6333333333332</v>
      </c>
      <c r="F406" s="40">
        <v>2221.2666666666664</v>
      </c>
      <c r="G406" s="40">
        <v>2189.083333333333</v>
      </c>
      <c r="H406" s="40">
        <v>2332.1833333333334</v>
      </c>
      <c r="I406" s="40">
        <v>2364.3666666666668</v>
      </c>
      <c r="J406" s="40">
        <v>2403.7333333333336</v>
      </c>
      <c r="K406" s="31">
        <v>2325</v>
      </c>
      <c r="L406" s="31">
        <v>2253.4499999999998</v>
      </c>
      <c r="M406" s="31">
        <v>0.14504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586.35</v>
      </c>
      <c r="D407" s="40">
        <v>584.30000000000007</v>
      </c>
      <c r="E407" s="40">
        <v>565.65000000000009</v>
      </c>
      <c r="F407" s="40">
        <v>544.95000000000005</v>
      </c>
      <c r="G407" s="40">
        <v>526.30000000000007</v>
      </c>
      <c r="H407" s="40">
        <v>605.00000000000011</v>
      </c>
      <c r="I407" s="40">
        <v>623.65</v>
      </c>
      <c r="J407" s="40">
        <v>644.35000000000014</v>
      </c>
      <c r="K407" s="31">
        <v>602.95000000000005</v>
      </c>
      <c r="L407" s="31">
        <v>563.6</v>
      </c>
      <c r="M407" s="31">
        <v>5.4611400000000003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105.05</v>
      </c>
      <c r="D408" s="40">
        <v>104.14999999999999</v>
      </c>
      <c r="E408" s="40">
        <v>102.44999999999999</v>
      </c>
      <c r="F408" s="40">
        <v>99.85</v>
      </c>
      <c r="G408" s="40">
        <v>98.149999999999991</v>
      </c>
      <c r="H408" s="40">
        <v>106.74999999999999</v>
      </c>
      <c r="I408" s="40">
        <v>108.45</v>
      </c>
      <c r="J408" s="40">
        <v>111.04999999999998</v>
      </c>
      <c r="K408" s="31">
        <v>105.85</v>
      </c>
      <c r="L408" s="31">
        <v>101.55</v>
      </c>
      <c r="M408" s="31">
        <v>22.424939999999999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233.2</v>
      </c>
      <c r="D409" s="40">
        <v>232.48333333333335</v>
      </c>
      <c r="E409" s="40">
        <v>226.7166666666667</v>
      </c>
      <c r="F409" s="40">
        <v>220.23333333333335</v>
      </c>
      <c r="G409" s="40">
        <v>214.4666666666667</v>
      </c>
      <c r="H409" s="40">
        <v>238.9666666666667</v>
      </c>
      <c r="I409" s="40">
        <v>244.73333333333335</v>
      </c>
      <c r="J409" s="40">
        <v>251.2166666666667</v>
      </c>
      <c r="K409" s="31">
        <v>238.25</v>
      </c>
      <c r="L409" s="31">
        <v>226</v>
      </c>
      <c r="M409" s="31">
        <v>2.1116100000000002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26547.5</v>
      </c>
      <c r="D410" s="40">
        <v>26783.516666666666</v>
      </c>
      <c r="E410" s="40">
        <v>26149.033333333333</v>
      </c>
      <c r="F410" s="40">
        <v>25750.566666666666</v>
      </c>
      <c r="G410" s="40">
        <v>25116.083333333332</v>
      </c>
      <c r="H410" s="40">
        <v>27181.983333333334</v>
      </c>
      <c r="I410" s="40">
        <v>27816.466666666664</v>
      </c>
      <c r="J410" s="40">
        <v>28214.933333333334</v>
      </c>
      <c r="K410" s="31">
        <v>27418</v>
      </c>
      <c r="L410" s="31">
        <v>26385.05</v>
      </c>
      <c r="M410" s="31">
        <v>0.91088000000000002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1809.75</v>
      </c>
      <c r="D411" s="40">
        <v>1796.4333333333334</v>
      </c>
      <c r="E411" s="40">
        <v>1758.8666666666668</v>
      </c>
      <c r="F411" s="40">
        <v>1707.9833333333333</v>
      </c>
      <c r="G411" s="40">
        <v>1670.4166666666667</v>
      </c>
      <c r="H411" s="40">
        <v>1847.3166666666668</v>
      </c>
      <c r="I411" s="40">
        <v>1884.8833333333334</v>
      </c>
      <c r="J411" s="40">
        <v>1935.7666666666669</v>
      </c>
      <c r="K411" s="31">
        <v>1834</v>
      </c>
      <c r="L411" s="31">
        <v>1745.55</v>
      </c>
      <c r="M411" s="31">
        <v>0.22409000000000001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1295</v>
      </c>
      <c r="D412" s="40">
        <v>1278.9166666666667</v>
      </c>
      <c r="E412" s="40">
        <v>1259.8833333333334</v>
      </c>
      <c r="F412" s="40">
        <v>1224.7666666666667</v>
      </c>
      <c r="G412" s="40">
        <v>1205.7333333333333</v>
      </c>
      <c r="H412" s="40">
        <v>1314.0333333333335</v>
      </c>
      <c r="I412" s="40">
        <v>1333.0666666666668</v>
      </c>
      <c r="J412" s="40">
        <v>1368.1833333333336</v>
      </c>
      <c r="K412" s="31">
        <v>1297.95</v>
      </c>
      <c r="L412" s="31">
        <v>1243.8</v>
      </c>
      <c r="M412" s="31">
        <v>15.554919999999999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2191.4</v>
      </c>
      <c r="D413" s="40">
        <v>2126.5</v>
      </c>
      <c r="E413" s="40">
        <v>2034.9</v>
      </c>
      <c r="F413" s="40">
        <v>1878.4</v>
      </c>
      <c r="G413" s="40">
        <v>1786.8000000000002</v>
      </c>
      <c r="H413" s="40">
        <v>2283</v>
      </c>
      <c r="I413" s="40">
        <v>2374.6000000000004</v>
      </c>
      <c r="J413" s="40">
        <v>2531.1</v>
      </c>
      <c r="K413" s="31">
        <v>2218.1</v>
      </c>
      <c r="L413" s="31">
        <v>1970</v>
      </c>
      <c r="M413" s="31">
        <v>44.34169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585.85</v>
      </c>
      <c r="D414" s="40">
        <v>577.41666666666663</v>
      </c>
      <c r="E414" s="40">
        <v>561.18333333333328</v>
      </c>
      <c r="F414" s="40">
        <v>536.51666666666665</v>
      </c>
      <c r="G414" s="40">
        <v>520.2833333333333</v>
      </c>
      <c r="H414" s="40">
        <v>602.08333333333326</v>
      </c>
      <c r="I414" s="40">
        <v>618.31666666666661</v>
      </c>
      <c r="J414" s="40">
        <v>642.98333333333323</v>
      </c>
      <c r="K414" s="31">
        <v>593.65</v>
      </c>
      <c r="L414" s="31">
        <v>552.75</v>
      </c>
      <c r="M414" s="31">
        <v>2.0064199999999999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1681.55</v>
      </c>
      <c r="D415" s="40">
        <v>1673.7833333333335</v>
      </c>
      <c r="E415" s="40">
        <v>1631.8166666666671</v>
      </c>
      <c r="F415" s="40">
        <v>1582.0833333333335</v>
      </c>
      <c r="G415" s="40">
        <v>1540.116666666667</v>
      </c>
      <c r="H415" s="40">
        <v>1723.5166666666671</v>
      </c>
      <c r="I415" s="40">
        <v>1765.4833333333338</v>
      </c>
      <c r="J415" s="40">
        <v>1815.2166666666672</v>
      </c>
      <c r="K415" s="31">
        <v>1715.75</v>
      </c>
      <c r="L415" s="31">
        <v>1624.05</v>
      </c>
      <c r="M415" s="31">
        <v>0.66385000000000005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1760.1</v>
      </c>
      <c r="D416" s="40">
        <v>1738.3833333333332</v>
      </c>
      <c r="E416" s="40">
        <v>1708.7666666666664</v>
      </c>
      <c r="F416" s="40">
        <v>1657.4333333333332</v>
      </c>
      <c r="G416" s="40">
        <v>1627.8166666666664</v>
      </c>
      <c r="H416" s="40">
        <v>1789.7166666666665</v>
      </c>
      <c r="I416" s="40">
        <v>1819.3333333333333</v>
      </c>
      <c r="J416" s="40">
        <v>1870.6666666666665</v>
      </c>
      <c r="K416" s="31">
        <v>1768</v>
      </c>
      <c r="L416" s="31">
        <v>1687.05</v>
      </c>
      <c r="M416" s="31">
        <v>0.84358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832.85</v>
      </c>
      <c r="D417" s="40">
        <v>831.86666666666667</v>
      </c>
      <c r="E417" s="40">
        <v>806.08333333333337</v>
      </c>
      <c r="F417" s="40">
        <v>779.31666666666672</v>
      </c>
      <c r="G417" s="40">
        <v>753.53333333333342</v>
      </c>
      <c r="H417" s="40">
        <v>858.63333333333333</v>
      </c>
      <c r="I417" s="40">
        <v>884.41666666666663</v>
      </c>
      <c r="J417" s="40">
        <v>911.18333333333328</v>
      </c>
      <c r="K417" s="31">
        <v>857.65</v>
      </c>
      <c r="L417" s="31">
        <v>805.1</v>
      </c>
      <c r="M417" s="31">
        <v>3.2592300000000001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642.70000000000005</v>
      </c>
      <c r="D418" s="40">
        <v>641.08333333333337</v>
      </c>
      <c r="E418" s="40">
        <v>621.16666666666674</v>
      </c>
      <c r="F418" s="40">
        <v>599.63333333333333</v>
      </c>
      <c r="G418" s="40">
        <v>579.7166666666667</v>
      </c>
      <c r="H418" s="40">
        <v>662.61666666666679</v>
      </c>
      <c r="I418" s="40">
        <v>682.53333333333353</v>
      </c>
      <c r="J418" s="40">
        <v>704.06666666666683</v>
      </c>
      <c r="K418" s="31">
        <v>661</v>
      </c>
      <c r="L418" s="31">
        <v>619.54999999999995</v>
      </c>
      <c r="M418" s="31">
        <v>1.51959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67.849999999999994</v>
      </c>
      <c r="D419" s="40">
        <v>67.566666666666663</v>
      </c>
      <c r="E419" s="40">
        <v>66.133333333333326</v>
      </c>
      <c r="F419" s="40">
        <v>64.416666666666657</v>
      </c>
      <c r="G419" s="40">
        <v>62.98333333333332</v>
      </c>
      <c r="H419" s="40">
        <v>69.283333333333331</v>
      </c>
      <c r="I419" s="40">
        <v>70.716666666666669</v>
      </c>
      <c r="J419" s="40">
        <v>72.433333333333337</v>
      </c>
      <c r="K419" s="31">
        <v>69</v>
      </c>
      <c r="L419" s="31">
        <v>65.849999999999994</v>
      </c>
      <c r="M419" s="31">
        <v>23.722010000000001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108.9</v>
      </c>
      <c r="D420" s="40">
        <v>108.98333333333335</v>
      </c>
      <c r="E420" s="40">
        <v>105.51666666666669</v>
      </c>
      <c r="F420" s="40">
        <v>102.13333333333334</v>
      </c>
      <c r="G420" s="40">
        <v>98.666666666666686</v>
      </c>
      <c r="H420" s="40">
        <v>112.3666666666667</v>
      </c>
      <c r="I420" s="40">
        <v>115.83333333333334</v>
      </c>
      <c r="J420" s="40">
        <v>119.21666666666671</v>
      </c>
      <c r="K420" s="31">
        <v>112.45</v>
      </c>
      <c r="L420" s="31">
        <v>105.6</v>
      </c>
      <c r="M420" s="31">
        <v>7.6589700000000001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428.05</v>
      </c>
      <c r="D421" s="40">
        <v>428.0333333333333</v>
      </c>
      <c r="E421" s="40">
        <v>423.16666666666663</v>
      </c>
      <c r="F421" s="40">
        <v>418.2833333333333</v>
      </c>
      <c r="G421" s="40">
        <v>413.41666666666663</v>
      </c>
      <c r="H421" s="40">
        <v>432.91666666666663</v>
      </c>
      <c r="I421" s="40">
        <v>437.7833333333333</v>
      </c>
      <c r="J421" s="40">
        <v>442.66666666666663</v>
      </c>
      <c r="K421" s="31">
        <v>432.9</v>
      </c>
      <c r="L421" s="31">
        <v>423.15</v>
      </c>
      <c r="M421" s="31">
        <v>238.27946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134.75</v>
      </c>
      <c r="D422" s="40">
        <v>132.53333333333333</v>
      </c>
      <c r="E422" s="40">
        <v>129.81666666666666</v>
      </c>
      <c r="F422" s="40">
        <v>124.88333333333333</v>
      </c>
      <c r="G422" s="40">
        <v>122.16666666666666</v>
      </c>
      <c r="H422" s="40">
        <v>137.46666666666667</v>
      </c>
      <c r="I422" s="40">
        <v>140.18333333333331</v>
      </c>
      <c r="J422" s="40">
        <v>145.11666666666667</v>
      </c>
      <c r="K422" s="31">
        <v>135.25</v>
      </c>
      <c r="L422" s="31">
        <v>127.6</v>
      </c>
      <c r="M422" s="31">
        <v>834.11121000000003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267.85000000000002</v>
      </c>
      <c r="D423" s="40">
        <v>265.25</v>
      </c>
      <c r="E423" s="40">
        <v>258.85000000000002</v>
      </c>
      <c r="F423" s="40">
        <v>249.85000000000002</v>
      </c>
      <c r="G423" s="40">
        <v>243.45000000000005</v>
      </c>
      <c r="H423" s="40">
        <v>274.25</v>
      </c>
      <c r="I423" s="40">
        <v>280.64999999999998</v>
      </c>
      <c r="J423" s="40">
        <v>289.64999999999998</v>
      </c>
      <c r="K423" s="31">
        <v>271.64999999999998</v>
      </c>
      <c r="L423" s="31">
        <v>256.25</v>
      </c>
      <c r="M423" s="31">
        <v>10.03065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277.85000000000002</v>
      </c>
      <c r="D424" s="40">
        <v>275.71666666666664</v>
      </c>
      <c r="E424" s="40">
        <v>264.2833333333333</v>
      </c>
      <c r="F424" s="40">
        <v>250.71666666666664</v>
      </c>
      <c r="G424" s="40">
        <v>239.2833333333333</v>
      </c>
      <c r="H424" s="40">
        <v>289.2833333333333</v>
      </c>
      <c r="I424" s="40">
        <v>300.71666666666658</v>
      </c>
      <c r="J424" s="40">
        <v>314.2833333333333</v>
      </c>
      <c r="K424" s="31">
        <v>287.14999999999998</v>
      </c>
      <c r="L424" s="31">
        <v>262.14999999999998</v>
      </c>
      <c r="M424" s="31">
        <v>7.2756299999999996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677.15</v>
      </c>
      <c r="D425" s="40">
        <v>677.95</v>
      </c>
      <c r="E425" s="40">
        <v>655.90000000000009</v>
      </c>
      <c r="F425" s="40">
        <v>634.65000000000009</v>
      </c>
      <c r="G425" s="40">
        <v>612.60000000000014</v>
      </c>
      <c r="H425" s="40">
        <v>699.2</v>
      </c>
      <c r="I425" s="40">
        <v>721.25</v>
      </c>
      <c r="J425" s="40">
        <v>742.5</v>
      </c>
      <c r="K425" s="31">
        <v>700</v>
      </c>
      <c r="L425" s="31">
        <v>656.7</v>
      </c>
      <c r="M425" s="31">
        <v>10.794829999999999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644.35</v>
      </c>
      <c r="D426" s="40">
        <v>643.16666666666663</v>
      </c>
      <c r="E426" s="40">
        <v>624.43333333333328</v>
      </c>
      <c r="F426" s="40">
        <v>604.51666666666665</v>
      </c>
      <c r="G426" s="40">
        <v>585.7833333333333</v>
      </c>
      <c r="H426" s="40">
        <v>663.08333333333326</v>
      </c>
      <c r="I426" s="40">
        <v>681.81666666666661</v>
      </c>
      <c r="J426" s="40">
        <v>701.73333333333323</v>
      </c>
      <c r="K426" s="31">
        <v>661.9</v>
      </c>
      <c r="L426" s="31">
        <v>623.25</v>
      </c>
      <c r="M426" s="31">
        <v>5.5423999999999998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403.95</v>
      </c>
      <c r="D427" s="40">
        <v>400.2166666666667</v>
      </c>
      <c r="E427" s="40">
        <v>390.18333333333339</v>
      </c>
      <c r="F427" s="40">
        <v>376.41666666666669</v>
      </c>
      <c r="G427" s="40">
        <v>366.38333333333338</v>
      </c>
      <c r="H427" s="40">
        <v>413.98333333333341</v>
      </c>
      <c r="I427" s="40">
        <v>424.01666666666671</v>
      </c>
      <c r="J427" s="40">
        <v>437.78333333333342</v>
      </c>
      <c r="K427" s="31">
        <v>410.25</v>
      </c>
      <c r="L427" s="31">
        <v>386.45</v>
      </c>
      <c r="M427" s="31">
        <v>7.8315099999999997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277.05</v>
      </c>
      <c r="D428" s="40">
        <v>276.68333333333334</v>
      </c>
      <c r="E428" s="40">
        <v>270.36666666666667</v>
      </c>
      <c r="F428" s="40">
        <v>263.68333333333334</v>
      </c>
      <c r="G428" s="40">
        <v>257.36666666666667</v>
      </c>
      <c r="H428" s="40">
        <v>283.36666666666667</v>
      </c>
      <c r="I428" s="40">
        <v>289.68333333333339</v>
      </c>
      <c r="J428" s="40">
        <v>296.36666666666667</v>
      </c>
      <c r="K428" s="31">
        <v>283</v>
      </c>
      <c r="L428" s="31">
        <v>270</v>
      </c>
      <c r="M428" s="31">
        <v>14.585900000000001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779.55</v>
      </c>
      <c r="D429" s="40">
        <v>782.61666666666667</v>
      </c>
      <c r="E429" s="40">
        <v>770.23333333333335</v>
      </c>
      <c r="F429" s="40">
        <v>760.91666666666663</v>
      </c>
      <c r="G429" s="40">
        <v>748.5333333333333</v>
      </c>
      <c r="H429" s="40">
        <v>791.93333333333339</v>
      </c>
      <c r="I429" s="40">
        <v>804.31666666666683</v>
      </c>
      <c r="J429" s="40">
        <v>813.63333333333344</v>
      </c>
      <c r="K429" s="31">
        <v>795</v>
      </c>
      <c r="L429" s="31">
        <v>773.3</v>
      </c>
      <c r="M429" s="31">
        <v>42.757759999999998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525.29999999999995</v>
      </c>
      <c r="D430" s="40">
        <v>524.76666666666665</v>
      </c>
      <c r="E430" s="40">
        <v>517.5333333333333</v>
      </c>
      <c r="F430" s="40">
        <v>509.76666666666665</v>
      </c>
      <c r="G430" s="40">
        <v>502.5333333333333</v>
      </c>
      <c r="H430" s="40">
        <v>532.5333333333333</v>
      </c>
      <c r="I430" s="40">
        <v>539.76666666666665</v>
      </c>
      <c r="J430" s="40">
        <v>547.5333333333333</v>
      </c>
      <c r="K430" s="31">
        <v>532</v>
      </c>
      <c r="L430" s="31">
        <v>517</v>
      </c>
      <c r="M430" s="31">
        <v>14.102959999999999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3501.3</v>
      </c>
      <c r="D431" s="40">
        <v>3493.3833333333332</v>
      </c>
      <c r="E431" s="40">
        <v>3412.7666666666664</v>
      </c>
      <c r="F431" s="40">
        <v>3324.2333333333331</v>
      </c>
      <c r="G431" s="40">
        <v>3243.6166666666663</v>
      </c>
      <c r="H431" s="40">
        <v>3581.9166666666665</v>
      </c>
      <c r="I431" s="40">
        <v>3662.5333333333333</v>
      </c>
      <c r="J431" s="40">
        <v>3751.0666666666666</v>
      </c>
      <c r="K431" s="31">
        <v>3574</v>
      </c>
      <c r="L431" s="31">
        <v>3404.85</v>
      </c>
      <c r="M431" s="31">
        <v>5.9799999999999999E-2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2540.65</v>
      </c>
      <c r="D432" s="40">
        <v>2541.0166666666669</v>
      </c>
      <c r="E432" s="40">
        <v>2509.6833333333338</v>
      </c>
      <c r="F432" s="40">
        <v>2478.7166666666672</v>
      </c>
      <c r="G432" s="40">
        <v>2447.3833333333341</v>
      </c>
      <c r="H432" s="40">
        <v>2571.9833333333336</v>
      </c>
      <c r="I432" s="40">
        <v>2603.3166666666666</v>
      </c>
      <c r="J432" s="40">
        <v>2634.2833333333333</v>
      </c>
      <c r="K432" s="31">
        <v>2572.35</v>
      </c>
      <c r="L432" s="31">
        <v>2510.0500000000002</v>
      </c>
      <c r="M432" s="31">
        <v>9.4089999999999993E-2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739.45</v>
      </c>
      <c r="D433" s="40">
        <v>748.11666666666667</v>
      </c>
      <c r="E433" s="40">
        <v>726.83333333333337</v>
      </c>
      <c r="F433" s="40">
        <v>714.2166666666667</v>
      </c>
      <c r="G433" s="40">
        <v>692.93333333333339</v>
      </c>
      <c r="H433" s="40">
        <v>760.73333333333335</v>
      </c>
      <c r="I433" s="40">
        <v>782.01666666666665</v>
      </c>
      <c r="J433" s="40">
        <v>794.63333333333333</v>
      </c>
      <c r="K433" s="31">
        <v>769.4</v>
      </c>
      <c r="L433" s="31">
        <v>735.5</v>
      </c>
      <c r="M433" s="31">
        <v>1.38561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371.75</v>
      </c>
      <c r="D434" s="40">
        <v>367.18333333333334</v>
      </c>
      <c r="E434" s="40">
        <v>357.56666666666666</v>
      </c>
      <c r="F434" s="40">
        <v>343.38333333333333</v>
      </c>
      <c r="G434" s="40">
        <v>333.76666666666665</v>
      </c>
      <c r="H434" s="40">
        <v>381.36666666666667</v>
      </c>
      <c r="I434" s="40">
        <v>390.98333333333335</v>
      </c>
      <c r="J434" s="40">
        <v>405.16666666666669</v>
      </c>
      <c r="K434" s="31">
        <v>376.8</v>
      </c>
      <c r="L434" s="31">
        <v>353</v>
      </c>
      <c r="M434" s="31">
        <v>11.238250000000001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311.05</v>
      </c>
      <c r="D435" s="40">
        <v>310.20000000000005</v>
      </c>
      <c r="E435" s="40">
        <v>300.55000000000007</v>
      </c>
      <c r="F435" s="40">
        <v>290.05</v>
      </c>
      <c r="G435" s="40">
        <v>280.40000000000003</v>
      </c>
      <c r="H435" s="40">
        <v>320.7000000000001</v>
      </c>
      <c r="I435" s="40">
        <v>330.35000000000008</v>
      </c>
      <c r="J435" s="40">
        <v>340.85000000000014</v>
      </c>
      <c r="K435" s="31">
        <v>319.85000000000002</v>
      </c>
      <c r="L435" s="31">
        <v>299.7</v>
      </c>
      <c r="M435" s="31">
        <v>2.2050800000000002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2023.85</v>
      </c>
      <c r="D436" s="40">
        <v>2027.3</v>
      </c>
      <c r="E436" s="40">
        <v>1984.6</v>
      </c>
      <c r="F436" s="40">
        <v>1945.35</v>
      </c>
      <c r="G436" s="40">
        <v>1902.6499999999999</v>
      </c>
      <c r="H436" s="40">
        <v>2066.5500000000002</v>
      </c>
      <c r="I436" s="40">
        <v>2109.25</v>
      </c>
      <c r="J436" s="40">
        <v>2148.5</v>
      </c>
      <c r="K436" s="31">
        <v>2070</v>
      </c>
      <c r="L436" s="31">
        <v>1988.05</v>
      </c>
      <c r="M436" s="31">
        <v>0.71311000000000002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680.4</v>
      </c>
      <c r="D437" s="40">
        <v>673.13333333333333</v>
      </c>
      <c r="E437" s="40">
        <v>658.26666666666665</v>
      </c>
      <c r="F437" s="40">
        <v>636.13333333333333</v>
      </c>
      <c r="G437" s="40">
        <v>621.26666666666665</v>
      </c>
      <c r="H437" s="40">
        <v>695.26666666666665</v>
      </c>
      <c r="I437" s="40">
        <v>710.13333333333321</v>
      </c>
      <c r="J437" s="40">
        <v>732.26666666666665</v>
      </c>
      <c r="K437" s="31">
        <v>688</v>
      </c>
      <c r="L437" s="31">
        <v>651</v>
      </c>
      <c r="M437" s="31">
        <v>0.29659999999999997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535</v>
      </c>
      <c r="D438" s="40">
        <v>530.66666666666663</v>
      </c>
      <c r="E438" s="40">
        <v>511.5333333333333</v>
      </c>
      <c r="F438" s="40">
        <v>488.06666666666666</v>
      </c>
      <c r="G438" s="40">
        <v>468.93333333333334</v>
      </c>
      <c r="H438" s="40">
        <v>554.13333333333321</v>
      </c>
      <c r="I438" s="40">
        <v>573.26666666666665</v>
      </c>
      <c r="J438" s="40">
        <v>596.73333333333323</v>
      </c>
      <c r="K438" s="31">
        <v>549.79999999999995</v>
      </c>
      <c r="L438" s="31">
        <v>507.2</v>
      </c>
      <c r="M438" s="31">
        <v>5.2152500000000002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6.25</v>
      </c>
      <c r="D439" s="40">
        <v>6.3</v>
      </c>
      <c r="E439" s="40">
        <v>6.1</v>
      </c>
      <c r="F439" s="40">
        <v>5.95</v>
      </c>
      <c r="G439" s="40">
        <v>5.75</v>
      </c>
      <c r="H439" s="40">
        <v>6.4499999999999993</v>
      </c>
      <c r="I439" s="40">
        <v>6.65</v>
      </c>
      <c r="J439" s="40">
        <v>6.7999999999999989</v>
      </c>
      <c r="K439" s="31">
        <v>6.5</v>
      </c>
      <c r="L439" s="31">
        <v>6.15</v>
      </c>
      <c r="M439" s="31">
        <v>417.59379000000001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126.15</v>
      </c>
      <c r="D440" s="40">
        <v>125</v>
      </c>
      <c r="E440" s="40">
        <v>120.30000000000001</v>
      </c>
      <c r="F440" s="40">
        <v>114.45000000000002</v>
      </c>
      <c r="G440" s="40">
        <v>109.75000000000003</v>
      </c>
      <c r="H440" s="40">
        <v>130.85</v>
      </c>
      <c r="I440" s="40">
        <v>135.54999999999998</v>
      </c>
      <c r="J440" s="40">
        <v>141.39999999999998</v>
      </c>
      <c r="K440" s="31">
        <v>129.69999999999999</v>
      </c>
      <c r="L440" s="31">
        <v>119.15</v>
      </c>
      <c r="M440" s="31">
        <v>3.0616099999999999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918.85</v>
      </c>
      <c r="D441" s="40">
        <v>911.25</v>
      </c>
      <c r="E441" s="40">
        <v>897.6</v>
      </c>
      <c r="F441" s="40">
        <v>876.35</v>
      </c>
      <c r="G441" s="40">
        <v>862.7</v>
      </c>
      <c r="H441" s="40">
        <v>932.5</v>
      </c>
      <c r="I441" s="40">
        <v>946.15000000000009</v>
      </c>
      <c r="J441" s="40">
        <v>967.4</v>
      </c>
      <c r="K441" s="31">
        <v>924.9</v>
      </c>
      <c r="L441" s="31">
        <v>890</v>
      </c>
      <c r="M441" s="31">
        <v>0.55493999999999999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624.95000000000005</v>
      </c>
      <c r="D442" s="40">
        <v>616</v>
      </c>
      <c r="E442" s="40">
        <v>602</v>
      </c>
      <c r="F442" s="40">
        <v>579.04999999999995</v>
      </c>
      <c r="G442" s="40">
        <v>565.04999999999995</v>
      </c>
      <c r="H442" s="40">
        <v>638.95000000000005</v>
      </c>
      <c r="I442" s="40">
        <v>652.95000000000005</v>
      </c>
      <c r="J442" s="40">
        <v>675.90000000000009</v>
      </c>
      <c r="K442" s="31">
        <v>630</v>
      </c>
      <c r="L442" s="31">
        <v>593.04999999999995</v>
      </c>
      <c r="M442" s="31">
        <v>4.0968600000000004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1384.25</v>
      </c>
      <c r="D443" s="40">
        <v>1375.9833333333333</v>
      </c>
      <c r="E443" s="40">
        <v>1301.9666666666667</v>
      </c>
      <c r="F443" s="40">
        <v>1219.6833333333334</v>
      </c>
      <c r="G443" s="40">
        <v>1145.6666666666667</v>
      </c>
      <c r="H443" s="40">
        <v>1458.2666666666667</v>
      </c>
      <c r="I443" s="40">
        <v>1532.2833333333335</v>
      </c>
      <c r="J443" s="40">
        <v>1614.5666666666666</v>
      </c>
      <c r="K443" s="31">
        <v>1450</v>
      </c>
      <c r="L443" s="31">
        <v>1293.7</v>
      </c>
      <c r="M443" s="31">
        <v>2.1122399999999999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543.25</v>
      </c>
      <c r="D444" s="40">
        <v>540.66666666666663</v>
      </c>
      <c r="E444" s="40">
        <v>530.23333333333323</v>
      </c>
      <c r="F444" s="40">
        <v>517.21666666666658</v>
      </c>
      <c r="G444" s="40">
        <v>506.78333333333319</v>
      </c>
      <c r="H444" s="40">
        <v>553.68333333333328</v>
      </c>
      <c r="I444" s="40">
        <v>564.11666666666667</v>
      </c>
      <c r="J444" s="40">
        <v>577.13333333333333</v>
      </c>
      <c r="K444" s="31">
        <v>551.1</v>
      </c>
      <c r="L444" s="31">
        <v>527.65</v>
      </c>
      <c r="M444" s="31">
        <v>0.36670999999999998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8789.65</v>
      </c>
      <c r="D445" s="40">
        <v>8762.3166666666675</v>
      </c>
      <c r="E445" s="40">
        <v>8702.383333333335</v>
      </c>
      <c r="F445" s="40">
        <v>8615.1166666666668</v>
      </c>
      <c r="G445" s="40">
        <v>8555.1833333333343</v>
      </c>
      <c r="H445" s="40">
        <v>8849.5833333333358</v>
      </c>
      <c r="I445" s="40">
        <v>8909.5166666666664</v>
      </c>
      <c r="J445" s="40">
        <v>8996.7833333333365</v>
      </c>
      <c r="K445" s="31">
        <v>8822.25</v>
      </c>
      <c r="L445" s="31">
        <v>8675.0499999999993</v>
      </c>
      <c r="M445" s="31">
        <v>4.9349999999999998E-2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38.200000000000003</v>
      </c>
      <c r="D446" s="40">
        <v>37.549999999999997</v>
      </c>
      <c r="E446" s="40">
        <v>36.699999999999996</v>
      </c>
      <c r="F446" s="40">
        <v>35.199999999999996</v>
      </c>
      <c r="G446" s="40">
        <v>34.349999999999994</v>
      </c>
      <c r="H446" s="40">
        <v>39.049999999999997</v>
      </c>
      <c r="I446" s="40">
        <v>39.899999999999991</v>
      </c>
      <c r="J446" s="40">
        <v>41.4</v>
      </c>
      <c r="K446" s="31">
        <v>38.4</v>
      </c>
      <c r="L446" s="31">
        <v>36.049999999999997</v>
      </c>
      <c r="M446" s="31">
        <v>80.720830000000007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560.85</v>
      </c>
      <c r="D447" s="40">
        <v>555.79999999999995</v>
      </c>
      <c r="E447" s="40">
        <v>549.09999999999991</v>
      </c>
      <c r="F447" s="40">
        <v>537.34999999999991</v>
      </c>
      <c r="G447" s="40">
        <v>530.64999999999986</v>
      </c>
      <c r="H447" s="40">
        <v>567.54999999999995</v>
      </c>
      <c r="I447" s="40">
        <v>574.25</v>
      </c>
      <c r="J447" s="40">
        <v>586</v>
      </c>
      <c r="K447" s="31">
        <v>562.5</v>
      </c>
      <c r="L447" s="31">
        <v>544.04999999999995</v>
      </c>
      <c r="M447" s="31">
        <v>17.37537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882.9</v>
      </c>
      <c r="D448" s="40">
        <v>865.31666666666661</v>
      </c>
      <c r="E448" s="40">
        <v>841.63333333333321</v>
      </c>
      <c r="F448" s="40">
        <v>800.36666666666656</v>
      </c>
      <c r="G448" s="40">
        <v>776.68333333333317</v>
      </c>
      <c r="H448" s="40">
        <v>906.58333333333326</v>
      </c>
      <c r="I448" s="40">
        <v>930.26666666666665</v>
      </c>
      <c r="J448" s="40">
        <v>971.5333333333333</v>
      </c>
      <c r="K448" s="31">
        <v>889</v>
      </c>
      <c r="L448" s="31">
        <v>824.05</v>
      </c>
      <c r="M448" s="31">
        <v>1.3954500000000001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16588.599999999999</v>
      </c>
      <c r="D449" s="40">
        <v>16823.066666666666</v>
      </c>
      <c r="E449" s="40">
        <v>16265.533333333333</v>
      </c>
      <c r="F449" s="40">
        <v>15942.466666666667</v>
      </c>
      <c r="G449" s="40">
        <v>15384.933333333334</v>
      </c>
      <c r="H449" s="40">
        <v>17146.133333333331</v>
      </c>
      <c r="I449" s="40">
        <v>17703.666666666664</v>
      </c>
      <c r="J449" s="40">
        <v>18026.73333333333</v>
      </c>
      <c r="K449" s="31">
        <v>17380.599999999999</v>
      </c>
      <c r="L449" s="31">
        <v>16500</v>
      </c>
      <c r="M449" s="31">
        <v>4.1000000000000002E-2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859.85</v>
      </c>
      <c r="D450" s="40">
        <v>852.85</v>
      </c>
      <c r="E450" s="40">
        <v>843</v>
      </c>
      <c r="F450" s="40">
        <v>826.15</v>
      </c>
      <c r="G450" s="40">
        <v>816.3</v>
      </c>
      <c r="H450" s="40">
        <v>869.7</v>
      </c>
      <c r="I450" s="40">
        <v>879.55000000000018</v>
      </c>
      <c r="J450" s="40">
        <v>896.40000000000009</v>
      </c>
      <c r="K450" s="31">
        <v>862.7</v>
      </c>
      <c r="L450" s="31">
        <v>836</v>
      </c>
      <c r="M450" s="31">
        <v>48.770310000000002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196.5</v>
      </c>
      <c r="D451" s="40">
        <v>197.7166666666667</v>
      </c>
      <c r="E451" s="40">
        <v>190.8333333333334</v>
      </c>
      <c r="F451" s="40">
        <v>185.16666666666671</v>
      </c>
      <c r="G451" s="40">
        <v>178.28333333333342</v>
      </c>
      <c r="H451" s="40">
        <v>203.38333333333338</v>
      </c>
      <c r="I451" s="40">
        <v>210.26666666666671</v>
      </c>
      <c r="J451" s="40">
        <v>215.93333333333337</v>
      </c>
      <c r="K451" s="31">
        <v>204.6</v>
      </c>
      <c r="L451" s="31">
        <v>192.05</v>
      </c>
      <c r="M451" s="31">
        <v>34.090299999999999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1389.15</v>
      </c>
      <c r="D452" s="40">
        <v>1383.0833333333333</v>
      </c>
      <c r="E452" s="40">
        <v>1346.1666666666665</v>
      </c>
      <c r="F452" s="40">
        <v>1303.1833333333332</v>
      </c>
      <c r="G452" s="40">
        <v>1266.2666666666664</v>
      </c>
      <c r="H452" s="40">
        <v>1426.0666666666666</v>
      </c>
      <c r="I452" s="40">
        <v>1462.9833333333331</v>
      </c>
      <c r="J452" s="40">
        <v>1505.9666666666667</v>
      </c>
      <c r="K452" s="31">
        <v>1420</v>
      </c>
      <c r="L452" s="31">
        <v>1340.1</v>
      </c>
      <c r="M452" s="31">
        <v>5.3003999999999998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3344.2</v>
      </c>
      <c r="D453" s="40">
        <v>3343.7666666666664</v>
      </c>
      <c r="E453" s="40">
        <v>3327.5333333333328</v>
      </c>
      <c r="F453" s="40">
        <v>3310.8666666666663</v>
      </c>
      <c r="G453" s="40">
        <v>3294.6333333333328</v>
      </c>
      <c r="H453" s="40">
        <v>3360.4333333333329</v>
      </c>
      <c r="I453" s="40">
        <v>3376.6666666666665</v>
      </c>
      <c r="J453" s="40">
        <v>3393.333333333333</v>
      </c>
      <c r="K453" s="31">
        <v>3360</v>
      </c>
      <c r="L453" s="31">
        <v>3327.1</v>
      </c>
      <c r="M453" s="31">
        <v>19.297070000000001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765</v>
      </c>
      <c r="D454" s="40">
        <v>763.73333333333323</v>
      </c>
      <c r="E454" s="40">
        <v>753.26666666666642</v>
      </c>
      <c r="F454" s="40">
        <v>741.53333333333319</v>
      </c>
      <c r="G454" s="40">
        <v>731.06666666666638</v>
      </c>
      <c r="H454" s="40">
        <v>775.46666666666647</v>
      </c>
      <c r="I454" s="40">
        <v>785.93333333333339</v>
      </c>
      <c r="J454" s="40">
        <v>797.66666666666652</v>
      </c>
      <c r="K454" s="31">
        <v>774.2</v>
      </c>
      <c r="L454" s="31">
        <v>752</v>
      </c>
      <c r="M454" s="31">
        <v>13.917809999999999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4195.3</v>
      </c>
      <c r="D455" s="40">
        <v>4188.0999999999995</v>
      </c>
      <c r="E455" s="40">
        <v>4117.1999999999989</v>
      </c>
      <c r="F455" s="40">
        <v>4039.0999999999995</v>
      </c>
      <c r="G455" s="40">
        <v>3968.1999999999989</v>
      </c>
      <c r="H455" s="40">
        <v>4266.1999999999989</v>
      </c>
      <c r="I455" s="40">
        <v>4337.0999999999985</v>
      </c>
      <c r="J455" s="40">
        <v>4415.1999999999989</v>
      </c>
      <c r="K455" s="31">
        <v>4259</v>
      </c>
      <c r="L455" s="31">
        <v>4110</v>
      </c>
      <c r="M455" s="31">
        <v>1.4100999999999999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1233.05</v>
      </c>
      <c r="D456" s="40">
        <v>1237.3333333333333</v>
      </c>
      <c r="E456" s="40">
        <v>1194.6666666666665</v>
      </c>
      <c r="F456" s="40">
        <v>1156.2833333333333</v>
      </c>
      <c r="G456" s="40">
        <v>1113.6166666666666</v>
      </c>
      <c r="H456" s="40">
        <v>1275.7166666666665</v>
      </c>
      <c r="I456" s="40">
        <v>1318.383333333333</v>
      </c>
      <c r="J456" s="40">
        <v>1356.7666666666664</v>
      </c>
      <c r="K456" s="31">
        <v>1280</v>
      </c>
      <c r="L456" s="31">
        <v>1198.95</v>
      </c>
      <c r="M456" s="31">
        <v>2.1073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136.1</v>
      </c>
      <c r="D457" s="40">
        <v>136.03333333333333</v>
      </c>
      <c r="E457" s="40">
        <v>133.16666666666666</v>
      </c>
      <c r="F457" s="40">
        <v>130.23333333333332</v>
      </c>
      <c r="G457" s="40">
        <v>127.36666666666665</v>
      </c>
      <c r="H457" s="40">
        <v>138.96666666666667</v>
      </c>
      <c r="I457" s="40">
        <v>141.83333333333334</v>
      </c>
      <c r="J457" s="40">
        <v>144.76666666666668</v>
      </c>
      <c r="K457" s="31">
        <v>138.9</v>
      </c>
      <c r="L457" s="31">
        <v>133.1</v>
      </c>
      <c r="M457" s="31">
        <v>10.360110000000001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295.45</v>
      </c>
      <c r="D458" s="40">
        <v>293.23333333333335</v>
      </c>
      <c r="E458" s="40">
        <v>288.66666666666669</v>
      </c>
      <c r="F458" s="40">
        <v>281.88333333333333</v>
      </c>
      <c r="G458" s="40">
        <v>277.31666666666666</v>
      </c>
      <c r="H458" s="40">
        <v>300.01666666666671</v>
      </c>
      <c r="I458" s="40">
        <v>304.58333333333331</v>
      </c>
      <c r="J458" s="40">
        <v>311.36666666666673</v>
      </c>
      <c r="K458" s="31">
        <v>297.8</v>
      </c>
      <c r="L458" s="31">
        <v>286.45</v>
      </c>
      <c r="M458" s="31">
        <v>208.02021999999999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129.6</v>
      </c>
      <c r="D459" s="40">
        <v>129.25</v>
      </c>
      <c r="E459" s="40">
        <v>126.85</v>
      </c>
      <c r="F459" s="40">
        <v>124.1</v>
      </c>
      <c r="G459" s="40">
        <v>121.69999999999999</v>
      </c>
      <c r="H459" s="40">
        <v>132</v>
      </c>
      <c r="I459" s="40">
        <v>134.39999999999998</v>
      </c>
      <c r="J459" s="40">
        <v>137.15</v>
      </c>
      <c r="K459" s="31">
        <v>131.65</v>
      </c>
      <c r="L459" s="31">
        <v>126.5</v>
      </c>
      <c r="M459" s="31">
        <v>322.22624000000002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1426.2</v>
      </c>
      <c r="D460" s="40">
        <v>1413.3666666666668</v>
      </c>
      <c r="E460" s="40">
        <v>1397.0333333333335</v>
      </c>
      <c r="F460" s="40">
        <v>1367.8666666666668</v>
      </c>
      <c r="G460" s="40">
        <v>1351.5333333333335</v>
      </c>
      <c r="H460" s="40">
        <v>1442.5333333333335</v>
      </c>
      <c r="I460" s="40">
        <v>1458.8666666666666</v>
      </c>
      <c r="J460" s="40">
        <v>1488.0333333333335</v>
      </c>
      <c r="K460" s="31">
        <v>1429.7</v>
      </c>
      <c r="L460" s="31">
        <v>1384.2</v>
      </c>
      <c r="M460" s="31">
        <v>145.35356999999999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3791.5</v>
      </c>
      <c r="D461" s="40">
        <v>3807.5499999999997</v>
      </c>
      <c r="E461" s="40">
        <v>3675.0999999999995</v>
      </c>
      <c r="F461" s="40">
        <v>3558.7</v>
      </c>
      <c r="G461" s="40">
        <v>3426.2499999999995</v>
      </c>
      <c r="H461" s="40">
        <v>3923.9499999999994</v>
      </c>
      <c r="I461" s="40">
        <v>4056.3999999999992</v>
      </c>
      <c r="J461" s="40">
        <v>4172.7999999999993</v>
      </c>
      <c r="K461" s="31">
        <v>3940</v>
      </c>
      <c r="L461" s="31">
        <v>3691.15</v>
      </c>
      <c r="M461" s="31">
        <v>0.24168000000000001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1323.6</v>
      </c>
      <c r="D462" s="40">
        <v>1316.2333333333333</v>
      </c>
      <c r="E462" s="40">
        <v>1305.7166666666667</v>
      </c>
      <c r="F462" s="40">
        <v>1287.8333333333333</v>
      </c>
      <c r="G462" s="40">
        <v>1277.3166666666666</v>
      </c>
      <c r="H462" s="40">
        <v>1334.1166666666668</v>
      </c>
      <c r="I462" s="40">
        <v>1344.6333333333337</v>
      </c>
      <c r="J462" s="40">
        <v>1362.5166666666669</v>
      </c>
      <c r="K462" s="31">
        <v>1326.75</v>
      </c>
      <c r="L462" s="31">
        <v>1298.3499999999999</v>
      </c>
      <c r="M462" s="31">
        <v>34.303489999999996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149.6</v>
      </c>
      <c r="D463" s="40">
        <v>150.08333333333334</v>
      </c>
      <c r="E463" s="40">
        <v>146.26666666666668</v>
      </c>
      <c r="F463" s="40">
        <v>142.93333333333334</v>
      </c>
      <c r="G463" s="40">
        <v>139.11666666666667</v>
      </c>
      <c r="H463" s="40">
        <v>153.41666666666669</v>
      </c>
      <c r="I463" s="40">
        <v>157.23333333333335</v>
      </c>
      <c r="J463" s="40">
        <v>160.56666666666669</v>
      </c>
      <c r="K463" s="31">
        <v>153.9</v>
      </c>
      <c r="L463" s="31">
        <v>146.75</v>
      </c>
      <c r="M463" s="31">
        <v>4.2783199999999999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1006.95</v>
      </c>
      <c r="D464" s="40">
        <v>1003.2666666666668</v>
      </c>
      <c r="E464" s="40">
        <v>986.88333333333355</v>
      </c>
      <c r="F464" s="40">
        <v>966.81666666666683</v>
      </c>
      <c r="G464" s="40">
        <v>950.43333333333362</v>
      </c>
      <c r="H464" s="40">
        <v>1023.3333333333335</v>
      </c>
      <c r="I464" s="40">
        <v>1039.7166666666667</v>
      </c>
      <c r="J464" s="40">
        <v>1059.7833333333333</v>
      </c>
      <c r="K464" s="31">
        <v>1019.65</v>
      </c>
      <c r="L464" s="31">
        <v>983.2</v>
      </c>
      <c r="M464" s="31">
        <v>3.5773799999999998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1335.2</v>
      </c>
      <c r="D465" s="40">
        <v>1320.6166666666668</v>
      </c>
      <c r="E465" s="40">
        <v>1301.5333333333335</v>
      </c>
      <c r="F465" s="40">
        <v>1267.8666666666668</v>
      </c>
      <c r="G465" s="40">
        <v>1248.7833333333335</v>
      </c>
      <c r="H465" s="40">
        <v>1354.2833333333335</v>
      </c>
      <c r="I465" s="40">
        <v>1373.3666666666666</v>
      </c>
      <c r="J465" s="40">
        <v>1407.0333333333335</v>
      </c>
      <c r="K465" s="31">
        <v>1339.7</v>
      </c>
      <c r="L465" s="31">
        <v>1286.95</v>
      </c>
      <c r="M465" s="31">
        <v>1.2461500000000001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1312.65</v>
      </c>
      <c r="D466" s="40">
        <v>1315.2833333333335</v>
      </c>
      <c r="E466" s="40">
        <v>1300.5666666666671</v>
      </c>
      <c r="F466" s="40">
        <v>1288.4833333333336</v>
      </c>
      <c r="G466" s="40">
        <v>1273.7666666666671</v>
      </c>
      <c r="H466" s="40">
        <v>1327.366666666667</v>
      </c>
      <c r="I466" s="40">
        <v>1342.0833333333337</v>
      </c>
      <c r="J466" s="40">
        <v>1354.166666666667</v>
      </c>
      <c r="K466" s="31">
        <v>1330</v>
      </c>
      <c r="L466" s="31">
        <v>1303.2</v>
      </c>
      <c r="M466" s="31">
        <v>1.87599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1532.4</v>
      </c>
      <c r="D467" s="40">
        <v>1534.8166666666666</v>
      </c>
      <c r="E467" s="40">
        <v>1512.6333333333332</v>
      </c>
      <c r="F467" s="40">
        <v>1492.8666666666666</v>
      </c>
      <c r="G467" s="40">
        <v>1470.6833333333332</v>
      </c>
      <c r="H467" s="40">
        <v>1554.5833333333333</v>
      </c>
      <c r="I467" s="40">
        <v>1576.7666666666667</v>
      </c>
      <c r="J467" s="40">
        <v>1596.5333333333333</v>
      </c>
      <c r="K467" s="31">
        <v>1557</v>
      </c>
      <c r="L467" s="31">
        <v>1515.05</v>
      </c>
      <c r="M467" s="31">
        <v>1.5710900000000001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1789.4</v>
      </c>
      <c r="D468" s="40">
        <v>1792.6499999999999</v>
      </c>
      <c r="E468" s="40">
        <v>1770.2999999999997</v>
      </c>
      <c r="F468" s="40">
        <v>1751.1999999999998</v>
      </c>
      <c r="G468" s="40">
        <v>1728.8499999999997</v>
      </c>
      <c r="H468" s="40">
        <v>1811.7499999999998</v>
      </c>
      <c r="I468" s="40">
        <v>1834.0999999999997</v>
      </c>
      <c r="J468" s="40">
        <v>1853.1999999999998</v>
      </c>
      <c r="K468" s="31">
        <v>1815</v>
      </c>
      <c r="L468" s="31">
        <v>1773.55</v>
      </c>
      <c r="M468" s="31">
        <v>7.4817900000000002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2902.05</v>
      </c>
      <c r="D469" s="40">
        <v>2943.3666666666663</v>
      </c>
      <c r="E469" s="40">
        <v>2840.1333333333328</v>
      </c>
      <c r="F469" s="40">
        <v>2778.2166666666662</v>
      </c>
      <c r="G469" s="40">
        <v>2674.9833333333327</v>
      </c>
      <c r="H469" s="40">
        <v>3005.2833333333328</v>
      </c>
      <c r="I469" s="40">
        <v>3108.5166666666664</v>
      </c>
      <c r="J469" s="40">
        <v>3170.4333333333329</v>
      </c>
      <c r="K469" s="31">
        <v>3046.6</v>
      </c>
      <c r="L469" s="31">
        <v>2881.45</v>
      </c>
      <c r="M469" s="31">
        <v>7.3770899999999999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457.2</v>
      </c>
      <c r="D470" s="40">
        <v>454.93333333333334</v>
      </c>
      <c r="E470" s="40">
        <v>450.81666666666666</v>
      </c>
      <c r="F470" s="40">
        <v>444.43333333333334</v>
      </c>
      <c r="G470" s="40">
        <v>440.31666666666666</v>
      </c>
      <c r="H470" s="40">
        <v>461.31666666666666</v>
      </c>
      <c r="I470" s="40">
        <v>465.43333333333334</v>
      </c>
      <c r="J470" s="40">
        <v>471.81666666666666</v>
      </c>
      <c r="K470" s="31">
        <v>459.05</v>
      </c>
      <c r="L470" s="31">
        <v>448.55</v>
      </c>
      <c r="M470" s="31">
        <v>4.82111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900.5</v>
      </c>
      <c r="D471" s="40">
        <v>894.16666666666663</v>
      </c>
      <c r="E471" s="40">
        <v>858.33333333333326</v>
      </c>
      <c r="F471" s="40">
        <v>816.16666666666663</v>
      </c>
      <c r="G471" s="40">
        <v>780.33333333333326</v>
      </c>
      <c r="H471" s="40">
        <v>936.33333333333326</v>
      </c>
      <c r="I471" s="40">
        <v>972.16666666666652</v>
      </c>
      <c r="J471" s="40">
        <v>1014.3333333333333</v>
      </c>
      <c r="K471" s="31">
        <v>930</v>
      </c>
      <c r="L471" s="31">
        <v>852</v>
      </c>
      <c r="M471" s="31">
        <v>29.591339999999999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19.55</v>
      </c>
      <c r="D472" s="40">
        <v>19.633333333333336</v>
      </c>
      <c r="E472" s="40">
        <v>18.916666666666671</v>
      </c>
      <c r="F472" s="40">
        <v>18.283333333333335</v>
      </c>
      <c r="G472" s="40">
        <v>17.56666666666667</v>
      </c>
      <c r="H472" s="40">
        <v>20.266666666666673</v>
      </c>
      <c r="I472" s="40">
        <v>20.983333333333334</v>
      </c>
      <c r="J472" s="40">
        <v>21.616666666666674</v>
      </c>
      <c r="K472" s="31">
        <v>20.350000000000001</v>
      </c>
      <c r="L472" s="31">
        <v>19</v>
      </c>
      <c r="M472" s="31">
        <v>300.99266999999998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113.95</v>
      </c>
      <c r="D473" s="40">
        <v>112.48333333333335</v>
      </c>
      <c r="E473" s="40">
        <v>108.56666666666669</v>
      </c>
      <c r="F473" s="40">
        <v>103.18333333333334</v>
      </c>
      <c r="G473" s="40">
        <v>99.26666666666668</v>
      </c>
      <c r="H473" s="40">
        <v>117.8666666666667</v>
      </c>
      <c r="I473" s="40">
        <v>121.78333333333336</v>
      </c>
      <c r="J473" s="40">
        <v>127.16666666666671</v>
      </c>
      <c r="K473" s="31">
        <v>116.4</v>
      </c>
      <c r="L473" s="31">
        <v>107.1</v>
      </c>
      <c r="M473" s="31">
        <v>2.0348899999999999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1186.5999999999999</v>
      </c>
      <c r="D474" s="40">
        <v>1168.8666666666666</v>
      </c>
      <c r="E474" s="40">
        <v>1137.7333333333331</v>
      </c>
      <c r="F474" s="40">
        <v>1088.8666666666666</v>
      </c>
      <c r="G474" s="40">
        <v>1057.7333333333331</v>
      </c>
      <c r="H474" s="40">
        <v>1217.7333333333331</v>
      </c>
      <c r="I474" s="40">
        <v>1248.8666666666668</v>
      </c>
      <c r="J474" s="40">
        <v>1297.7333333333331</v>
      </c>
      <c r="K474" s="31">
        <v>1200</v>
      </c>
      <c r="L474" s="31">
        <v>1120</v>
      </c>
      <c r="M474" s="31">
        <v>3.4760800000000001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12.6</v>
      </c>
      <c r="D475" s="40">
        <v>12.633333333333333</v>
      </c>
      <c r="E475" s="40">
        <v>12.316666666666666</v>
      </c>
      <c r="F475" s="40">
        <v>12.033333333333333</v>
      </c>
      <c r="G475" s="40">
        <v>11.716666666666667</v>
      </c>
      <c r="H475" s="40">
        <v>12.916666666666666</v>
      </c>
      <c r="I475" s="40">
        <v>13.233333333333333</v>
      </c>
      <c r="J475" s="40">
        <v>13.516666666666666</v>
      </c>
      <c r="K475" s="31">
        <v>12.95</v>
      </c>
      <c r="L475" s="31">
        <v>12.35</v>
      </c>
      <c r="M475" s="31">
        <v>44.112780000000001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516.75</v>
      </c>
      <c r="D476" s="40">
        <v>524.0333333333333</v>
      </c>
      <c r="E476" s="40">
        <v>505.26666666666665</v>
      </c>
      <c r="F476" s="40">
        <v>493.7833333333333</v>
      </c>
      <c r="G476" s="40">
        <v>475.01666666666665</v>
      </c>
      <c r="H476" s="40">
        <v>535.51666666666665</v>
      </c>
      <c r="I476" s="40">
        <v>554.2833333333333</v>
      </c>
      <c r="J476" s="40">
        <v>565.76666666666665</v>
      </c>
      <c r="K476" s="31">
        <v>542.79999999999995</v>
      </c>
      <c r="L476" s="31">
        <v>512.54999999999995</v>
      </c>
      <c r="M476" s="31">
        <v>5.7968099999999998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773.8</v>
      </c>
      <c r="D477" s="40">
        <v>770.9</v>
      </c>
      <c r="E477" s="40">
        <v>759.9</v>
      </c>
      <c r="F477" s="40">
        <v>746</v>
      </c>
      <c r="G477" s="40">
        <v>735</v>
      </c>
      <c r="H477" s="40">
        <v>784.8</v>
      </c>
      <c r="I477" s="40">
        <v>795.8</v>
      </c>
      <c r="J477" s="40">
        <v>809.69999999999993</v>
      </c>
      <c r="K477" s="31">
        <v>781.9</v>
      </c>
      <c r="L477" s="31">
        <v>757</v>
      </c>
      <c r="M477" s="31">
        <v>31.47475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1005.2</v>
      </c>
      <c r="D478" s="40">
        <v>987.11666666666667</v>
      </c>
      <c r="E478" s="40">
        <v>955.23333333333335</v>
      </c>
      <c r="F478" s="40">
        <v>905.26666666666665</v>
      </c>
      <c r="G478" s="40">
        <v>873.38333333333333</v>
      </c>
      <c r="H478" s="40">
        <v>1037.0833333333335</v>
      </c>
      <c r="I478" s="40">
        <v>1068.9666666666667</v>
      </c>
      <c r="J478" s="40">
        <v>1118.9333333333334</v>
      </c>
      <c r="K478" s="31">
        <v>1019</v>
      </c>
      <c r="L478" s="31">
        <v>937.15</v>
      </c>
      <c r="M478" s="31">
        <v>3.6105900000000002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211.05</v>
      </c>
      <c r="D479" s="40">
        <v>210.68333333333331</v>
      </c>
      <c r="E479" s="40">
        <v>206.36666666666662</v>
      </c>
      <c r="F479" s="40">
        <v>201.68333333333331</v>
      </c>
      <c r="G479" s="40">
        <v>197.36666666666662</v>
      </c>
      <c r="H479" s="40">
        <v>215.36666666666662</v>
      </c>
      <c r="I479" s="40">
        <v>219.68333333333328</v>
      </c>
      <c r="J479" s="40">
        <v>224.36666666666662</v>
      </c>
      <c r="K479" s="31">
        <v>215</v>
      </c>
      <c r="L479" s="31">
        <v>206</v>
      </c>
      <c r="M479" s="31">
        <v>3.8175400000000002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25.55</v>
      </c>
      <c r="D480" s="40">
        <v>25.616666666666664</v>
      </c>
      <c r="E480" s="40">
        <v>25.033333333333328</v>
      </c>
      <c r="F480" s="40">
        <v>24.516666666666666</v>
      </c>
      <c r="G480" s="40">
        <v>23.93333333333333</v>
      </c>
      <c r="H480" s="40">
        <v>26.133333333333326</v>
      </c>
      <c r="I480" s="40">
        <v>26.716666666666661</v>
      </c>
      <c r="J480" s="40">
        <v>27.233333333333324</v>
      </c>
      <c r="K480" s="31">
        <v>26.2</v>
      </c>
      <c r="L480" s="31">
        <v>25.1</v>
      </c>
      <c r="M480" s="31">
        <v>32.64817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7452.45</v>
      </c>
      <c r="D481" s="40">
        <v>7455.7166666666672</v>
      </c>
      <c r="E481" s="40">
        <v>7363.4333333333343</v>
      </c>
      <c r="F481" s="40">
        <v>7274.416666666667</v>
      </c>
      <c r="G481" s="40">
        <v>7182.1333333333341</v>
      </c>
      <c r="H481" s="40">
        <v>7544.7333333333345</v>
      </c>
      <c r="I481" s="40">
        <v>7637.0166666666673</v>
      </c>
      <c r="J481" s="40">
        <v>7726.0333333333347</v>
      </c>
      <c r="K481" s="31">
        <v>7548</v>
      </c>
      <c r="L481" s="31">
        <v>7366.7</v>
      </c>
      <c r="M481" s="31">
        <v>1.29339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34.700000000000003</v>
      </c>
      <c r="D482" s="40">
        <v>34.366666666666667</v>
      </c>
      <c r="E482" s="40">
        <v>33.933333333333337</v>
      </c>
      <c r="F482" s="40">
        <v>33.166666666666671</v>
      </c>
      <c r="G482" s="40">
        <v>32.733333333333341</v>
      </c>
      <c r="H482" s="40">
        <v>35.133333333333333</v>
      </c>
      <c r="I482" s="40">
        <v>35.566666666666656</v>
      </c>
      <c r="J482" s="40">
        <v>36.333333333333329</v>
      </c>
      <c r="K482" s="31">
        <v>34.799999999999997</v>
      </c>
      <c r="L482" s="31">
        <v>33.6</v>
      </c>
      <c r="M482" s="31">
        <v>84.091470000000001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1389.3</v>
      </c>
      <c r="D483" s="40">
        <v>1384.4833333333336</v>
      </c>
      <c r="E483" s="40">
        <v>1369.9666666666672</v>
      </c>
      <c r="F483" s="40">
        <v>1350.6333333333337</v>
      </c>
      <c r="G483" s="40">
        <v>1336.1166666666672</v>
      </c>
      <c r="H483" s="40">
        <v>1403.8166666666671</v>
      </c>
      <c r="I483" s="40">
        <v>1418.3333333333335</v>
      </c>
      <c r="J483" s="40">
        <v>1437.666666666667</v>
      </c>
      <c r="K483" s="31">
        <v>1399</v>
      </c>
      <c r="L483" s="31">
        <v>1365.15</v>
      </c>
      <c r="M483" s="31">
        <v>2.0423300000000002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646.04999999999995</v>
      </c>
      <c r="D484" s="40">
        <v>641.88333333333333</v>
      </c>
      <c r="E484" s="40">
        <v>633.86666666666667</v>
      </c>
      <c r="F484" s="40">
        <v>621.68333333333339</v>
      </c>
      <c r="G484" s="40">
        <v>613.66666666666674</v>
      </c>
      <c r="H484" s="40">
        <v>654.06666666666661</v>
      </c>
      <c r="I484" s="40">
        <v>662.08333333333326</v>
      </c>
      <c r="J484" s="40">
        <v>674.26666666666654</v>
      </c>
      <c r="K484" s="31">
        <v>649.9</v>
      </c>
      <c r="L484" s="31">
        <v>629.70000000000005</v>
      </c>
      <c r="M484" s="31">
        <v>17.658429999999999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235.25</v>
      </c>
      <c r="D485" s="40">
        <v>235.35</v>
      </c>
      <c r="E485" s="40">
        <v>230.2</v>
      </c>
      <c r="F485" s="40">
        <v>225.15</v>
      </c>
      <c r="G485" s="40">
        <v>220</v>
      </c>
      <c r="H485" s="40">
        <v>240.39999999999998</v>
      </c>
      <c r="I485" s="40">
        <v>245.55</v>
      </c>
      <c r="J485" s="40">
        <v>250.59999999999997</v>
      </c>
      <c r="K485" s="31">
        <v>240.5</v>
      </c>
      <c r="L485" s="31">
        <v>230.3</v>
      </c>
      <c r="M485" s="31">
        <v>6.5339499999999999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3424.1</v>
      </c>
      <c r="D486" s="40">
        <v>3474.2666666666664</v>
      </c>
      <c r="E486" s="40">
        <v>3317.833333333333</v>
      </c>
      <c r="F486" s="40">
        <v>3211.5666666666666</v>
      </c>
      <c r="G486" s="40">
        <v>3055.1333333333332</v>
      </c>
      <c r="H486" s="40">
        <v>3580.5333333333328</v>
      </c>
      <c r="I486" s="40">
        <v>3736.9666666666662</v>
      </c>
      <c r="J486" s="40">
        <v>3843.2333333333327</v>
      </c>
      <c r="K486" s="31">
        <v>3630.7</v>
      </c>
      <c r="L486" s="31">
        <v>3368</v>
      </c>
      <c r="M486" s="31">
        <v>0.62551999999999996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385.8</v>
      </c>
      <c r="D487" s="40">
        <v>388.91666666666669</v>
      </c>
      <c r="E487" s="40">
        <v>370.88333333333338</v>
      </c>
      <c r="F487" s="40">
        <v>355.9666666666667</v>
      </c>
      <c r="G487" s="40">
        <v>337.93333333333339</v>
      </c>
      <c r="H487" s="40">
        <v>403.83333333333337</v>
      </c>
      <c r="I487" s="40">
        <v>421.86666666666667</v>
      </c>
      <c r="J487" s="40">
        <v>436.78333333333336</v>
      </c>
      <c r="K487" s="31">
        <v>406.95</v>
      </c>
      <c r="L487" s="31">
        <v>374</v>
      </c>
      <c r="M487" s="31">
        <v>5.2331000000000003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3348.75</v>
      </c>
      <c r="D488" s="40">
        <v>3347.2999999999997</v>
      </c>
      <c r="E488" s="40">
        <v>3327.4499999999994</v>
      </c>
      <c r="F488" s="40">
        <v>3306.1499999999996</v>
      </c>
      <c r="G488" s="40">
        <v>3286.2999999999993</v>
      </c>
      <c r="H488" s="40">
        <v>3368.5999999999995</v>
      </c>
      <c r="I488" s="40">
        <v>3388.45</v>
      </c>
      <c r="J488" s="40">
        <v>3409.7499999999995</v>
      </c>
      <c r="K488" s="31">
        <v>3367.15</v>
      </c>
      <c r="L488" s="31">
        <v>3326</v>
      </c>
      <c r="M488" s="31">
        <v>4.0259999999999997E-2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767.1</v>
      </c>
      <c r="D489" s="40">
        <v>767.0333333333333</v>
      </c>
      <c r="E489" s="40">
        <v>754.06666666666661</v>
      </c>
      <c r="F489" s="40">
        <v>741.0333333333333</v>
      </c>
      <c r="G489" s="40">
        <v>728.06666666666661</v>
      </c>
      <c r="H489" s="40">
        <v>780.06666666666661</v>
      </c>
      <c r="I489" s="40">
        <v>793.0333333333333</v>
      </c>
      <c r="J489" s="40">
        <v>806.06666666666661</v>
      </c>
      <c r="K489" s="31">
        <v>780</v>
      </c>
      <c r="L489" s="31">
        <v>754</v>
      </c>
      <c r="M489" s="31">
        <v>1.0329600000000001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30.15</v>
      </c>
      <c r="D490" s="40">
        <v>30.216666666666669</v>
      </c>
      <c r="E490" s="40">
        <v>29.083333333333336</v>
      </c>
      <c r="F490" s="40">
        <v>28.016666666666666</v>
      </c>
      <c r="G490" s="40">
        <v>26.883333333333333</v>
      </c>
      <c r="H490" s="40">
        <v>31.283333333333339</v>
      </c>
      <c r="I490" s="40">
        <v>32.416666666666671</v>
      </c>
      <c r="J490" s="40">
        <v>33.483333333333341</v>
      </c>
      <c r="K490" s="31">
        <v>31.35</v>
      </c>
      <c r="L490" s="31">
        <v>29.15</v>
      </c>
      <c r="M490" s="31">
        <v>40.517339999999997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1381.95</v>
      </c>
      <c r="D491" s="40">
        <v>1377.5333333333335</v>
      </c>
      <c r="E491" s="40">
        <v>1332.166666666667</v>
      </c>
      <c r="F491" s="40">
        <v>1282.3833333333334</v>
      </c>
      <c r="G491" s="40">
        <v>1237.0166666666669</v>
      </c>
      <c r="H491" s="40">
        <v>1427.3166666666671</v>
      </c>
      <c r="I491" s="40">
        <v>1472.6833333333334</v>
      </c>
      <c r="J491" s="40">
        <v>1522.4666666666672</v>
      </c>
      <c r="K491" s="31">
        <v>1422.9</v>
      </c>
      <c r="L491" s="31">
        <v>1327.75</v>
      </c>
      <c r="M491" s="31">
        <v>0.73467000000000005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1748.65</v>
      </c>
      <c r="D492" s="40">
        <v>1734.8833333333332</v>
      </c>
      <c r="E492" s="40">
        <v>1685.1166666666663</v>
      </c>
      <c r="F492" s="40">
        <v>1621.583333333333</v>
      </c>
      <c r="G492" s="40">
        <v>1571.8166666666662</v>
      </c>
      <c r="H492" s="40">
        <v>1798.4166666666665</v>
      </c>
      <c r="I492" s="40">
        <v>1848.1833333333334</v>
      </c>
      <c r="J492" s="40">
        <v>1911.7166666666667</v>
      </c>
      <c r="K492" s="31">
        <v>1784.65</v>
      </c>
      <c r="L492" s="31">
        <v>1671.35</v>
      </c>
      <c r="M492" s="31">
        <v>3.1791200000000002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317.25</v>
      </c>
      <c r="D493" s="40">
        <v>320</v>
      </c>
      <c r="E493" s="40">
        <v>308.8</v>
      </c>
      <c r="F493" s="40">
        <v>300.35000000000002</v>
      </c>
      <c r="G493" s="40">
        <v>289.15000000000003</v>
      </c>
      <c r="H493" s="40">
        <v>328.45</v>
      </c>
      <c r="I493" s="40">
        <v>339.65000000000003</v>
      </c>
      <c r="J493" s="40">
        <v>348.09999999999997</v>
      </c>
      <c r="K493" s="31">
        <v>331.2</v>
      </c>
      <c r="L493" s="31">
        <v>311.55</v>
      </c>
      <c r="M493" s="31">
        <v>1.62679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772.45</v>
      </c>
      <c r="D494" s="40">
        <v>757.35</v>
      </c>
      <c r="E494" s="40">
        <v>735.75</v>
      </c>
      <c r="F494" s="40">
        <v>699.05</v>
      </c>
      <c r="G494" s="40">
        <v>677.44999999999993</v>
      </c>
      <c r="H494" s="40">
        <v>794.05000000000007</v>
      </c>
      <c r="I494" s="40">
        <v>815.6500000000002</v>
      </c>
      <c r="J494" s="40">
        <v>852.35000000000014</v>
      </c>
      <c r="K494" s="31">
        <v>778.95</v>
      </c>
      <c r="L494" s="31">
        <v>720.65</v>
      </c>
      <c r="M494" s="31">
        <v>5.7027700000000001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324.45</v>
      </c>
      <c r="D495" s="40">
        <v>318.95</v>
      </c>
      <c r="E495" s="40">
        <v>312.89999999999998</v>
      </c>
      <c r="F495" s="40">
        <v>301.34999999999997</v>
      </c>
      <c r="G495" s="40">
        <v>295.29999999999995</v>
      </c>
      <c r="H495" s="40">
        <v>330.5</v>
      </c>
      <c r="I495" s="40">
        <v>336.55000000000007</v>
      </c>
      <c r="J495" s="40">
        <v>348.1</v>
      </c>
      <c r="K495" s="31">
        <v>325</v>
      </c>
      <c r="L495" s="31">
        <v>307.39999999999998</v>
      </c>
      <c r="M495" s="31">
        <v>312.09044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2786.9</v>
      </c>
      <c r="D496" s="40">
        <v>2797.7000000000003</v>
      </c>
      <c r="E496" s="40">
        <v>2740.2000000000007</v>
      </c>
      <c r="F496" s="40">
        <v>2693.5000000000005</v>
      </c>
      <c r="G496" s="40">
        <v>2636.0000000000009</v>
      </c>
      <c r="H496" s="40">
        <v>2844.4000000000005</v>
      </c>
      <c r="I496" s="40">
        <v>2901.8999999999996</v>
      </c>
      <c r="J496" s="40">
        <v>2948.6000000000004</v>
      </c>
      <c r="K496" s="31">
        <v>2855.2</v>
      </c>
      <c r="L496" s="31">
        <v>2751</v>
      </c>
      <c r="M496" s="31">
        <v>0.80779999999999996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1899.1</v>
      </c>
      <c r="D497" s="40">
        <v>1889.3666666666668</v>
      </c>
      <c r="E497" s="40">
        <v>1844.8333333333335</v>
      </c>
      <c r="F497" s="40">
        <v>1790.5666666666666</v>
      </c>
      <c r="G497" s="40">
        <v>1746.0333333333333</v>
      </c>
      <c r="H497" s="40">
        <v>1943.6333333333337</v>
      </c>
      <c r="I497" s="40">
        <v>1988.166666666667</v>
      </c>
      <c r="J497" s="40">
        <v>2042.4333333333338</v>
      </c>
      <c r="K497" s="31">
        <v>1933.9</v>
      </c>
      <c r="L497" s="31">
        <v>1835.1</v>
      </c>
      <c r="M497" s="31">
        <v>1.3597900000000001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6.65</v>
      </c>
      <c r="D498" s="40">
        <v>6.5666666666666664</v>
      </c>
      <c r="E498" s="40">
        <v>6.3833333333333329</v>
      </c>
      <c r="F498" s="40">
        <v>6.1166666666666663</v>
      </c>
      <c r="G498" s="40">
        <v>5.9333333333333327</v>
      </c>
      <c r="H498" s="40">
        <v>6.833333333333333</v>
      </c>
      <c r="I498" s="40">
        <v>7.0166666666666666</v>
      </c>
      <c r="J498" s="40">
        <v>7.2833333333333332</v>
      </c>
      <c r="K498" s="31">
        <v>6.75</v>
      </c>
      <c r="L498" s="31">
        <v>6.3</v>
      </c>
      <c r="M498" s="31">
        <v>2808.1430300000002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1000.5</v>
      </c>
      <c r="D499" s="40">
        <v>986.51666666666677</v>
      </c>
      <c r="E499" s="40">
        <v>969.68333333333351</v>
      </c>
      <c r="F499" s="40">
        <v>938.86666666666679</v>
      </c>
      <c r="G499" s="40">
        <v>922.03333333333353</v>
      </c>
      <c r="H499" s="40">
        <v>1017.3333333333335</v>
      </c>
      <c r="I499" s="40">
        <v>1034.1666666666667</v>
      </c>
      <c r="J499" s="40">
        <v>1064.9833333333336</v>
      </c>
      <c r="K499" s="31">
        <v>1003.35</v>
      </c>
      <c r="L499" s="31">
        <v>955.7</v>
      </c>
      <c r="M499" s="31">
        <v>30.567630000000001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7298.7</v>
      </c>
      <c r="D500" s="40">
        <v>7232.7166666666672</v>
      </c>
      <c r="E500" s="40">
        <v>7121.9333333333343</v>
      </c>
      <c r="F500" s="40">
        <v>6945.166666666667</v>
      </c>
      <c r="G500" s="40">
        <v>6834.3833333333341</v>
      </c>
      <c r="H500" s="40">
        <v>7409.4833333333345</v>
      </c>
      <c r="I500" s="40">
        <v>7520.2666666666673</v>
      </c>
      <c r="J500" s="40">
        <v>7697.0333333333347</v>
      </c>
      <c r="K500" s="31">
        <v>7343.5</v>
      </c>
      <c r="L500" s="31">
        <v>7055.95</v>
      </c>
      <c r="M500" s="31">
        <v>0.12970000000000001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127.55</v>
      </c>
      <c r="D501" s="40">
        <v>125.63333333333333</v>
      </c>
      <c r="E501" s="40">
        <v>123.06666666666666</v>
      </c>
      <c r="F501" s="40">
        <v>118.58333333333334</v>
      </c>
      <c r="G501" s="40">
        <v>116.01666666666668</v>
      </c>
      <c r="H501" s="40">
        <v>130.11666666666665</v>
      </c>
      <c r="I501" s="40">
        <v>132.68333333333331</v>
      </c>
      <c r="J501" s="40">
        <v>137.16666666666663</v>
      </c>
      <c r="K501" s="31">
        <v>128.19999999999999</v>
      </c>
      <c r="L501" s="31">
        <v>121.15</v>
      </c>
      <c r="M501" s="31">
        <v>22.288270000000001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127.15</v>
      </c>
      <c r="D502" s="40">
        <v>125.05</v>
      </c>
      <c r="E502" s="40">
        <v>120.1</v>
      </c>
      <c r="F502" s="40">
        <v>113.05</v>
      </c>
      <c r="G502" s="40">
        <v>108.1</v>
      </c>
      <c r="H502" s="40">
        <v>132.1</v>
      </c>
      <c r="I502" s="40">
        <v>137.05000000000001</v>
      </c>
      <c r="J502" s="40">
        <v>144.1</v>
      </c>
      <c r="K502" s="31">
        <v>130</v>
      </c>
      <c r="L502" s="31">
        <v>118</v>
      </c>
      <c r="M502" s="31">
        <v>25.44905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500.15</v>
      </c>
      <c r="D503" s="40">
        <v>497.31666666666666</v>
      </c>
      <c r="E503" s="40">
        <v>484.83333333333331</v>
      </c>
      <c r="F503" s="40">
        <v>469.51666666666665</v>
      </c>
      <c r="G503" s="40">
        <v>457.0333333333333</v>
      </c>
      <c r="H503" s="40">
        <v>512.63333333333333</v>
      </c>
      <c r="I503" s="40">
        <v>525.11666666666667</v>
      </c>
      <c r="J503" s="40">
        <v>540.43333333333339</v>
      </c>
      <c r="K503" s="31">
        <v>509.8</v>
      </c>
      <c r="L503" s="31">
        <v>482</v>
      </c>
      <c r="M503" s="31">
        <v>1.01695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2028.95</v>
      </c>
      <c r="D504" s="40">
        <v>2042.8333333333333</v>
      </c>
      <c r="E504" s="40">
        <v>1977.6666666666665</v>
      </c>
      <c r="F504" s="40">
        <v>1926.3833333333332</v>
      </c>
      <c r="G504" s="40">
        <v>1861.2166666666665</v>
      </c>
      <c r="H504" s="40">
        <v>2094.1166666666668</v>
      </c>
      <c r="I504" s="40">
        <v>2159.2833333333328</v>
      </c>
      <c r="J504" s="40">
        <v>2210.5666666666666</v>
      </c>
      <c r="K504" s="31">
        <v>2108</v>
      </c>
      <c r="L504" s="31">
        <v>1991.55</v>
      </c>
      <c r="M504" s="31">
        <v>2.5570599999999999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601.25</v>
      </c>
      <c r="D505" s="40">
        <v>602.06666666666672</v>
      </c>
      <c r="E505" s="40">
        <v>597.63333333333344</v>
      </c>
      <c r="F505" s="40">
        <v>594.01666666666677</v>
      </c>
      <c r="G505" s="40">
        <v>589.58333333333348</v>
      </c>
      <c r="H505" s="40">
        <v>605.68333333333339</v>
      </c>
      <c r="I505" s="40">
        <v>610.11666666666656</v>
      </c>
      <c r="J505" s="40">
        <v>613.73333333333335</v>
      </c>
      <c r="K505" s="31">
        <v>606.5</v>
      </c>
      <c r="L505" s="31">
        <v>598.45000000000005</v>
      </c>
      <c r="M505" s="31">
        <v>42.825130000000001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477.25</v>
      </c>
      <c r="D506" s="40">
        <v>483</v>
      </c>
      <c r="E506" s="40">
        <v>464.25</v>
      </c>
      <c r="F506" s="40">
        <v>451.25</v>
      </c>
      <c r="G506" s="40">
        <v>432.5</v>
      </c>
      <c r="H506" s="40">
        <v>496</v>
      </c>
      <c r="I506" s="40">
        <v>514.75</v>
      </c>
      <c r="J506" s="40">
        <v>527.75</v>
      </c>
      <c r="K506" s="31">
        <v>501.75</v>
      </c>
      <c r="L506" s="31">
        <v>470</v>
      </c>
      <c r="M506" s="31">
        <v>6.1678600000000001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11.95</v>
      </c>
      <c r="D507" s="40">
        <v>12.066666666666665</v>
      </c>
      <c r="E507" s="40">
        <v>11.78333333333333</v>
      </c>
      <c r="F507" s="40">
        <v>11.616666666666665</v>
      </c>
      <c r="G507" s="40">
        <v>11.33333333333333</v>
      </c>
      <c r="H507" s="40">
        <v>12.233333333333329</v>
      </c>
      <c r="I507" s="40">
        <v>12.516666666666664</v>
      </c>
      <c r="J507" s="40">
        <v>12.683333333333328</v>
      </c>
      <c r="K507" s="31">
        <v>12.35</v>
      </c>
      <c r="L507" s="31">
        <v>11.9</v>
      </c>
      <c r="M507" s="31">
        <v>1207.1912500000001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181.5</v>
      </c>
      <c r="D508" s="40">
        <v>181.33333333333334</v>
      </c>
      <c r="E508" s="40">
        <v>177.76666666666668</v>
      </c>
      <c r="F508" s="40">
        <v>174.03333333333333</v>
      </c>
      <c r="G508" s="40">
        <v>170.46666666666667</v>
      </c>
      <c r="H508" s="40">
        <v>185.06666666666669</v>
      </c>
      <c r="I508" s="40">
        <v>188.63333333333335</v>
      </c>
      <c r="J508" s="40">
        <v>192.3666666666667</v>
      </c>
      <c r="K508" s="31">
        <v>184.9</v>
      </c>
      <c r="L508" s="31">
        <v>177.6</v>
      </c>
      <c r="M508" s="31">
        <v>182.73459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394.9</v>
      </c>
      <c r="D509" s="40">
        <v>392.34999999999997</v>
      </c>
      <c r="E509" s="40">
        <v>380.04999999999995</v>
      </c>
      <c r="F509" s="40">
        <v>365.2</v>
      </c>
      <c r="G509" s="40">
        <v>352.9</v>
      </c>
      <c r="H509" s="40">
        <v>407.19999999999993</v>
      </c>
      <c r="I509" s="40">
        <v>419.5</v>
      </c>
      <c r="J509" s="40">
        <v>434.34999999999991</v>
      </c>
      <c r="K509" s="31">
        <v>404.65</v>
      </c>
      <c r="L509" s="31">
        <v>377.5</v>
      </c>
      <c r="M509" s="31">
        <v>11.515499999999999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2225.0500000000002</v>
      </c>
      <c r="D510" s="40">
        <v>2199.5333333333333</v>
      </c>
      <c r="E510" s="40">
        <v>2150.5666666666666</v>
      </c>
      <c r="F510" s="40">
        <v>2076.0833333333335</v>
      </c>
      <c r="G510" s="40">
        <v>2027.1166666666668</v>
      </c>
      <c r="H510" s="40">
        <v>2274.0166666666664</v>
      </c>
      <c r="I510" s="40">
        <v>2322.9833333333327</v>
      </c>
      <c r="J510" s="40">
        <v>2397.4666666666662</v>
      </c>
      <c r="K510" s="31">
        <v>2248.5</v>
      </c>
      <c r="L510" s="31">
        <v>2125.0500000000002</v>
      </c>
      <c r="M510" s="31">
        <v>0.37535000000000002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2050.3000000000002</v>
      </c>
      <c r="D511" s="40">
        <v>2054.1333333333332</v>
      </c>
      <c r="E511" s="40">
        <v>1988.3166666666666</v>
      </c>
      <c r="F511" s="40">
        <v>1926.3333333333335</v>
      </c>
      <c r="G511" s="40">
        <v>1860.5166666666669</v>
      </c>
      <c r="H511" s="40">
        <v>2116.1166666666663</v>
      </c>
      <c r="I511" s="40">
        <v>2181.9333333333329</v>
      </c>
      <c r="J511" s="40">
        <v>2243.9166666666661</v>
      </c>
      <c r="K511" s="31">
        <v>2119.9499999999998</v>
      </c>
      <c r="L511" s="31">
        <v>1992.15</v>
      </c>
      <c r="M511" s="31">
        <v>0.54162999999999994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43"/>
      <c r="B5" s="444"/>
      <c r="C5" s="443"/>
      <c r="D5" s="444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45" t="s">
        <v>589</v>
      </c>
      <c r="C7" s="444"/>
      <c r="D7" s="7">
        <f>Main!B10</f>
        <v>44420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44419</v>
      </c>
      <c r="B10" s="32">
        <v>539528</v>
      </c>
      <c r="C10" s="31" t="s">
        <v>925</v>
      </c>
      <c r="D10" s="31" t="s">
        <v>926</v>
      </c>
      <c r="E10" s="31" t="s">
        <v>598</v>
      </c>
      <c r="F10" s="92">
        <v>20849</v>
      </c>
      <c r="G10" s="32">
        <v>29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44419</v>
      </c>
      <c r="B11" s="32">
        <v>539528</v>
      </c>
      <c r="C11" s="31" t="s">
        <v>925</v>
      </c>
      <c r="D11" s="31" t="s">
        <v>985</v>
      </c>
      <c r="E11" s="31" t="s">
        <v>598</v>
      </c>
      <c r="F11" s="92">
        <v>25000</v>
      </c>
      <c r="G11" s="32">
        <v>29.08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44419</v>
      </c>
      <c r="B12" s="32">
        <v>539528</v>
      </c>
      <c r="C12" s="31" t="s">
        <v>925</v>
      </c>
      <c r="D12" s="31" t="s">
        <v>927</v>
      </c>
      <c r="E12" s="31" t="s">
        <v>599</v>
      </c>
      <c r="F12" s="92">
        <v>44700</v>
      </c>
      <c r="G12" s="32">
        <v>29.04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44419</v>
      </c>
      <c r="B13" s="32">
        <v>539570</v>
      </c>
      <c r="C13" s="31" t="s">
        <v>943</v>
      </c>
      <c r="D13" s="31" t="s">
        <v>1020</v>
      </c>
      <c r="E13" s="31" t="s">
        <v>598</v>
      </c>
      <c r="F13" s="92">
        <v>57600</v>
      </c>
      <c r="G13" s="32">
        <v>4.42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44419</v>
      </c>
      <c r="B14" s="32">
        <v>539570</v>
      </c>
      <c r="C14" s="31" t="s">
        <v>943</v>
      </c>
      <c r="D14" s="31" t="s">
        <v>1021</v>
      </c>
      <c r="E14" s="31" t="s">
        <v>598</v>
      </c>
      <c r="F14" s="92">
        <v>67200</v>
      </c>
      <c r="G14" s="32">
        <v>4.4400000000000004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44419</v>
      </c>
      <c r="B15" s="32">
        <v>539570</v>
      </c>
      <c r="C15" s="31" t="s">
        <v>943</v>
      </c>
      <c r="D15" s="31" t="s">
        <v>1021</v>
      </c>
      <c r="E15" s="31" t="s">
        <v>599</v>
      </c>
      <c r="F15" s="92">
        <v>38400</v>
      </c>
      <c r="G15" s="32">
        <v>4.41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44419</v>
      </c>
      <c r="B16" s="32">
        <v>539570</v>
      </c>
      <c r="C16" s="31" t="s">
        <v>943</v>
      </c>
      <c r="D16" s="31" t="s">
        <v>944</v>
      </c>
      <c r="E16" s="31" t="s">
        <v>599</v>
      </c>
      <c r="F16" s="92">
        <v>220800</v>
      </c>
      <c r="G16" s="32">
        <v>4.42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44419</v>
      </c>
      <c r="B17" s="32">
        <v>542579</v>
      </c>
      <c r="C17" s="31" t="s">
        <v>1022</v>
      </c>
      <c r="D17" s="31" t="s">
        <v>969</v>
      </c>
      <c r="E17" s="31" t="s">
        <v>598</v>
      </c>
      <c r="F17" s="92">
        <v>6219</v>
      </c>
      <c r="G17" s="32">
        <v>38.26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44419</v>
      </c>
      <c r="B18" s="32">
        <v>542579</v>
      </c>
      <c r="C18" s="31" t="s">
        <v>1022</v>
      </c>
      <c r="D18" s="31" t="s">
        <v>969</v>
      </c>
      <c r="E18" s="31" t="s">
        <v>599</v>
      </c>
      <c r="F18" s="92">
        <v>264224</v>
      </c>
      <c r="G18" s="32">
        <v>38.75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44419</v>
      </c>
      <c r="B19" s="32">
        <v>542579</v>
      </c>
      <c r="C19" s="31" t="s">
        <v>1022</v>
      </c>
      <c r="D19" s="31" t="s">
        <v>1023</v>
      </c>
      <c r="E19" s="31" t="s">
        <v>598</v>
      </c>
      <c r="F19" s="92">
        <v>257000</v>
      </c>
      <c r="G19" s="32">
        <v>38.75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44419</v>
      </c>
      <c r="B20" s="32">
        <v>531991</v>
      </c>
      <c r="C20" s="31" t="s">
        <v>1024</v>
      </c>
      <c r="D20" s="31" t="s">
        <v>1025</v>
      </c>
      <c r="E20" s="31" t="s">
        <v>599</v>
      </c>
      <c r="F20" s="92">
        <v>751240</v>
      </c>
      <c r="G20" s="32">
        <v>0.47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44419</v>
      </c>
      <c r="B21" s="32">
        <v>542670</v>
      </c>
      <c r="C21" s="31" t="s">
        <v>1026</v>
      </c>
      <c r="D21" s="31" t="s">
        <v>1027</v>
      </c>
      <c r="E21" s="31" t="s">
        <v>598</v>
      </c>
      <c r="F21" s="92">
        <v>500000</v>
      </c>
      <c r="G21" s="32">
        <v>60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44419</v>
      </c>
      <c r="B22" s="32">
        <v>542670</v>
      </c>
      <c r="C22" s="31" t="s">
        <v>1026</v>
      </c>
      <c r="D22" s="31" t="s">
        <v>1028</v>
      </c>
      <c r="E22" s="31" t="s">
        <v>599</v>
      </c>
      <c r="F22" s="92">
        <v>470577</v>
      </c>
      <c r="G22" s="32">
        <v>60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44419</v>
      </c>
      <c r="B23" s="32">
        <v>532386</v>
      </c>
      <c r="C23" s="31" t="s">
        <v>1029</v>
      </c>
      <c r="D23" s="31" t="s">
        <v>1030</v>
      </c>
      <c r="E23" s="31" t="s">
        <v>598</v>
      </c>
      <c r="F23" s="92">
        <v>84486</v>
      </c>
      <c r="G23" s="32">
        <v>22.95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44419</v>
      </c>
      <c r="B24" s="32">
        <v>534804</v>
      </c>
      <c r="C24" s="31" t="s">
        <v>1031</v>
      </c>
      <c r="D24" s="31" t="s">
        <v>1032</v>
      </c>
      <c r="E24" s="31" t="s">
        <v>598</v>
      </c>
      <c r="F24" s="92">
        <v>722018</v>
      </c>
      <c r="G24" s="32">
        <v>669.8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44419</v>
      </c>
      <c r="B25" s="32">
        <v>534804</v>
      </c>
      <c r="C25" s="31" t="s">
        <v>1031</v>
      </c>
      <c r="D25" s="31" t="s">
        <v>1033</v>
      </c>
      <c r="E25" s="31" t="s">
        <v>599</v>
      </c>
      <c r="F25" s="92">
        <v>722018</v>
      </c>
      <c r="G25" s="32">
        <v>669.8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44419</v>
      </c>
      <c r="B26" s="32">
        <v>538433</v>
      </c>
      <c r="C26" s="31" t="s">
        <v>1034</v>
      </c>
      <c r="D26" s="31" t="s">
        <v>1035</v>
      </c>
      <c r="E26" s="31" t="s">
        <v>599</v>
      </c>
      <c r="F26" s="92">
        <v>205000</v>
      </c>
      <c r="G26" s="32">
        <v>0.48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44419</v>
      </c>
      <c r="B27" s="32">
        <v>538433</v>
      </c>
      <c r="C27" s="31" t="s">
        <v>1034</v>
      </c>
      <c r="D27" s="31" t="s">
        <v>1036</v>
      </c>
      <c r="E27" s="31" t="s">
        <v>598</v>
      </c>
      <c r="F27" s="92">
        <v>300000</v>
      </c>
      <c r="G27" s="32">
        <v>0.48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44419</v>
      </c>
      <c r="B28" s="32">
        <v>542155</v>
      </c>
      <c r="C28" s="31" t="s">
        <v>986</v>
      </c>
      <c r="D28" s="31" t="s">
        <v>1037</v>
      </c>
      <c r="E28" s="31" t="s">
        <v>599</v>
      </c>
      <c r="F28" s="92">
        <v>182000</v>
      </c>
      <c r="G28" s="32">
        <v>3.19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44419</v>
      </c>
      <c r="B29" s="32">
        <v>542155</v>
      </c>
      <c r="C29" s="31" t="s">
        <v>986</v>
      </c>
      <c r="D29" s="31" t="s">
        <v>1038</v>
      </c>
      <c r="E29" s="31" t="s">
        <v>598</v>
      </c>
      <c r="F29" s="92">
        <v>180000</v>
      </c>
      <c r="G29" s="32">
        <v>3.28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44419</v>
      </c>
      <c r="B30" s="32">
        <v>521216</v>
      </c>
      <c r="C30" s="31" t="s">
        <v>1039</v>
      </c>
      <c r="D30" s="31" t="s">
        <v>600</v>
      </c>
      <c r="E30" s="31" t="s">
        <v>598</v>
      </c>
      <c r="F30" s="92">
        <v>55804</v>
      </c>
      <c r="G30" s="32">
        <v>88.3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44419</v>
      </c>
      <c r="B31" s="32">
        <v>521216</v>
      </c>
      <c r="C31" s="31" t="s">
        <v>1039</v>
      </c>
      <c r="D31" s="31" t="s">
        <v>600</v>
      </c>
      <c r="E31" s="31" t="s">
        <v>599</v>
      </c>
      <c r="F31" s="92">
        <v>81723</v>
      </c>
      <c r="G31" s="32">
        <v>89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44419</v>
      </c>
      <c r="B32" s="32">
        <v>540699</v>
      </c>
      <c r="C32" s="31" t="s">
        <v>255</v>
      </c>
      <c r="D32" s="31" t="s">
        <v>1032</v>
      </c>
      <c r="E32" s="31" t="s">
        <v>598</v>
      </c>
      <c r="F32" s="92">
        <v>405738</v>
      </c>
      <c r="G32" s="32">
        <v>4284.8500000000004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44419</v>
      </c>
      <c r="B33" s="32">
        <v>540699</v>
      </c>
      <c r="C33" s="31" t="s">
        <v>255</v>
      </c>
      <c r="D33" s="31" t="s">
        <v>1033</v>
      </c>
      <c r="E33" s="31" t="s">
        <v>599</v>
      </c>
      <c r="F33" s="92">
        <v>405738</v>
      </c>
      <c r="G33" s="32">
        <v>4284.8500000000004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44419</v>
      </c>
      <c r="B34" s="32">
        <v>543324</v>
      </c>
      <c r="C34" s="31" t="s">
        <v>965</v>
      </c>
      <c r="D34" s="31" t="s">
        <v>988</v>
      </c>
      <c r="E34" s="31" t="s">
        <v>598</v>
      </c>
      <c r="F34" s="92">
        <v>8000</v>
      </c>
      <c r="G34" s="32">
        <v>174.69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44419</v>
      </c>
      <c r="B35" s="32">
        <v>543324</v>
      </c>
      <c r="C35" s="31" t="s">
        <v>965</v>
      </c>
      <c r="D35" s="31" t="s">
        <v>966</v>
      </c>
      <c r="E35" s="31" t="s">
        <v>598</v>
      </c>
      <c r="F35" s="92">
        <v>14400</v>
      </c>
      <c r="G35" s="32">
        <v>174.23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44419</v>
      </c>
      <c r="B36" s="32">
        <v>543324</v>
      </c>
      <c r="C36" s="31" t="s">
        <v>965</v>
      </c>
      <c r="D36" s="31" t="s">
        <v>1040</v>
      </c>
      <c r="E36" s="31" t="s">
        <v>598</v>
      </c>
      <c r="F36" s="92">
        <v>7200</v>
      </c>
      <c r="G36" s="32">
        <v>174.11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44419</v>
      </c>
      <c r="B37" s="32">
        <v>543324</v>
      </c>
      <c r="C37" s="31" t="s">
        <v>965</v>
      </c>
      <c r="D37" s="31" t="s">
        <v>1041</v>
      </c>
      <c r="E37" s="31" t="s">
        <v>599</v>
      </c>
      <c r="F37" s="92">
        <v>9600</v>
      </c>
      <c r="G37" s="32">
        <v>174.4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44419</v>
      </c>
      <c r="B38" s="32">
        <v>543324</v>
      </c>
      <c r="C38" s="31" t="s">
        <v>965</v>
      </c>
      <c r="D38" s="31" t="s">
        <v>1042</v>
      </c>
      <c r="E38" s="31" t="s">
        <v>598</v>
      </c>
      <c r="F38" s="92">
        <v>6400</v>
      </c>
      <c r="G38" s="32">
        <v>174.81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44419</v>
      </c>
      <c r="B39" s="32">
        <v>534600</v>
      </c>
      <c r="C39" s="31" t="s">
        <v>1043</v>
      </c>
      <c r="D39" s="31" t="s">
        <v>1044</v>
      </c>
      <c r="E39" s="31" t="s">
        <v>599</v>
      </c>
      <c r="F39" s="92">
        <v>75000</v>
      </c>
      <c r="G39" s="32">
        <v>675.01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44419</v>
      </c>
      <c r="B40" s="32">
        <v>512399</v>
      </c>
      <c r="C40" s="31" t="s">
        <v>1045</v>
      </c>
      <c r="D40" s="31" t="s">
        <v>1046</v>
      </c>
      <c r="E40" s="31" t="s">
        <v>598</v>
      </c>
      <c r="F40" s="92">
        <v>225000</v>
      </c>
      <c r="G40" s="32">
        <v>63.07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44419</v>
      </c>
      <c r="B41" s="32">
        <v>512399</v>
      </c>
      <c r="C41" s="31" t="s">
        <v>1045</v>
      </c>
      <c r="D41" s="31" t="s">
        <v>1047</v>
      </c>
      <c r="E41" s="31" t="s">
        <v>598</v>
      </c>
      <c r="F41" s="92">
        <v>2986</v>
      </c>
      <c r="G41" s="32">
        <v>61.35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44419</v>
      </c>
      <c r="B42" s="32">
        <v>512399</v>
      </c>
      <c r="C42" s="31" t="s">
        <v>1045</v>
      </c>
      <c r="D42" s="31" t="s">
        <v>1047</v>
      </c>
      <c r="E42" s="31" t="s">
        <v>599</v>
      </c>
      <c r="F42" s="92">
        <v>27114</v>
      </c>
      <c r="G42" s="32">
        <v>62.98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44419</v>
      </c>
      <c r="B43" s="32">
        <v>512399</v>
      </c>
      <c r="C43" s="31" t="s">
        <v>1045</v>
      </c>
      <c r="D43" s="31" t="s">
        <v>1048</v>
      </c>
      <c r="E43" s="31" t="s">
        <v>599</v>
      </c>
      <c r="F43" s="92">
        <v>35000</v>
      </c>
      <c r="G43" s="32">
        <v>63.2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44419</v>
      </c>
      <c r="B44" s="32">
        <v>512399</v>
      </c>
      <c r="C44" s="31" t="s">
        <v>1045</v>
      </c>
      <c r="D44" s="31" t="s">
        <v>1049</v>
      </c>
      <c r="E44" s="31" t="s">
        <v>599</v>
      </c>
      <c r="F44" s="92">
        <v>50000</v>
      </c>
      <c r="G44" s="32">
        <v>63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44419</v>
      </c>
      <c r="B45" s="32">
        <v>512399</v>
      </c>
      <c r="C45" s="31" t="s">
        <v>1045</v>
      </c>
      <c r="D45" s="31" t="s">
        <v>1050</v>
      </c>
      <c r="E45" s="31" t="s">
        <v>599</v>
      </c>
      <c r="F45" s="92">
        <v>53025</v>
      </c>
      <c r="G45" s="32">
        <v>63.05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44419</v>
      </c>
      <c r="B46" s="32">
        <v>540360</v>
      </c>
      <c r="C46" s="31" t="s">
        <v>1051</v>
      </c>
      <c r="D46" s="31" t="s">
        <v>970</v>
      </c>
      <c r="E46" s="31" t="s">
        <v>598</v>
      </c>
      <c r="F46" s="92">
        <v>30000</v>
      </c>
      <c r="G46" s="32">
        <v>83.49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44419</v>
      </c>
      <c r="B47" s="32">
        <v>539519</v>
      </c>
      <c r="C47" s="31" t="s">
        <v>989</v>
      </c>
      <c r="D47" s="31" t="s">
        <v>990</v>
      </c>
      <c r="E47" s="31" t="s">
        <v>598</v>
      </c>
      <c r="F47" s="92">
        <v>38000</v>
      </c>
      <c r="G47" s="32">
        <v>36.229999999999997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44419</v>
      </c>
      <c r="B48" s="32">
        <v>539519</v>
      </c>
      <c r="C48" s="31" t="s">
        <v>989</v>
      </c>
      <c r="D48" s="31" t="s">
        <v>990</v>
      </c>
      <c r="E48" s="31" t="s">
        <v>599</v>
      </c>
      <c r="F48" s="92">
        <v>6427</v>
      </c>
      <c r="G48" s="32">
        <v>39.020000000000003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44419</v>
      </c>
      <c r="B49" s="32">
        <v>532654</v>
      </c>
      <c r="C49" s="31" t="s">
        <v>1052</v>
      </c>
      <c r="D49" s="31" t="s">
        <v>1053</v>
      </c>
      <c r="E49" s="31" t="s">
        <v>598</v>
      </c>
      <c r="F49" s="92">
        <v>500000</v>
      </c>
      <c r="G49" s="32">
        <v>24.65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44419</v>
      </c>
      <c r="B50" s="32">
        <v>532654</v>
      </c>
      <c r="C50" s="31" t="s">
        <v>1052</v>
      </c>
      <c r="D50" s="31" t="s">
        <v>1053</v>
      </c>
      <c r="E50" s="31" t="s">
        <v>599</v>
      </c>
      <c r="F50" s="92">
        <v>1024000</v>
      </c>
      <c r="G50" s="32">
        <v>24.65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44419</v>
      </c>
      <c r="B51" s="32">
        <v>532654</v>
      </c>
      <c r="C51" s="31" t="s">
        <v>1052</v>
      </c>
      <c r="D51" s="31" t="s">
        <v>1054</v>
      </c>
      <c r="E51" s="31" t="s">
        <v>599</v>
      </c>
      <c r="F51" s="92">
        <v>533725</v>
      </c>
      <c r="G51" s="32">
        <v>24.71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44419</v>
      </c>
      <c r="B52" s="32">
        <v>539767</v>
      </c>
      <c r="C52" s="31" t="s">
        <v>1055</v>
      </c>
      <c r="D52" s="31" t="s">
        <v>1056</v>
      </c>
      <c r="E52" s="31" t="s">
        <v>598</v>
      </c>
      <c r="F52" s="92">
        <v>48682</v>
      </c>
      <c r="G52" s="32">
        <v>15.5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44419</v>
      </c>
      <c r="B53" s="32">
        <v>539767</v>
      </c>
      <c r="C53" s="31" t="s">
        <v>1055</v>
      </c>
      <c r="D53" s="31" t="s">
        <v>1057</v>
      </c>
      <c r="E53" s="31" t="s">
        <v>598</v>
      </c>
      <c r="F53" s="92">
        <v>582</v>
      </c>
      <c r="G53" s="32">
        <v>14.26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44419</v>
      </c>
      <c r="B54" s="32">
        <v>539767</v>
      </c>
      <c r="C54" s="31" t="s">
        <v>1055</v>
      </c>
      <c r="D54" s="31" t="s">
        <v>1057</v>
      </c>
      <c r="E54" s="31" t="s">
        <v>599</v>
      </c>
      <c r="F54" s="92">
        <v>16840</v>
      </c>
      <c r="G54" s="32">
        <v>15.24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44419</v>
      </c>
      <c r="B55" s="32">
        <v>532504</v>
      </c>
      <c r="C55" s="31" t="s">
        <v>168</v>
      </c>
      <c r="D55" s="31" t="s">
        <v>1032</v>
      </c>
      <c r="E55" s="31" t="s">
        <v>598</v>
      </c>
      <c r="F55" s="92">
        <v>706159</v>
      </c>
      <c r="G55" s="32">
        <v>3862.25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44419</v>
      </c>
      <c r="B56" s="32">
        <v>532504</v>
      </c>
      <c r="C56" s="31" t="s">
        <v>168</v>
      </c>
      <c r="D56" s="31" t="s">
        <v>1033</v>
      </c>
      <c r="E56" s="31" t="s">
        <v>599</v>
      </c>
      <c r="F56" s="92">
        <v>706159</v>
      </c>
      <c r="G56" s="32">
        <v>3862.25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44419</v>
      </c>
      <c r="B57" s="32">
        <v>540198</v>
      </c>
      <c r="C57" s="31" t="s">
        <v>991</v>
      </c>
      <c r="D57" s="31" t="s">
        <v>992</v>
      </c>
      <c r="E57" s="31" t="s">
        <v>599</v>
      </c>
      <c r="F57" s="92">
        <v>50000</v>
      </c>
      <c r="G57" s="32">
        <v>38</v>
      </c>
      <c r="H57" s="32" t="s">
        <v>315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44419</v>
      </c>
      <c r="B58" s="32">
        <v>540198</v>
      </c>
      <c r="C58" s="31" t="s">
        <v>991</v>
      </c>
      <c r="D58" s="31" t="s">
        <v>1058</v>
      </c>
      <c r="E58" s="31" t="s">
        <v>598</v>
      </c>
      <c r="F58" s="92">
        <v>5000</v>
      </c>
      <c r="G58" s="32">
        <v>38</v>
      </c>
      <c r="H58" s="32" t="s">
        <v>315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44419</v>
      </c>
      <c r="B59" s="32">
        <v>540198</v>
      </c>
      <c r="C59" s="31" t="s">
        <v>991</v>
      </c>
      <c r="D59" s="31" t="s">
        <v>1059</v>
      </c>
      <c r="E59" s="31" t="s">
        <v>598</v>
      </c>
      <c r="F59" s="92">
        <v>49497</v>
      </c>
      <c r="G59" s="32">
        <v>38.06</v>
      </c>
      <c r="H59" s="32" t="s">
        <v>315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44419</v>
      </c>
      <c r="B60" s="32">
        <v>540198</v>
      </c>
      <c r="C60" s="31" t="s">
        <v>991</v>
      </c>
      <c r="D60" s="31" t="s">
        <v>1058</v>
      </c>
      <c r="E60" s="31" t="s">
        <v>599</v>
      </c>
      <c r="F60" s="92">
        <v>41423</v>
      </c>
      <c r="G60" s="32">
        <v>38.39</v>
      </c>
      <c r="H60" s="32" t="s">
        <v>315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44419</v>
      </c>
      <c r="B61" s="32">
        <v>540198</v>
      </c>
      <c r="C61" s="31" t="s">
        <v>991</v>
      </c>
      <c r="D61" s="31" t="s">
        <v>1060</v>
      </c>
      <c r="E61" s="31" t="s">
        <v>598</v>
      </c>
      <c r="F61" s="92">
        <v>30000</v>
      </c>
      <c r="G61" s="32">
        <v>38.25</v>
      </c>
      <c r="H61" s="32" t="s">
        <v>315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44419</v>
      </c>
      <c r="B62" s="32">
        <v>539291</v>
      </c>
      <c r="C62" s="20" t="s">
        <v>967</v>
      </c>
      <c r="D62" s="20" t="s">
        <v>968</v>
      </c>
      <c r="E62" s="31" t="s">
        <v>599</v>
      </c>
      <c r="F62" s="92">
        <v>18649</v>
      </c>
      <c r="G62" s="32">
        <v>10.51</v>
      </c>
      <c r="H62" s="32" t="s">
        <v>315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44419</v>
      </c>
      <c r="B63" s="32">
        <v>532911</v>
      </c>
      <c r="C63" s="31" t="s">
        <v>993</v>
      </c>
      <c r="D63" s="31" t="s">
        <v>994</v>
      </c>
      <c r="E63" s="31" t="s">
        <v>599</v>
      </c>
      <c r="F63" s="92">
        <v>150000</v>
      </c>
      <c r="G63" s="32">
        <v>9.01</v>
      </c>
      <c r="H63" s="32" t="s">
        <v>315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44419</v>
      </c>
      <c r="B64" s="32">
        <v>526747</v>
      </c>
      <c r="C64" s="31" t="s">
        <v>945</v>
      </c>
      <c r="D64" s="31" t="s">
        <v>995</v>
      </c>
      <c r="E64" s="31" t="s">
        <v>599</v>
      </c>
      <c r="F64" s="92">
        <v>80000</v>
      </c>
      <c r="G64" s="32">
        <v>169.4</v>
      </c>
      <c r="H64" s="32" t="s">
        <v>315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44419</v>
      </c>
      <c r="B65" s="32">
        <v>519191</v>
      </c>
      <c r="C65" s="31" t="s">
        <v>1061</v>
      </c>
      <c r="D65" s="31" t="s">
        <v>1062</v>
      </c>
      <c r="E65" s="31" t="s">
        <v>599</v>
      </c>
      <c r="F65" s="92">
        <v>43121</v>
      </c>
      <c r="G65" s="32">
        <v>28.51</v>
      </c>
      <c r="H65" s="32" t="s">
        <v>315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44419</v>
      </c>
      <c r="B66" s="32">
        <v>531667</v>
      </c>
      <c r="C66" s="31" t="s">
        <v>996</v>
      </c>
      <c r="D66" s="31" t="s">
        <v>1063</v>
      </c>
      <c r="E66" s="31" t="s">
        <v>599</v>
      </c>
      <c r="F66" s="92">
        <v>46900</v>
      </c>
      <c r="G66" s="32">
        <v>49.95</v>
      </c>
      <c r="H66" s="32" t="s">
        <v>315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44419</v>
      </c>
      <c r="B67" s="32">
        <v>539584</v>
      </c>
      <c r="C67" s="31" t="s">
        <v>1064</v>
      </c>
      <c r="D67" s="31" t="s">
        <v>600</v>
      </c>
      <c r="E67" s="31" t="s">
        <v>598</v>
      </c>
      <c r="F67" s="92">
        <v>402103</v>
      </c>
      <c r="G67" s="32">
        <v>1.38</v>
      </c>
      <c r="H67" s="32" t="s">
        <v>315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44419</v>
      </c>
      <c r="B68" s="32">
        <v>522152</v>
      </c>
      <c r="C68" s="31" t="s">
        <v>1065</v>
      </c>
      <c r="D68" s="31" t="s">
        <v>1066</v>
      </c>
      <c r="E68" s="31" t="s">
        <v>599</v>
      </c>
      <c r="F68" s="92">
        <v>25000</v>
      </c>
      <c r="G68" s="32">
        <v>37.479999999999997</v>
      </c>
      <c r="H68" s="32" t="s">
        <v>315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44419</v>
      </c>
      <c r="B69" s="32">
        <v>532070</v>
      </c>
      <c r="C69" s="31" t="s">
        <v>1067</v>
      </c>
      <c r="D69" s="31" t="s">
        <v>1068</v>
      </c>
      <c r="E69" s="31" t="s">
        <v>598</v>
      </c>
      <c r="F69" s="92">
        <v>30000</v>
      </c>
      <c r="G69" s="32">
        <v>23</v>
      </c>
      <c r="H69" s="32" t="s">
        <v>315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44419</v>
      </c>
      <c r="B70" s="32">
        <v>532070</v>
      </c>
      <c r="C70" s="31" t="s">
        <v>1067</v>
      </c>
      <c r="D70" s="31" t="s">
        <v>1069</v>
      </c>
      <c r="E70" s="31" t="s">
        <v>599</v>
      </c>
      <c r="F70" s="92">
        <v>35000</v>
      </c>
      <c r="G70" s="32">
        <v>22</v>
      </c>
      <c r="H70" s="32" t="s">
        <v>315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44419</v>
      </c>
      <c r="B71" s="32">
        <v>532070</v>
      </c>
      <c r="C71" s="31" t="s">
        <v>1067</v>
      </c>
      <c r="D71" s="31" t="s">
        <v>1070</v>
      </c>
      <c r="E71" s="31" t="s">
        <v>598</v>
      </c>
      <c r="F71" s="92">
        <v>120000</v>
      </c>
      <c r="G71" s="32">
        <v>22</v>
      </c>
      <c r="H71" s="32" t="s">
        <v>315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44419</v>
      </c>
      <c r="B72" s="32">
        <v>532070</v>
      </c>
      <c r="C72" s="31" t="s">
        <v>1067</v>
      </c>
      <c r="D72" s="31" t="s">
        <v>1071</v>
      </c>
      <c r="E72" s="31" t="s">
        <v>598</v>
      </c>
      <c r="F72" s="92">
        <v>50000</v>
      </c>
      <c r="G72" s="32">
        <v>22.99</v>
      </c>
      <c r="H72" s="32" t="s">
        <v>315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44419</v>
      </c>
      <c r="B73" s="32">
        <v>532070</v>
      </c>
      <c r="C73" s="31" t="s">
        <v>1067</v>
      </c>
      <c r="D73" s="31" t="s">
        <v>1072</v>
      </c>
      <c r="E73" s="31" t="s">
        <v>598</v>
      </c>
      <c r="F73" s="92">
        <v>100000</v>
      </c>
      <c r="G73" s="32">
        <v>23</v>
      </c>
      <c r="H73" s="32" t="s">
        <v>315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44419</v>
      </c>
      <c r="B74" s="32">
        <v>532070</v>
      </c>
      <c r="C74" s="31" t="s">
        <v>1067</v>
      </c>
      <c r="D74" s="31" t="s">
        <v>1073</v>
      </c>
      <c r="E74" s="31" t="s">
        <v>598</v>
      </c>
      <c r="F74" s="92">
        <v>900</v>
      </c>
      <c r="G74" s="32">
        <v>21.94</v>
      </c>
      <c r="H74" s="32" t="s">
        <v>315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44419</v>
      </c>
      <c r="B75" s="32">
        <v>532070</v>
      </c>
      <c r="C75" s="31" t="s">
        <v>1067</v>
      </c>
      <c r="D75" s="31" t="s">
        <v>1074</v>
      </c>
      <c r="E75" s="31" t="s">
        <v>598</v>
      </c>
      <c r="F75" s="92">
        <v>8500</v>
      </c>
      <c r="G75" s="32">
        <v>21.88</v>
      </c>
      <c r="H75" s="32" t="s">
        <v>315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44419</v>
      </c>
      <c r="B76" s="32">
        <v>532070</v>
      </c>
      <c r="C76" s="31" t="s">
        <v>1067</v>
      </c>
      <c r="D76" s="31" t="s">
        <v>1075</v>
      </c>
      <c r="E76" s="31" t="s">
        <v>599</v>
      </c>
      <c r="F76" s="92">
        <v>30003</v>
      </c>
      <c r="G76" s="32">
        <v>22.68</v>
      </c>
      <c r="H76" s="32" t="s">
        <v>315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44419</v>
      </c>
      <c r="B77" s="32">
        <v>532070</v>
      </c>
      <c r="C77" s="31" t="s">
        <v>1067</v>
      </c>
      <c r="D77" s="31" t="s">
        <v>1073</v>
      </c>
      <c r="E77" s="31" t="s">
        <v>599</v>
      </c>
      <c r="F77" s="92">
        <v>46000</v>
      </c>
      <c r="G77" s="32">
        <v>23</v>
      </c>
      <c r="H77" s="32" t="s">
        <v>315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44419</v>
      </c>
      <c r="B78" s="32">
        <v>532070</v>
      </c>
      <c r="C78" s="31" t="s">
        <v>1067</v>
      </c>
      <c r="D78" s="31" t="s">
        <v>1074</v>
      </c>
      <c r="E78" s="31" t="s">
        <v>599</v>
      </c>
      <c r="F78" s="92">
        <v>50000</v>
      </c>
      <c r="G78" s="32">
        <v>23</v>
      </c>
      <c r="H78" s="32" t="s">
        <v>315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44419</v>
      </c>
      <c r="B79" s="32">
        <v>503624</v>
      </c>
      <c r="C79" s="31" t="s">
        <v>1076</v>
      </c>
      <c r="D79" s="31" t="s">
        <v>1077</v>
      </c>
      <c r="E79" s="31" t="s">
        <v>598</v>
      </c>
      <c r="F79" s="92">
        <v>150000</v>
      </c>
      <c r="G79" s="32">
        <v>14.12</v>
      </c>
      <c r="H79" s="32" t="s">
        <v>315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44419</v>
      </c>
      <c r="B80" s="32">
        <v>503624</v>
      </c>
      <c r="C80" s="31" t="s">
        <v>1076</v>
      </c>
      <c r="D80" s="31" t="s">
        <v>1078</v>
      </c>
      <c r="E80" s="31" t="s">
        <v>599</v>
      </c>
      <c r="F80" s="92">
        <v>80000</v>
      </c>
      <c r="G80" s="32">
        <v>14.51</v>
      </c>
      <c r="H80" s="32" t="s">
        <v>315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44419</v>
      </c>
      <c r="B81" s="32">
        <v>503624</v>
      </c>
      <c r="C81" s="31" t="s">
        <v>1076</v>
      </c>
      <c r="D81" s="31" t="s">
        <v>1079</v>
      </c>
      <c r="E81" s="31" t="s">
        <v>599</v>
      </c>
      <c r="F81" s="92">
        <v>100000</v>
      </c>
      <c r="G81" s="32">
        <v>14.09</v>
      </c>
      <c r="H81" s="32" t="s">
        <v>315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44419</v>
      </c>
      <c r="B82" s="32" t="s">
        <v>1080</v>
      </c>
      <c r="C82" s="31" t="s">
        <v>1081</v>
      </c>
      <c r="D82" s="31" t="s">
        <v>1082</v>
      </c>
      <c r="E82" s="31" t="s">
        <v>598</v>
      </c>
      <c r="F82" s="92">
        <v>76500</v>
      </c>
      <c r="G82" s="32">
        <v>112.25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44419</v>
      </c>
      <c r="B83" s="32" t="s">
        <v>987</v>
      </c>
      <c r="C83" s="31" t="s">
        <v>1083</v>
      </c>
      <c r="D83" s="31" t="s">
        <v>602</v>
      </c>
      <c r="E83" s="31" t="s">
        <v>598</v>
      </c>
      <c r="F83" s="92">
        <v>42166</v>
      </c>
      <c r="G83" s="32">
        <v>2054.42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44419</v>
      </c>
      <c r="B84" s="32" t="s">
        <v>987</v>
      </c>
      <c r="C84" s="31" t="s">
        <v>1083</v>
      </c>
      <c r="D84" s="31" t="s">
        <v>948</v>
      </c>
      <c r="E84" s="31" t="s">
        <v>598</v>
      </c>
      <c r="F84" s="92">
        <v>33990</v>
      </c>
      <c r="G84" s="32">
        <v>2054.4899999999998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44419</v>
      </c>
      <c r="B85" s="32" t="s">
        <v>1004</v>
      </c>
      <c r="C85" s="31" t="s">
        <v>1005</v>
      </c>
      <c r="D85" s="31" t="s">
        <v>1006</v>
      </c>
      <c r="E85" s="31" t="s">
        <v>598</v>
      </c>
      <c r="F85" s="92">
        <v>42000</v>
      </c>
      <c r="G85" s="32">
        <v>60.62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44419</v>
      </c>
      <c r="B86" s="32" t="s">
        <v>1084</v>
      </c>
      <c r="C86" s="31" t="s">
        <v>1085</v>
      </c>
      <c r="D86" s="31" t="s">
        <v>1086</v>
      </c>
      <c r="E86" s="31" t="s">
        <v>598</v>
      </c>
      <c r="F86" s="92">
        <v>900000</v>
      </c>
      <c r="G86" s="32">
        <v>822.9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44419</v>
      </c>
      <c r="B87" s="32" t="s">
        <v>1084</v>
      </c>
      <c r="C87" s="31" t="s">
        <v>1085</v>
      </c>
      <c r="D87" s="31" t="s">
        <v>1087</v>
      </c>
      <c r="E87" s="31" t="s">
        <v>598</v>
      </c>
      <c r="F87" s="92">
        <v>180000</v>
      </c>
      <c r="G87" s="32">
        <v>822.9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44419</v>
      </c>
      <c r="B88" s="32" t="s">
        <v>1088</v>
      </c>
      <c r="C88" s="31" t="s">
        <v>1089</v>
      </c>
      <c r="D88" s="31" t="s">
        <v>600</v>
      </c>
      <c r="E88" s="31" t="s">
        <v>598</v>
      </c>
      <c r="F88" s="92">
        <v>94680</v>
      </c>
      <c r="G88" s="32">
        <v>117.94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44419</v>
      </c>
      <c r="B89" s="32" t="s">
        <v>1090</v>
      </c>
      <c r="C89" s="31" t="s">
        <v>1091</v>
      </c>
      <c r="D89" s="31" t="s">
        <v>600</v>
      </c>
      <c r="E89" s="31" t="s">
        <v>598</v>
      </c>
      <c r="F89" s="92">
        <v>117992</v>
      </c>
      <c r="G89" s="32">
        <v>103.74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44419</v>
      </c>
      <c r="B90" s="32" t="s">
        <v>1092</v>
      </c>
      <c r="C90" s="31" t="s">
        <v>1093</v>
      </c>
      <c r="D90" s="31" t="s">
        <v>1094</v>
      </c>
      <c r="E90" s="31" t="s">
        <v>598</v>
      </c>
      <c r="F90" s="92">
        <v>94967</v>
      </c>
      <c r="G90" s="32">
        <v>69.739999999999995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44419</v>
      </c>
      <c r="B91" s="32" t="s">
        <v>1052</v>
      </c>
      <c r="C91" s="31" t="s">
        <v>1095</v>
      </c>
      <c r="D91" s="31" t="s">
        <v>1096</v>
      </c>
      <c r="E91" s="31" t="s">
        <v>598</v>
      </c>
      <c r="F91" s="92">
        <v>1479703</v>
      </c>
      <c r="G91" s="32">
        <v>25.27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44419</v>
      </c>
      <c r="B92" s="32" t="s">
        <v>1052</v>
      </c>
      <c r="C92" s="31" t="s">
        <v>1095</v>
      </c>
      <c r="D92" s="31" t="s">
        <v>1097</v>
      </c>
      <c r="E92" s="31" t="s">
        <v>598</v>
      </c>
      <c r="F92" s="92">
        <v>1800042</v>
      </c>
      <c r="G92" s="32">
        <v>24.75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44419</v>
      </c>
      <c r="B93" s="32" t="s">
        <v>997</v>
      </c>
      <c r="C93" s="31" t="s">
        <v>998</v>
      </c>
      <c r="D93" s="31" t="s">
        <v>1098</v>
      </c>
      <c r="E93" s="31" t="s">
        <v>598</v>
      </c>
      <c r="F93" s="92">
        <v>36800</v>
      </c>
      <c r="G93" s="32">
        <v>78.63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44419</v>
      </c>
      <c r="B94" s="32" t="s">
        <v>1099</v>
      </c>
      <c r="C94" s="31" t="s">
        <v>1100</v>
      </c>
      <c r="D94" s="31" t="s">
        <v>1101</v>
      </c>
      <c r="E94" s="31" t="s">
        <v>598</v>
      </c>
      <c r="F94" s="92">
        <v>1711836</v>
      </c>
      <c r="G94" s="32">
        <v>1.95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44419</v>
      </c>
      <c r="B95" s="32" t="s">
        <v>1099</v>
      </c>
      <c r="C95" s="31" t="s">
        <v>1100</v>
      </c>
      <c r="D95" s="31" t="s">
        <v>1102</v>
      </c>
      <c r="E95" s="31" t="s">
        <v>598</v>
      </c>
      <c r="F95" s="92">
        <v>1366846</v>
      </c>
      <c r="G95" s="32">
        <v>1.93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44419</v>
      </c>
      <c r="B96" s="32" t="s">
        <v>999</v>
      </c>
      <c r="C96" s="31" t="s">
        <v>1000</v>
      </c>
      <c r="D96" s="31" t="s">
        <v>1103</v>
      </c>
      <c r="E96" s="31" t="s">
        <v>598</v>
      </c>
      <c r="F96" s="92">
        <v>60000</v>
      </c>
      <c r="G96" s="32">
        <v>234.51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44419</v>
      </c>
      <c r="B97" s="32" t="s">
        <v>1001</v>
      </c>
      <c r="C97" s="31" t="s">
        <v>1002</v>
      </c>
      <c r="D97" s="31" t="s">
        <v>1104</v>
      </c>
      <c r="E97" s="31" t="s">
        <v>598</v>
      </c>
      <c r="F97" s="92">
        <v>56000</v>
      </c>
      <c r="G97" s="32">
        <v>26.86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44419</v>
      </c>
      <c r="B98" s="32" t="s">
        <v>1105</v>
      </c>
      <c r="C98" s="31" t="s">
        <v>1106</v>
      </c>
      <c r="D98" s="31" t="s">
        <v>1107</v>
      </c>
      <c r="E98" s="31" t="s">
        <v>598</v>
      </c>
      <c r="F98" s="92">
        <v>104050</v>
      </c>
      <c r="G98" s="32">
        <v>27.28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44419</v>
      </c>
      <c r="B99" s="32" t="s">
        <v>1105</v>
      </c>
      <c r="C99" s="31" t="s">
        <v>1106</v>
      </c>
      <c r="D99" s="31" t="s">
        <v>1108</v>
      </c>
      <c r="E99" s="31" t="s">
        <v>598</v>
      </c>
      <c r="F99" s="92">
        <v>123977</v>
      </c>
      <c r="G99" s="32">
        <v>27.05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44419</v>
      </c>
      <c r="B100" s="32" t="s">
        <v>1109</v>
      </c>
      <c r="C100" s="31" t="s">
        <v>1110</v>
      </c>
      <c r="D100" s="31" t="s">
        <v>1003</v>
      </c>
      <c r="E100" s="31" t="s">
        <v>598</v>
      </c>
      <c r="F100" s="92">
        <v>3186578</v>
      </c>
      <c r="G100" s="32">
        <v>47.56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44419</v>
      </c>
      <c r="B101" s="32" t="s">
        <v>560</v>
      </c>
      <c r="C101" s="31" t="s">
        <v>1111</v>
      </c>
      <c r="D101" s="31" t="s">
        <v>1112</v>
      </c>
      <c r="E101" s="31" t="s">
        <v>598</v>
      </c>
      <c r="F101" s="92">
        <v>595000</v>
      </c>
      <c r="G101" s="32">
        <v>1535.6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44419</v>
      </c>
      <c r="B102" s="32" t="s">
        <v>1080</v>
      </c>
      <c r="C102" s="31" t="s">
        <v>1081</v>
      </c>
      <c r="D102" s="31" t="s">
        <v>1113</v>
      </c>
      <c r="E102" s="31" t="s">
        <v>599</v>
      </c>
      <c r="F102" s="92">
        <v>76500</v>
      </c>
      <c r="G102" s="32">
        <v>112.25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44419</v>
      </c>
      <c r="B103" s="32" t="s">
        <v>946</v>
      </c>
      <c r="C103" s="31" t="s">
        <v>947</v>
      </c>
      <c r="D103" s="31" t="s">
        <v>1114</v>
      </c>
      <c r="E103" s="31" t="s">
        <v>599</v>
      </c>
      <c r="F103" s="92">
        <v>106950</v>
      </c>
      <c r="G103" s="32">
        <v>51.16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44419</v>
      </c>
      <c r="B104" s="32" t="s">
        <v>987</v>
      </c>
      <c r="C104" s="31" t="s">
        <v>1083</v>
      </c>
      <c r="D104" s="31" t="s">
        <v>602</v>
      </c>
      <c r="E104" s="31" t="s">
        <v>599</v>
      </c>
      <c r="F104" s="92">
        <v>42166</v>
      </c>
      <c r="G104" s="32">
        <v>2056.88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44419</v>
      </c>
      <c r="B105" s="32" t="s">
        <v>987</v>
      </c>
      <c r="C105" s="31" t="s">
        <v>1083</v>
      </c>
      <c r="D105" s="31" t="s">
        <v>948</v>
      </c>
      <c r="E105" s="31" t="s">
        <v>599</v>
      </c>
      <c r="F105" s="92">
        <v>33990</v>
      </c>
      <c r="G105" s="32">
        <v>2056.27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44419</v>
      </c>
      <c r="B106" s="32" t="s">
        <v>1004</v>
      </c>
      <c r="C106" s="31" t="s">
        <v>1005</v>
      </c>
      <c r="D106" s="31" t="s">
        <v>1006</v>
      </c>
      <c r="E106" s="31" t="s">
        <v>599</v>
      </c>
      <c r="F106" s="92">
        <v>72000</v>
      </c>
      <c r="G106" s="32">
        <v>61.46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44419</v>
      </c>
      <c r="B107" s="32" t="s">
        <v>1084</v>
      </c>
      <c r="C107" s="31" t="s">
        <v>1085</v>
      </c>
      <c r="D107" s="31" t="s">
        <v>1115</v>
      </c>
      <c r="E107" s="31" t="s">
        <v>599</v>
      </c>
      <c r="F107" s="92">
        <v>1080000</v>
      </c>
      <c r="G107" s="32">
        <v>822.9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44419</v>
      </c>
      <c r="B108" s="32" t="s">
        <v>1088</v>
      </c>
      <c r="C108" s="31" t="s">
        <v>1089</v>
      </c>
      <c r="D108" s="31" t="s">
        <v>600</v>
      </c>
      <c r="E108" s="31" t="s">
        <v>599</v>
      </c>
      <c r="F108" s="92">
        <v>103680</v>
      </c>
      <c r="G108" s="32">
        <v>125.66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44419</v>
      </c>
      <c r="B109" s="32" t="s">
        <v>1090</v>
      </c>
      <c r="C109" s="31" t="s">
        <v>1091</v>
      </c>
      <c r="D109" s="31" t="s">
        <v>600</v>
      </c>
      <c r="E109" s="31" t="s">
        <v>599</v>
      </c>
      <c r="F109" s="92">
        <v>49510</v>
      </c>
      <c r="G109" s="32">
        <v>105.6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44419</v>
      </c>
      <c r="B110" s="32" t="s">
        <v>1116</v>
      </c>
      <c r="C110" s="31" t="s">
        <v>1117</v>
      </c>
      <c r="D110" s="31" t="s">
        <v>1118</v>
      </c>
      <c r="E110" s="31" t="s">
        <v>599</v>
      </c>
      <c r="F110" s="92">
        <v>75000</v>
      </c>
      <c r="G110" s="32">
        <v>8.15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44419</v>
      </c>
      <c r="B111" s="32" t="s">
        <v>1116</v>
      </c>
      <c r="C111" s="31" t="s">
        <v>1117</v>
      </c>
      <c r="D111" s="31" t="s">
        <v>1119</v>
      </c>
      <c r="E111" s="31" t="s">
        <v>599</v>
      </c>
      <c r="F111" s="92">
        <v>78000</v>
      </c>
      <c r="G111" s="32">
        <v>8.15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44419</v>
      </c>
      <c r="B112" s="32" t="s">
        <v>1092</v>
      </c>
      <c r="C112" s="31" t="s">
        <v>1093</v>
      </c>
      <c r="D112" s="31" t="s">
        <v>1094</v>
      </c>
      <c r="E112" s="31" t="s">
        <v>599</v>
      </c>
      <c r="F112" s="92">
        <v>64906</v>
      </c>
      <c r="G112" s="32">
        <v>69.45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44419</v>
      </c>
      <c r="B113" s="32" t="s">
        <v>1052</v>
      </c>
      <c r="C113" s="31" t="s">
        <v>1095</v>
      </c>
      <c r="D113" s="31" t="s">
        <v>1120</v>
      </c>
      <c r="E113" s="31" t="s">
        <v>599</v>
      </c>
      <c r="F113" s="92">
        <v>1479703</v>
      </c>
      <c r="G113" s="32">
        <v>25.27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44419</v>
      </c>
      <c r="B114" s="32" t="s">
        <v>1052</v>
      </c>
      <c r="C114" s="31" t="s">
        <v>1095</v>
      </c>
      <c r="D114" s="31" t="s">
        <v>1054</v>
      </c>
      <c r="E114" s="31" t="s">
        <v>599</v>
      </c>
      <c r="F114" s="92">
        <v>700000</v>
      </c>
      <c r="G114" s="32">
        <v>25.05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44419</v>
      </c>
      <c r="B115" s="32" t="s">
        <v>1052</v>
      </c>
      <c r="C115" s="31" t="s">
        <v>1095</v>
      </c>
      <c r="D115" s="31" t="s">
        <v>1097</v>
      </c>
      <c r="E115" s="31" t="s">
        <v>599</v>
      </c>
      <c r="F115" s="92">
        <v>1382087</v>
      </c>
      <c r="G115" s="32">
        <v>25.6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44419</v>
      </c>
      <c r="B116" s="32" t="s">
        <v>997</v>
      </c>
      <c r="C116" s="31" t="s">
        <v>998</v>
      </c>
      <c r="D116" s="31" t="s">
        <v>1121</v>
      </c>
      <c r="E116" s="31" t="s">
        <v>599</v>
      </c>
      <c r="F116" s="92">
        <v>62400</v>
      </c>
      <c r="G116" s="32">
        <v>78.92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44419</v>
      </c>
      <c r="B117" s="32" t="s">
        <v>1099</v>
      </c>
      <c r="C117" s="31" t="s">
        <v>1100</v>
      </c>
      <c r="D117" s="31" t="s">
        <v>1101</v>
      </c>
      <c r="E117" s="31" t="s">
        <v>599</v>
      </c>
      <c r="F117" s="92">
        <v>1916591</v>
      </c>
      <c r="G117" s="32">
        <v>1.93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44419</v>
      </c>
      <c r="B118" s="32" t="s">
        <v>1099</v>
      </c>
      <c r="C118" s="31" t="s">
        <v>1100</v>
      </c>
      <c r="D118" s="31" t="s">
        <v>1102</v>
      </c>
      <c r="E118" s="31" t="s">
        <v>599</v>
      </c>
      <c r="F118" s="92">
        <v>1366856</v>
      </c>
      <c r="G118" s="32">
        <v>1.95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44419</v>
      </c>
      <c r="B119" s="32" t="s">
        <v>1105</v>
      </c>
      <c r="C119" s="31" t="s">
        <v>1106</v>
      </c>
      <c r="D119" s="31" t="s">
        <v>1108</v>
      </c>
      <c r="E119" s="31" t="s">
        <v>599</v>
      </c>
      <c r="F119" s="92">
        <v>127792</v>
      </c>
      <c r="G119" s="32">
        <v>27.22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44419</v>
      </c>
      <c r="B120" s="32" t="s">
        <v>1105</v>
      </c>
      <c r="C120" s="31" t="s">
        <v>1106</v>
      </c>
      <c r="D120" s="31" t="s">
        <v>1107</v>
      </c>
      <c r="E120" s="31" t="s">
        <v>599</v>
      </c>
      <c r="F120" s="92">
        <v>104050</v>
      </c>
      <c r="G120" s="32">
        <v>26.96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44419</v>
      </c>
      <c r="B121" s="32" t="s">
        <v>1109</v>
      </c>
      <c r="C121" s="31" t="s">
        <v>1110</v>
      </c>
      <c r="D121" s="31" t="s">
        <v>1003</v>
      </c>
      <c r="E121" s="31" t="s">
        <v>599</v>
      </c>
      <c r="F121" s="92">
        <v>3162347</v>
      </c>
      <c r="G121" s="32">
        <v>47.54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44419</v>
      </c>
      <c r="B122" s="32" t="s">
        <v>560</v>
      </c>
      <c r="C122" s="31" t="s">
        <v>1111</v>
      </c>
      <c r="D122" s="31" t="s">
        <v>1122</v>
      </c>
      <c r="E122" s="31" t="s">
        <v>599</v>
      </c>
      <c r="F122" s="92">
        <v>595000</v>
      </c>
      <c r="G122" s="32">
        <v>1535.6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44419</v>
      </c>
      <c r="B123" s="32" t="s">
        <v>1123</v>
      </c>
      <c r="C123" s="31" t="s">
        <v>1124</v>
      </c>
      <c r="D123" s="31" t="s">
        <v>1125</v>
      </c>
      <c r="E123" s="31" t="s">
        <v>599</v>
      </c>
      <c r="F123" s="92">
        <v>130470</v>
      </c>
      <c r="G123" s="32">
        <v>107.1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7"/>
  <sheetViews>
    <sheetView zoomScale="85" zoomScaleNormal="85" workbookViewId="0">
      <selection activeCell="P80" sqref="P8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949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4">
        <v>2</v>
      </c>
      <c r="B11" s="303">
        <v>44363</v>
      </c>
      <c r="C11" s="410"/>
      <c r="D11" s="365" t="s">
        <v>102</v>
      </c>
      <c r="E11" s="411" t="s">
        <v>616</v>
      </c>
      <c r="F11" s="304">
        <v>1189.75</v>
      </c>
      <c r="G11" s="304">
        <v>1111.5</v>
      </c>
      <c r="H11" s="411">
        <v>1252</v>
      </c>
      <c r="I11" s="412" t="s">
        <v>624</v>
      </c>
      <c r="J11" s="106" t="s">
        <v>984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21">
        <v>4</v>
      </c>
      <c r="B13" s="112">
        <v>44385</v>
      </c>
      <c r="C13" s="122"/>
      <c r="D13" s="114" t="s">
        <v>155</v>
      </c>
      <c r="E13" s="115" t="s">
        <v>616</v>
      </c>
      <c r="F13" s="111" t="s">
        <v>931</v>
      </c>
      <c r="G13" s="111">
        <v>6905</v>
      </c>
      <c r="H13" s="115"/>
      <c r="I13" s="116" t="s">
        <v>626</v>
      </c>
      <c r="J13" s="117" t="s">
        <v>620</v>
      </c>
      <c r="K13" s="117"/>
      <c r="L13" s="118"/>
      <c r="M13" s="119"/>
      <c r="N13" s="117"/>
      <c r="O13" s="120"/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859</v>
      </c>
      <c r="G14" s="111">
        <v>510</v>
      </c>
      <c r="H14" s="115"/>
      <c r="I14" s="116" t="s">
        <v>860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861</v>
      </c>
      <c r="G15" s="111">
        <v>96.5</v>
      </c>
      <c r="H15" s="115"/>
      <c r="I15" s="116" t="s">
        <v>862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54">
        <v>7</v>
      </c>
      <c r="B16" s="355">
        <v>44399</v>
      </c>
      <c r="C16" s="356"/>
      <c r="D16" s="357" t="s">
        <v>147</v>
      </c>
      <c r="E16" s="358" t="s">
        <v>616</v>
      </c>
      <c r="F16" s="359">
        <v>1577</v>
      </c>
      <c r="G16" s="359">
        <v>1447</v>
      </c>
      <c r="H16" s="358">
        <v>1641.5</v>
      </c>
      <c r="I16" s="360" t="s">
        <v>863</v>
      </c>
      <c r="J16" s="361" t="s">
        <v>907</v>
      </c>
      <c r="K16" s="361">
        <f t="shared" ref="K16" si="2">H16-F16</f>
        <v>64.5</v>
      </c>
      <c r="L16" s="362">
        <f>(F16*-0.8)/100</f>
        <v>-12.616000000000001</v>
      </c>
      <c r="M16" s="363">
        <f t="shared" ref="M16" si="3">(K16+L16)/F16</f>
        <v>3.2900443880786306E-2</v>
      </c>
      <c r="N16" s="361" t="s">
        <v>617</v>
      </c>
      <c r="O16" s="364">
        <v>44412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21">
        <v>8</v>
      </c>
      <c r="B17" s="112">
        <v>44407</v>
      </c>
      <c r="C17" s="122"/>
      <c r="D17" s="114" t="s">
        <v>51</v>
      </c>
      <c r="E17" s="115" t="s">
        <v>619</v>
      </c>
      <c r="F17" s="111" t="s">
        <v>876</v>
      </c>
      <c r="G17" s="111">
        <v>675</v>
      </c>
      <c r="H17" s="115"/>
      <c r="I17" s="116" t="s">
        <v>877</v>
      </c>
      <c r="J17" s="117" t="s">
        <v>620</v>
      </c>
      <c r="K17" s="121"/>
      <c r="L17" s="112"/>
      <c r="M17" s="122"/>
      <c r="N17" s="114"/>
      <c r="O17" s="115"/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406">
        <v>9</v>
      </c>
      <c r="B18" s="319">
        <v>44410</v>
      </c>
      <c r="C18" s="407"/>
      <c r="D18" s="351" t="s">
        <v>883</v>
      </c>
      <c r="E18" s="408" t="s">
        <v>619</v>
      </c>
      <c r="F18" s="308">
        <v>63.3</v>
      </c>
      <c r="G18" s="308">
        <v>59</v>
      </c>
      <c r="H18" s="408">
        <v>59</v>
      </c>
      <c r="I18" s="409" t="s">
        <v>884</v>
      </c>
      <c r="J18" s="309" t="s">
        <v>971</v>
      </c>
      <c r="K18" s="309">
        <f t="shared" ref="K18" si="4">H18-F18</f>
        <v>-4.2999999999999972</v>
      </c>
      <c r="L18" s="310">
        <f>(F18*-0.8)/100</f>
        <v>-0.50639999999999996</v>
      </c>
      <c r="M18" s="311">
        <f t="shared" ref="M18" si="5">(K18+L18)/F18</f>
        <v>-7.5930489731437567E-2</v>
      </c>
      <c r="N18" s="309" t="s">
        <v>635</v>
      </c>
      <c r="O18" s="324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963</v>
      </c>
      <c r="G19" s="111">
        <v>69</v>
      </c>
      <c r="H19" s="115"/>
      <c r="I19" s="116" t="s">
        <v>964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21"/>
      <c r="B20" s="112"/>
      <c r="C20" s="122"/>
      <c r="D20" s="114"/>
      <c r="E20" s="115"/>
      <c r="F20" s="111"/>
      <c r="G20" s="111"/>
      <c r="H20" s="115"/>
      <c r="I20" s="116"/>
      <c r="J20" s="117"/>
      <c r="K20" s="121"/>
      <c r="L20" s="112"/>
      <c r="M20" s="122"/>
      <c r="N20" s="114"/>
      <c r="O20" s="115"/>
      <c r="P20" s="105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28"/>
      <c r="B21" s="129"/>
      <c r="C21" s="130"/>
      <c r="D21" s="131"/>
      <c r="E21" s="132"/>
      <c r="F21" s="132"/>
      <c r="H21" s="132"/>
      <c r="I21" s="133"/>
      <c r="J21" s="134"/>
      <c r="K21" s="134"/>
      <c r="L21" s="135"/>
      <c r="M21" s="136"/>
      <c r="N21" s="137"/>
      <c r="O21" s="138"/>
      <c r="P21" s="13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</row>
    <row r="22" spans="1:38" ht="14.25" customHeight="1">
      <c r="A22" s="128"/>
      <c r="B22" s="129"/>
      <c r="C22" s="130"/>
      <c r="D22" s="131"/>
      <c r="E22" s="132"/>
      <c r="F22" s="132"/>
      <c r="G22" s="128"/>
      <c r="H22" s="132"/>
      <c r="I22" s="133"/>
      <c r="J22" s="134"/>
      <c r="K22" s="134"/>
      <c r="L22" s="135"/>
      <c r="M22" s="136"/>
      <c r="N22" s="137"/>
      <c r="O22" s="138"/>
      <c r="P22" s="13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</row>
    <row r="23" spans="1:38" ht="12" customHeight="1">
      <c r="A23" s="140" t="s">
        <v>627</v>
      </c>
      <c r="B23" s="141"/>
      <c r="C23" s="142"/>
      <c r="D23" s="143"/>
      <c r="E23" s="144"/>
      <c r="F23" s="144"/>
      <c r="G23" s="144"/>
      <c r="H23" s="144"/>
      <c r="I23" s="144"/>
      <c r="J23" s="145"/>
      <c r="K23" s="144"/>
      <c r="L23" s="146"/>
      <c r="M23" s="61"/>
      <c r="N23" s="145"/>
      <c r="O23" s="142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2" customHeight="1">
      <c r="A24" s="147" t="s">
        <v>628</v>
      </c>
      <c r="B24" s="140"/>
      <c r="C24" s="140"/>
      <c r="D24" s="140"/>
      <c r="E24" s="44"/>
      <c r="F24" s="148" t="s">
        <v>629</v>
      </c>
      <c r="G24" s="6"/>
      <c r="H24" s="6"/>
      <c r="I24" s="6"/>
      <c r="J24" s="149"/>
      <c r="K24" s="150"/>
      <c r="L24" s="150"/>
      <c r="M24" s="151"/>
      <c r="N24" s="1"/>
      <c r="O24" s="152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630</v>
      </c>
      <c r="B25" s="140"/>
      <c r="C25" s="140"/>
      <c r="D25" s="140"/>
      <c r="E25" s="6"/>
      <c r="F25" s="148" t="s">
        <v>631</v>
      </c>
      <c r="G25" s="6"/>
      <c r="H25" s="6"/>
      <c r="I25" s="6"/>
      <c r="J25" s="149"/>
      <c r="K25" s="150"/>
      <c r="L25" s="150"/>
      <c r="M25" s="151"/>
      <c r="N25" s="1"/>
      <c r="O25" s="15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0"/>
      <c r="B26" s="140"/>
      <c r="C26" s="140"/>
      <c r="D26" s="140"/>
      <c r="E26" s="6"/>
      <c r="F26" s="6"/>
      <c r="G26" s="6"/>
      <c r="H26" s="6"/>
      <c r="I26" s="6"/>
      <c r="J26" s="153"/>
      <c r="K26" s="150"/>
      <c r="L26" s="150"/>
      <c r="M26" s="6"/>
      <c r="N26" s="154"/>
      <c r="O26" s="1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.75" customHeight="1">
      <c r="A27" s="1"/>
      <c r="B27" s="155" t="s">
        <v>632</v>
      </c>
      <c r="C27" s="155"/>
      <c r="D27" s="155"/>
      <c r="E27" s="155"/>
      <c r="F27" s="156"/>
      <c r="G27" s="6"/>
      <c r="H27" s="6"/>
      <c r="I27" s="157"/>
      <c r="J27" s="158"/>
      <c r="K27" s="159"/>
      <c r="L27" s="158"/>
      <c r="M27" s="6"/>
      <c r="N27" s="1"/>
      <c r="O27" s="1"/>
      <c r="P27" s="1"/>
      <c r="R27" s="61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101" t="s">
        <v>16</v>
      </c>
      <c r="B28" s="160" t="s">
        <v>590</v>
      </c>
      <c r="C28" s="104"/>
      <c r="D28" s="103" t="s">
        <v>604</v>
      </c>
      <c r="E28" s="102" t="s">
        <v>605</v>
      </c>
      <c r="F28" s="102" t="s">
        <v>606</v>
      </c>
      <c r="G28" s="102" t="s">
        <v>633</v>
      </c>
      <c r="H28" s="102" t="s">
        <v>608</v>
      </c>
      <c r="I28" s="102" t="s">
        <v>609</v>
      </c>
      <c r="J28" s="102" t="s">
        <v>610</v>
      </c>
      <c r="K28" s="160" t="s">
        <v>634</v>
      </c>
      <c r="L28" s="161" t="s">
        <v>612</v>
      </c>
      <c r="M28" s="104" t="s">
        <v>613</v>
      </c>
      <c r="N28" s="102" t="s">
        <v>614</v>
      </c>
      <c r="O28" s="103" t="s">
        <v>615</v>
      </c>
      <c r="P28" s="1"/>
      <c r="Q28" s="1"/>
      <c r="R28" s="61"/>
      <c r="S28" s="61"/>
      <c r="T28" s="61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5" customHeight="1">
      <c r="A29" s="305">
        <v>1</v>
      </c>
      <c r="B29" s="319">
        <v>44397</v>
      </c>
      <c r="C29" s="306"/>
      <c r="D29" s="307" t="s">
        <v>329</v>
      </c>
      <c r="E29" s="308" t="s">
        <v>619</v>
      </c>
      <c r="F29" s="308">
        <v>846</v>
      </c>
      <c r="G29" s="308">
        <v>821</v>
      </c>
      <c r="H29" s="308">
        <v>832.5</v>
      </c>
      <c r="I29" s="308">
        <v>895</v>
      </c>
      <c r="J29" s="309" t="s">
        <v>909</v>
      </c>
      <c r="K29" s="309">
        <f t="shared" ref="K29" si="6">H29-F29</f>
        <v>-13.5</v>
      </c>
      <c r="L29" s="310">
        <f>(F29*-0.7)/100</f>
        <v>-5.9219999999999997</v>
      </c>
      <c r="M29" s="311">
        <f t="shared" ref="M29" si="7">(K29+L29)/F29</f>
        <v>-2.295744680851064E-2</v>
      </c>
      <c r="N29" s="309" t="s">
        <v>635</v>
      </c>
      <c r="O29" s="324">
        <v>44412</v>
      </c>
      <c r="P29" s="1"/>
      <c r="Q29" s="1"/>
      <c r="R29" s="6" t="s">
        <v>618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5" customHeight="1">
      <c r="A30" s="317">
        <v>2</v>
      </c>
      <c r="B30" s="303">
        <v>44399</v>
      </c>
      <c r="C30" s="312"/>
      <c r="D30" s="318" t="s">
        <v>540</v>
      </c>
      <c r="E30" s="304" t="s">
        <v>619</v>
      </c>
      <c r="F30" s="304">
        <v>2097</v>
      </c>
      <c r="G30" s="304">
        <v>2040</v>
      </c>
      <c r="H30" s="304">
        <v>2147.5</v>
      </c>
      <c r="I30" s="304" t="s">
        <v>864</v>
      </c>
      <c r="J30" s="106" t="s">
        <v>882</v>
      </c>
      <c r="K30" s="106">
        <f t="shared" ref="K30" si="8">H30-F30</f>
        <v>50.5</v>
      </c>
      <c r="L30" s="108">
        <f t="shared" ref="L30" si="9">(F30*-0.7)/100</f>
        <v>-14.678999999999998</v>
      </c>
      <c r="M30" s="109">
        <f t="shared" ref="M30" si="10">(K30+L30)/F30</f>
        <v>1.7082021936099187E-2</v>
      </c>
      <c r="N30" s="106" t="s">
        <v>617</v>
      </c>
      <c r="O30" s="110">
        <v>44410</v>
      </c>
      <c r="P30" s="1"/>
      <c r="Q30" s="1"/>
      <c r="R30" s="6" t="s">
        <v>618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5" customHeight="1">
      <c r="A31" s="317">
        <v>2</v>
      </c>
      <c r="B31" s="303">
        <v>44406</v>
      </c>
      <c r="C31" s="312"/>
      <c r="D31" s="318" t="s">
        <v>317</v>
      </c>
      <c r="E31" s="304" t="s">
        <v>619</v>
      </c>
      <c r="F31" s="304">
        <v>1147.5</v>
      </c>
      <c r="G31" s="304">
        <v>1115</v>
      </c>
      <c r="H31" s="304">
        <v>1182.5</v>
      </c>
      <c r="I31" s="304" t="s">
        <v>871</v>
      </c>
      <c r="J31" s="106" t="s">
        <v>865</v>
      </c>
      <c r="K31" s="106">
        <f t="shared" ref="K31:K32" si="11">H31-F31</f>
        <v>35</v>
      </c>
      <c r="L31" s="108">
        <f t="shared" ref="L31" si="12">(F31*-0.7)/100</f>
        <v>-8.0325000000000006</v>
      </c>
      <c r="M31" s="109">
        <f t="shared" ref="M31:M32" si="13">(K31+L31)/F31</f>
        <v>2.3501089324618737E-2</v>
      </c>
      <c r="N31" s="106" t="s">
        <v>617</v>
      </c>
      <c r="O31" s="110">
        <v>44410</v>
      </c>
      <c r="P31" s="1"/>
      <c r="Q31" s="1"/>
      <c r="R31" s="6" t="s">
        <v>623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05">
        <v>4</v>
      </c>
      <c r="B32" s="319">
        <v>44407</v>
      </c>
      <c r="C32" s="306"/>
      <c r="D32" s="307" t="s">
        <v>354</v>
      </c>
      <c r="E32" s="308" t="s">
        <v>619</v>
      </c>
      <c r="F32" s="308">
        <v>184.5</v>
      </c>
      <c r="G32" s="308">
        <v>179</v>
      </c>
      <c r="H32" s="308">
        <v>179</v>
      </c>
      <c r="I32" s="308" t="s">
        <v>875</v>
      </c>
      <c r="J32" s="309" t="s">
        <v>908</v>
      </c>
      <c r="K32" s="309">
        <f t="shared" si="11"/>
        <v>-5.5</v>
      </c>
      <c r="L32" s="310">
        <f>(F32*-0.7)/100</f>
        <v>-1.2915000000000001</v>
      </c>
      <c r="M32" s="311">
        <f t="shared" si="13"/>
        <v>-3.6810298102981032E-2</v>
      </c>
      <c r="N32" s="309" t="s">
        <v>635</v>
      </c>
      <c r="O32" s="324">
        <v>44411</v>
      </c>
      <c r="P32" s="1"/>
      <c r="Q32" s="1"/>
      <c r="R32" s="6" t="s">
        <v>623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05">
        <v>5</v>
      </c>
      <c r="B33" s="319">
        <v>44410</v>
      </c>
      <c r="C33" s="306"/>
      <c r="D33" s="307" t="s">
        <v>154</v>
      </c>
      <c r="E33" s="308" t="s">
        <v>619</v>
      </c>
      <c r="F33" s="308">
        <v>551</v>
      </c>
      <c r="G33" s="308">
        <v>534</v>
      </c>
      <c r="H33" s="308">
        <v>534.5</v>
      </c>
      <c r="I33" s="308">
        <v>580</v>
      </c>
      <c r="J33" s="309" t="s">
        <v>885</v>
      </c>
      <c r="K33" s="309">
        <f t="shared" ref="K33" si="14">H33-F33</f>
        <v>-16.5</v>
      </c>
      <c r="L33" s="310">
        <f>(F33*-0.07)/100</f>
        <v>-0.38569999999999999</v>
      </c>
      <c r="M33" s="311">
        <f t="shared" ref="M33" si="15">(K33+L33)/F33</f>
        <v>-3.0645553539019963E-2</v>
      </c>
      <c r="N33" s="309" t="s">
        <v>635</v>
      </c>
      <c r="O33" s="324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72">
        <v>6</v>
      </c>
      <c r="B34" s="373">
        <v>44410</v>
      </c>
      <c r="C34" s="374"/>
      <c r="D34" s="375" t="s">
        <v>197</v>
      </c>
      <c r="E34" s="376" t="s">
        <v>619</v>
      </c>
      <c r="F34" s="376">
        <v>569.5</v>
      </c>
      <c r="G34" s="376">
        <v>554</v>
      </c>
      <c r="H34" s="376">
        <v>554</v>
      </c>
      <c r="I34" s="376" t="s">
        <v>886</v>
      </c>
      <c r="J34" s="309" t="s">
        <v>885</v>
      </c>
      <c r="K34" s="309">
        <f t="shared" ref="K34" si="16">H34-F34</f>
        <v>-15.5</v>
      </c>
      <c r="L34" s="310">
        <f>(F34*-0.7)/100</f>
        <v>-3.9864999999999999</v>
      </c>
      <c r="M34" s="311">
        <f t="shared" ref="M34" si="17">(K34+L34)/F34</f>
        <v>-3.4216856892010532E-2</v>
      </c>
      <c r="N34" s="309" t="s">
        <v>635</v>
      </c>
      <c r="O34" s="324">
        <v>44413</v>
      </c>
      <c r="P34" s="1"/>
      <c r="Q34" s="1"/>
      <c r="R34" s="6" t="s">
        <v>618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5">
        <v>7</v>
      </c>
      <c r="B35" s="319">
        <v>44410</v>
      </c>
      <c r="C35" s="306"/>
      <c r="D35" s="307" t="s">
        <v>888</v>
      </c>
      <c r="E35" s="308" t="s">
        <v>619</v>
      </c>
      <c r="F35" s="308">
        <v>305.5</v>
      </c>
      <c r="G35" s="308">
        <v>297</v>
      </c>
      <c r="H35" s="308">
        <v>297</v>
      </c>
      <c r="I35" s="308" t="s">
        <v>887</v>
      </c>
      <c r="J35" s="309" t="s">
        <v>910</v>
      </c>
      <c r="K35" s="309">
        <f t="shared" ref="K35" si="18">H35-F35</f>
        <v>-8.5</v>
      </c>
      <c r="L35" s="310">
        <f>(F35*-0.7)/100</f>
        <v>-2.1385000000000001</v>
      </c>
      <c r="M35" s="311">
        <f t="shared" ref="M35" si="19">(K35+L35)/F35</f>
        <v>-3.4823240589198036E-2</v>
      </c>
      <c r="N35" s="309" t="s">
        <v>635</v>
      </c>
      <c r="O35" s="324">
        <v>44412</v>
      </c>
      <c r="P35" s="1"/>
      <c r="Q35" s="1"/>
      <c r="R35" s="6" t="s">
        <v>618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40">
        <v>8</v>
      </c>
      <c r="B36" s="341">
        <v>44411</v>
      </c>
      <c r="C36" s="342"/>
      <c r="D36" s="343" t="s">
        <v>890</v>
      </c>
      <c r="E36" s="344" t="s">
        <v>619</v>
      </c>
      <c r="F36" s="344">
        <v>178.25</v>
      </c>
      <c r="G36" s="344">
        <v>173</v>
      </c>
      <c r="H36" s="344">
        <v>182.5</v>
      </c>
      <c r="I36" s="344" t="s">
        <v>891</v>
      </c>
      <c r="J36" s="106" t="s">
        <v>892</v>
      </c>
      <c r="K36" s="106">
        <f t="shared" ref="K36:K38" si="20">H36-F36</f>
        <v>4.25</v>
      </c>
      <c r="L36" s="108">
        <f>(F36*-0.07)/100</f>
        <v>-0.12477500000000001</v>
      </c>
      <c r="M36" s="109">
        <f t="shared" ref="M36:M38" si="21">(K36+L36)/F36</f>
        <v>2.3142917251051897E-2</v>
      </c>
      <c r="N36" s="106" t="s">
        <v>617</v>
      </c>
      <c r="O36" s="415">
        <v>44411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69">
        <v>9</v>
      </c>
      <c r="B37" s="332">
        <v>44412</v>
      </c>
      <c r="C37" s="370"/>
      <c r="D37" s="371" t="s">
        <v>503</v>
      </c>
      <c r="E37" s="331" t="s">
        <v>619</v>
      </c>
      <c r="F37" s="331">
        <v>2159</v>
      </c>
      <c r="G37" s="331">
        <v>2085</v>
      </c>
      <c r="H37" s="331">
        <v>2085</v>
      </c>
      <c r="I37" s="331" t="s">
        <v>914</v>
      </c>
      <c r="J37" s="309" t="s">
        <v>928</v>
      </c>
      <c r="K37" s="309">
        <f t="shared" si="20"/>
        <v>-74</v>
      </c>
      <c r="L37" s="310">
        <f>(F37*-0.7)/100</f>
        <v>-15.113</v>
      </c>
      <c r="M37" s="311">
        <f t="shared" si="21"/>
        <v>-4.1275127373784158E-2</v>
      </c>
      <c r="N37" s="309" t="s">
        <v>635</v>
      </c>
      <c r="O37" s="324">
        <v>44413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69">
        <v>10</v>
      </c>
      <c r="B38" s="332">
        <v>44412</v>
      </c>
      <c r="C38" s="370"/>
      <c r="D38" s="371" t="s">
        <v>465</v>
      </c>
      <c r="E38" s="331" t="s">
        <v>619</v>
      </c>
      <c r="F38" s="331">
        <v>284</v>
      </c>
      <c r="G38" s="331">
        <v>274</v>
      </c>
      <c r="H38" s="331">
        <v>275</v>
      </c>
      <c r="I38" s="331" t="s">
        <v>919</v>
      </c>
      <c r="J38" s="309" t="s">
        <v>937</v>
      </c>
      <c r="K38" s="309">
        <f t="shared" si="20"/>
        <v>-9</v>
      </c>
      <c r="L38" s="310">
        <f>(F38*-0.7)/100</f>
        <v>-1.9879999999999998</v>
      </c>
      <c r="M38" s="311">
        <f t="shared" si="21"/>
        <v>-3.8690140845070421E-2</v>
      </c>
      <c r="N38" s="309" t="s">
        <v>635</v>
      </c>
      <c r="O38" s="324">
        <v>44413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40">
        <v>11</v>
      </c>
      <c r="B39" s="341">
        <v>44413</v>
      </c>
      <c r="C39" s="342"/>
      <c r="D39" s="343" t="s">
        <v>189</v>
      </c>
      <c r="E39" s="344" t="s">
        <v>619</v>
      </c>
      <c r="F39" s="344">
        <v>135.5</v>
      </c>
      <c r="G39" s="344">
        <v>131.80000000000001</v>
      </c>
      <c r="H39" s="344">
        <v>138.5</v>
      </c>
      <c r="I39" s="344" t="s">
        <v>929</v>
      </c>
      <c r="J39" s="106" t="s">
        <v>930</v>
      </c>
      <c r="K39" s="106">
        <f t="shared" ref="K39" si="22">H39-F39</f>
        <v>3</v>
      </c>
      <c r="L39" s="108">
        <f>(F39*-0.07)/100</f>
        <v>-9.4850000000000018E-2</v>
      </c>
      <c r="M39" s="109">
        <f t="shared" ref="M39" si="23">(K39+L39)/F39</f>
        <v>2.1440221402214021E-2</v>
      </c>
      <c r="N39" s="106" t="s">
        <v>617</v>
      </c>
      <c r="O39" s="415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40">
        <v>12</v>
      </c>
      <c r="B40" s="341">
        <v>44414</v>
      </c>
      <c r="C40" s="342"/>
      <c r="D40" s="343" t="s">
        <v>164</v>
      </c>
      <c r="E40" s="344" t="s">
        <v>619</v>
      </c>
      <c r="F40" s="344">
        <v>1515</v>
      </c>
      <c r="G40" s="344">
        <v>1470</v>
      </c>
      <c r="H40" s="344">
        <v>1550</v>
      </c>
      <c r="I40" s="344" t="s">
        <v>938</v>
      </c>
      <c r="J40" s="106" t="s">
        <v>865</v>
      </c>
      <c r="K40" s="106">
        <f t="shared" ref="K40" si="24">H40-F40</f>
        <v>35</v>
      </c>
      <c r="L40" s="108">
        <f>(F40*-0.07)/100</f>
        <v>-1.0605000000000002</v>
      </c>
      <c r="M40" s="109">
        <f t="shared" ref="M40" si="25">(K40+L40)/F40</f>
        <v>2.2402310231023105E-2</v>
      </c>
      <c r="N40" s="106" t="s">
        <v>617</v>
      </c>
      <c r="O40" s="415">
        <v>44414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s="385" customFormat="1" ht="15" customHeight="1">
      <c r="A41" s="388">
        <v>13</v>
      </c>
      <c r="B41" s="389">
        <v>44417</v>
      </c>
      <c r="C41" s="390"/>
      <c r="D41" s="391" t="s">
        <v>134</v>
      </c>
      <c r="E41" s="392" t="s">
        <v>619</v>
      </c>
      <c r="F41" s="392" t="s">
        <v>950</v>
      </c>
      <c r="G41" s="392">
        <v>1005</v>
      </c>
      <c r="H41" s="392"/>
      <c r="I41" s="392">
        <v>1100</v>
      </c>
      <c r="J41" s="386" t="s">
        <v>620</v>
      </c>
      <c r="K41" s="378"/>
      <c r="L41" s="379"/>
      <c r="M41" s="380"/>
      <c r="N41" s="378"/>
      <c r="O41" s="382"/>
      <c r="P41" s="383"/>
      <c r="Q41" s="383"/>
      <c r="R41" s="384" t="s">
        <v>623</v>
      </c>
      <c r="S41" s="383"/>
      <c r="T41" s="383"/>
      <c r="U41" s="383"/>
      <c r="V41" s="383"/>
      <c r="W41" s="383"/>
      <c r="X41" s="383"/>
      <c r="Y41" s="383"/>
      <c r="Z41" s="383"/>
      <c r="AA41" s="383"/>
      <c r="AB41" s="383"/>
      <c r="AC41" s="383"/>
      <c r="AD41" s="383"/>
      <c r="AE41" s="383"/>
      <c r="AF41" s="383"/>
      <c r="AG41" s="383"/>
      <c r="AH41" s="383"/>
      <c r="AI41" s="383"/>
      <c r="AJ41" s="383"/>
      <c r="AK41" s="383"/>
      <c r="AL41" s="383"/>
    </row>
    <row r="42" spans="1:38" s="385" customFormat="1" ht="15" customHeight="1">
      <c r="A42" s="369">
        <v>14</v>
      </c>
      <c r="B42" s="332">
        <v>44417</v>
      </c>
      <c r="C42" s="370"/>
      <c r="D42" s="371" t="s">
        <v>170</v>
      </c>
      <c r="E42" s="331" t="s">
        <v>619</v>
      </c>
      <c r="F42" s="331">
        <v>178</v>
      </c>
      <c r="G42" s="331">
        <v>173</v>
      </c>
      <c r="H42" s="331">
        <v>172.5</v>
      </c>
      <c r="I42" s="331" t="s">
        <v>951</v>
      </c>
      <c r="J42" s="309" t="s">
        <v>908</v>
      </c>
      <c r="K42" s="309">
        <f t="shared" ref="K42:K43" si="26">H42-F42</f>
        <v>-5.5</v>
      </c>
      <c r="L42" s="310">
        <f>(F42*-0.7)/100</f>
        <v>-1.246</v>
      </c>
      <c r="M42" s="311">
        <f t="shared" ref="M42:M43" si="27">(K42+L42)/F42</f>
        <v>-3.7898876404494387E-2</v>
      </c>
      <c r="N42" s="309" t="s">
        <v>635</v>
      </c>
      <c r="O42" s="324">
        <v>44418</v>
      </c>
      <c r="P42" s="383"/>
      <c r="Q42" s="383"/>
      <c r="R42" s="384" t="s">
        <v>618</v>
      </c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3"/>
      <c r="AG42" s="383"/>
      <c r="AH42" s="383"/>
      <c r="AI42" s="383"/>
      <c r="AJ42" s="383"/>
      <c r="AK42" s="383"/>
      <c r="AL42" s="383"/>
    </row>
    <row r="43" spans="1:38" s="385" customFormat="1" ht="15" customHeight="1">
      <c r="A43" s="340">
        <v>15</v>
      </c>
      <c r="B43" s="341">
        <v>44417</v>
      </c>
      <c r="C43" s="342"/>
      <c r="D43" s="343" t="s">
        <v>269</v>
      </c>
      <c r="E43" s="344" t="s">
        <v>619</v>
      </c>
      <c r="F43" s="344">
        <v>701</v>
      </c>
      <c r="G43" s="344">
        <v>685</v>
      </c>
      <c r="H43" s="344">
        <v>715</v>
      </c>
      <c r="I43" s="344" t="s">
        <v>952</v>
      </c>
      <c r="J43" s="106" t="s">
        <v>972</v>
      </c>
      <c r="K43" s="106">
        <f t="shared" si="26"/>
        <v>14</v>
      </c>
      <c r="L43" s="108">
        <f t="shared" ref="L43" si="28">(F43*-0.7)/100</f>
        <v>-4.907</v>
      </c>
      <c r="M43" s="109">
        <f t="shared" si="27"/>
        <v>1.2971469329529244E-2</v>
      </c>
      <c r="N43" s="106" t="s">
        <v>617</v>
      </c>
      <c r="O43" s="110">
        <v>44418</v>
      </c>
      <c r="P43" s="383"/>
      <c r="Q43" s="383"/>
      <c r="R43" s="384" t="s">
        <v>618</v>
      </c>
      <c r="S43" s="383"/>
      <c r="T43" s="383"/>
      <c r="U43" s="383"/>
      <c r="V43" s="383"/>
      <c r="W43" s="383"/>
      <c r="X43" s="383"/>
      <c r="Y43" s="383"/>
      <c r="Z43" s="383"/>
      <c r="AA43" s="383"/>
      <c r="AB43" s="383"/>
      <c r="AC43" s="383"/>
      <c r="AD43" s="383"/>
      <c r="AE43" s="383"/>
      <c r="AF43" s="383"/>
      <c r="AG43" s="383"/>
      <c r="AH43" s="383"/>
      <c r="AI43" s="383"/>
      <c r="AJ43" s="383"/>
      <c r="AK43" s="383"/>
      <c r="AL43" s="383"/>
    </row>
    <row r="44" spans="1:38" s="385" customFormat="1" ht="15" customHeight="1">
      <c r="A44" s="388">
        <v>16</v>
      </c>
      <c r="B44" s="389">
        <v>44418</v>
      </c>
      <c r="C44" s="390"/>
      <c r="D44" s="391" t="s">
        <v>198</v>
      </c>
      <c r="E44" s="392" t="s">
        <v>619</v>
      </c>
      <c r="F44" s="392" t="s">
        <v>975</v>
      </c>
      <c r="G44" s="392">
        <v>832</v>
      </c>
      <c r="H44" s="392"/>
      <c r="I44" s="392" t="s">
        <v>976</v>
      </c>
      <c r="J44" s="386" t="s">
        <v>620</v>
      </c>
      <c r="K44" s="378"/>
      <c r="L44" s="379"/>
      <c r="M44" s="380"/>
      <c r="N44" s="378"/>
      <c r="O44" s="382"/>
      <c r="P44" s="383"/>
      <c r="Q44" s="383"/>
      <c r="R44" s="384"/>
      <c r="S44" s="383"/>
      <c r="T44" s="383"/>
      <c r="U44" s="383"/>
      <c r="V44" s="383"/>
      <c r="W44" s="383"/>
      <c r="X44" s="383"/>
      <c r="Y44" s="383"/>
      <c r="Z44" s="383"/>
      <c r="AA44" s="383"/>
      <c r="AB44" s="383"/>
      <c r="AC44" s="383"/>
      <c r="AD44" s="383"/>
      <c r="AE44" s="383"/>
      <c r="AF44" s="383"/>
      <c r="AG44" s="383"/>
      <c r="AH44" s="383"/>
      <c r="AI44" s="383"/>
      <c r="AJ44" s="383"/>
      <c r="AK44" s="383"/>
      <c r="AL44" s="383"/>
    </row>
    <row r="45" spans="1:38" s="385" customFormat="1" ht="15" customHeight="1">
      <c r="A45" s="369">
        <v>17</v>
      </c>
      <c r="B45" s="332">
        <v>44419</v>
      </c>
      <c r="C45" s="370"/>
      <c r="D45" s="371" t="s">
        <v>417</v>
      </c>
      <c r="E45" s="331" t="s">
        <v>619</v>
      </c>
      <c r="F45" s="331">
        <v>401</v>
      </c>
      <c r="G45" s="331">
        <v>388</v>
      </c>
      <c r="H45" s="331">
        <v>388</v>
      </c>
      <c r="I45" s="331" t="s">
        <v>1008</v>
      </c>
      <c r="J45" s="309" t="s">
        <v>1009</v>
      </c>
      <c r="K45" s="309">
        <f t="shared" ref="K45:K46" si="29">H45-F45</f>
        <v>-13</v>
      </c>
      <c r="L45" s="310">
        <f>(F45*-0.07)/100</f>
        <v>-0.28070000000000006</v>
      </c>
      <c r="M45" s="311">
        <f t="shared" ref="M45:M46" si="30">(K45+L45)/F45</f>
        <v>-3.3118952618453865E-2</v>
      </c>
      <c r="N45" s="309" t="s">
        <v>635</v>
      </c>
      <c r="O45" s="324">
        <v>44419</v>
      </c>
      <c r="P45" s="383"/>
      <c r="Q45" s="383"/>
      <c r="R45" s="384"/>
      <c r="S45" s="383"/>
      <c r="T45" s="383"/>
      <c r="U45" s="383"/>
      <c r="V45" s="383"/>
      <c r="W45" s="383"/>
      <c r="X45" s="383"/>
      <c r="Y45" s="383"/>
      <c r="Z45" s="383"/>
      <c r="AA45" s="383"/>
      <c r="AB45" s="383"/>
      <c r="AC45" s="383"/>
      <c r="AD45" s="383"/>
      <c r="AE45" s="383"/>
      <c r="AF45" s="383"/>
      <c r="AG45" s="383"/>
      <c r="AH45" s="383"/>
      <c r="AI45" s="383"/>
      <c r="AJ45" s="383"/>
      <c r="AK45" s="383"/>
      <c r="AL45" s="383"/>
    </row>
    <row r="46" spans="1:38" s="385" customFormat="1" ht="15" customHeight="1">
      <c r="A46" s="340">
        <v>18</v>
      </c>
      <c r="B46" s="341">
        <v>44419</v>
      </c>
      <c r="C46" s="342"/>
      <c r="D46" s="343" t="s">
        <v>425</v>
      </c>
      <c r="E46" s="344" t="s">
        <v>619</v>
      </c>
      <c r="F46" s="344">
        <v>1695</v>
      </c>
      <c r="G46" s="344">
        <v>1645</v>
      </c>
      <c r="H46" s="344">
        <v>1730</v>
      </c>
      <c r="I46" s="344" t="s">
        <v>1010</v>
      </c>
      <c r="J46" s="106" t="s">
        <v>865</v>
      </c>
      <c r="K46" s="106">
        <f t="shared" si="29"/>
        <v>35</v>
      </c>
      <c r="L46" s="108">
        <f>(F46*-0.07)/100</f>
        <v>-1.1865000000000001</v>
      </c>
      <c r="M46" s="109">
        <f t="shared" si="30"/>
        <v>1.9948967551622416E-2</v>
      </c>
      <c r="N46" s="106" t="s">
        <v>617</v>
      </c>
      <c r="O46" s="415">
        <v>44419</v>
      </c>
      <c r="P46" s="383"/>
      <c r="Q46" s="383"/>
      <c r="R46" s="384"/>
      <c r="S46" s="383"/>
      <c r="T46" s="383"/>
      <c r="U46" s="383"/>
      <c r="V46" s="383"/>
      <c r="W46" s="383"/>
      <c r="X46" s="383"/>
      <c r="Y46" s="383"/>
      <c r="Z46" s="383"/>
      <c r="AA46" s="383"/>
      <c r="AB46" s="383"/>
      <c r="AC46" s="383"/>
      <c r="AD46" s="383"/>
      <c r="AE46" s="383"/>
      <c r="AF46" s="383"/>
      <c r="AG46" s="383"/>
      <c r="AH46" s="383"/>
      <c r="AI46" s="383"/>
      <c r="AJ46" s="383"/>
      <c r="AK46" s="383"/>
      <c r="AL46" s="383"/>
    </row>
    <row r="47" spans="1:38" s="385" customFormat="1" ht="15" customHeight="1">
      <c r="A47" s="388"/>
      <c r="B47" s="389"/>
      <c r="C47" s="390"/>
      <c r="D47" s="391"/>
      <c r="E47" s="392"/>
      <c r="F47" s="392"/>
      <c r="G47" s="392"/>
      <c r="H47" s="392"/>
      <c r="I47" s="392"/>
      <c r="J47" s="386"/>
      <c r="K47" s="378"/>
      <c r="L47" s="379"/>
      <c r="M47" s="380"/>
      <c r="N47" s="381"/>
      <c r="O47" s="382"/>
      <c r="P47" s="383"/>
      <c r="Q47" s="383"/>
      <c r="R47" s="384"/>
      <c r="S47" s="383"/>
      <c r="T47" s="383"/>
      <c r="U47" s="383"/>
      <c r="V47" s="383"/>
      <c r="W47" s="383"/>
      <c r="X47" s="383"/>
      <c r="Y47" s="383"/>
      <c r="Z47" s="383"/>
      <c r="AA47" s="383"/>
      <c r="AB47" s="383"/>
      <c r="AC47" s="383"/>
      <c r="AD47" s="383"/>
      <c r="AE47" s="383"/>
      <c r="AF47" s="383"/>
      <c r="AG47" s="383"/>
      <c r="AH47" s="383"/>
      <c r="AI47" s="383"/>
      <c r="AJ47" s="383"/>
      <c r="AK47" s="383"/>
      <c r="AL47" s="383"/>
    </row>
    <row r="48" spans="1:38" s="385" customFormat="1" ht="15" customHeight="1">
      <c r="A48" s="388"/>
      <c r="B48" s="389"/>
      <c r="C48" s="390"/>
      <c r="D48" s="391"/>
      <c r="E48" s="392"/>
      <c r="F48" s="392"/>
      <c r="G48" s="392"/>
      <c r="H48" s="392"/>
      <c r="I48" s="392"/>
      <c r="J48" s="386"/>
      <c r="K48" s="378"/>
      <c r="L48" s="379"/>
      <c r="M48" s="380"/>
      <c r="N48" s="381"/>
      <c r="O48" s="382"/>
      <c r="P48" s="383"/>
      <c r="Q48" s="383"/>
      <c r="R48" s="384"/>
      <c r="S48" s="383"/>
      <c r="T48" s="383"/>
      <c r="U48" s="383"/>
      <c r="V48" s="383"/>
      <c r="W48" s="383"/>
      <c r="X48" s="383"/>
      <c r="Y48" s="383"/>
      <c r="Z48" s="383"/>
      <c r="AA48" s="383"/>
      <c r="AB48" s="383"/>
      <c r="AC48" s="383"/>
      <c r="AD48" s="383"/>
      <c r="AE48" s="383"/>
      <c r="AF48" s="383"/>
      <c r="AG48" s="383"/>
      <c r="AH48" s="383"/>
      <c r="AI48" s="383"/>
      <c r="AJ48" s="383"/>
      <c r="AK48" s="383"/>
      <c r="AL48" s="383"/>
    </row>
    <row r="49" spans="1:38" s="385" customFormat="1" ht="15" customHeight="1">
      <c r="A49" s="388"/>
      <c r="B49" s="389"/>
      <c r="C49" s="390"/>
      <c r="D49" s="391"/>
      <c r="E49" s="392"/>
      <c r="F49" s="392"/>
      <c r="G49" s="392"/>
      <c r="H49" s="392"/>
      <c r="I49" s="392"/>
      <c r="J49" s="386"/>
      <c r="K49" s="378"/>
      <c r="L49" s="379"/>
      <c r="M49" s="380"/>
      <c r="N49" s="381"/>
      <c r="O49" s="382"/>
      <c r="P49" s="383"/>
      <c r="Q49" s="383"/>
      <c r="R49" s="384"/>
      <c r="S49" s="383"/>
      <c r="T49" s="383"/>
      <c r="U49" s="383"/>
      <c r="V49" s="383"/>
      <c r="W49" s="383"/>
      <c r="X49" s="383"/>
      <c r="Y49" s="383"/>
      <c r="Z49" s="383"/>
      <c r="AA49" s="383"/>
      <c r="AB49" s="383"/>
      <c r="AC49" s="383"/>
      <c r="AD49" s="383"/>
      <c r="AE49" s="383"/>
      <c r="AF49" s="383"/>
      <c r="AG49" s="383"/>
      <c r="AH49" s="383"/>
      <c r="AI49" s="383"/>
      <c r="AJ49" s="383"/>
      <c r="AK49" s="383"/>
      <c r="AL49" s="383"/>
    </row>
    <row r="50" spans="1:38" ht="15" customHeight="1">
      <c r="A50" s="393"/>
      <c r="B50" s="394"/>
      <c r="C50" s="395"/>
      <c r="D50" s="396"/>
      <c r="E50" s="397"/>
      <c r="F50" s="397"/>
      <c r="G50" s="397"/>
      <c r="H50" s="397"/>
      <c r="I50" s="397"/>
      <c r="J50" s="387"/>
      <c r="K50" s="179"/>
      <c r="L50" s="329"/>
      <c r="M50" s="330"/>
      <c r="N50" s="179"/>
      <c r="O50" s="186"/>
      <c r="P50" s="1"/>
      <c r="Q50" s="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66"/>
      <c r="B52" s="129"/>
      <c r="C52" s="167"/>
      <c r="D52" s="168"/>
      <c r="E52" s="128"/>
      <c r="F52" s="128"/>
      <c r="G52" s="128"/>
      <c r="H52" s="128"/>
      <c r="I52" s="128"/>
      <c r="J52" s="169"/>
      <c r="K52" s="169"/>
      <c r="L52" s="170"/>
      <c r="M52" s="171"/>
      <c r="N52" s="134"/>
      <c r="O52" s="172"/>
      <c r="P52" s="1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44.25" customHeight="1">
      <c r="A53" s="140" t="s">
        <v>627</v>
      </c>
      <c r="B53" s="167"/>
      <c r="C53" s="167"/>
      <c r="D53" s="1"/>
      <c r="E53" s="6"/>
      <c r="F53" s="6"/>
      <c r="G53" s="6"/>
      <c r="H53" s="6" t="s">
        <v>640</v>
      </c>
      <c r="I53" s="6"/>
      <c r="J53" s="6"/>
      <c r="K53" s="136"/>
      <c r="L53" s="171"/>
      <c r="M53" s="136"/>
      <c r="N53" s="137"/>
      <c r="O53" s="136"/>
      <c r="P53" s="1"/>
      <c r="Q53" s="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38" ht="12.75" customHeight="1">
      <c r="A54" s="147" t="s">
        <v>628</v>
      </c>
      <c r="B54" s="140"/>
      <c r="C54" s="140"/>
      <c r="D54" s="140"/>
      <c r="E54" s="44"/>
      <c r="F54" s="148" t="s">
        <v>629</v>
      </c>
      <c r="G54" s="61"/>
      <c r="H54" s="44"/>
      <c r="I54" s="61"/>
      <c r="J54" s="6"/>
      <c r="K54" s="173"/>
      <c r="L54" s="174"/>
      <c r="M54" s="6"/>
      <c r="N54" s="130"/>
      <c r="O54" s="175"/>
      <c r="P54" s="44"/>
      <c r="Q54" s="44"/>
      <c r="R54" s="6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</row>
    <row r="55" spans="1:38" ht="14.25" customHeight="1">
      <c r="A55" s="147"/>
      <c r="B55" s="140"/>
      <c r="C55" s="140"/>
      <c r="D55" s="140"/>
      <c r="E55" s="6"/>
      <c r="F55" s="148" t="s">
        <v>631</v>
      </c>
      <c r="G55" s="61"/>
      <c r="H55" s="44"/>
      <c r="I55" s="61"/>
      <c r="J55" s="6"/>
      <c r="K55" s="173"/>
      <c r="L55" s="174"/>
      <c r="M55" s="6"/>
      <c r="N55" s="130"/>
      <c r="O55" s="175"/>
      <c r="P55" s="44"/>
      <c r="Q55" s="44"/>
      <c r="R55" s="6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</row>
    <row r="56" spans="1:38" ht="14.25" customHeight="1">
      <c r="A56" s="140"/>
      <c r="B56" s="140"/>
      <c r="C56" s="140"/>
      <c r="D56" s="140"/>
      <c r="E56" s="6"/>
      <c r="F56" s="6"/>
      <c r="G56" s="6"/>
      <c r="H56" s="6"/>
      <c r="I56" s="6"/>
      <c r="J56" s="153"/>
      <c r="K56" s="150"/>
      <c r="L56" s="151"/>
      <c r="M56" s="6"/>
      <c r="N56" s="154"/>
      <c r="O56" s="1"/>
      <c r="P56" s="44"/>
      <c r="Q56" s="44"/>
      <c r="R56" s="6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</row>
    <row r="57" spans="1:38" ht="12.75" customHeight="1">
      <c r="A57" s="176" t="s">
        <v>641</v>
      </c>
      <c r="B57" s="176"/>
      <c r="C57" s="176"/>
      <c r="D57" s="176"/>
      <c r="E57" s="6"/>
      <c r="F57" s="6"/>
      <c r="G57" s="6"/>
      <c r="H57" s="6"/>
      <c r="I57" s="6"/>
      <c r="J57" s="6"/>
      <c r="K57" s="6"/>
      <c r="L57" s="6"/>
      <c r="M57" s="6"/>
      <c r="N57" s="6"/>
      <c r="O57" s="24"/>
      <c r="Q57" s="44"/>
      <c r="R57" s="6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</row>
    <row r="58" spans="1:38" ht="38.25" customHeight="1">
      <c r="A58" s="102" t="s">
        <v>16</v>
      </c>
      <c r="B58" s="102" t="s">
        <v>590</v>
      </c>
      <c r="C58" s="102"/>
      <c r="D58" s="103" t="s">
        <v>604</v>
      </c>
      <c r="E58" s="102" t="s">
        <v>605</v>
      </c>
      <c r="F58" s="102" t="s">
        <v>606</v>
      </c>
      <c r="G58" s="102" t="s">
        <v>633</v>
      </c>
      <c r="H58" s="102" t="s">
        <v>608</v>
      </c>
      <c r="I58" s="102" t="s">
        <v>609</v>
      </c>
      <c r="J58" s="101" t="s">
        <v>610</v>
      </c>
      <c r="K58" s="177" t="s">
        <v>642</v>
      </c>
      <c r="L58" s="104" t="s">
        <v>612</v>
      </c>
      <c r="M58" s="177" t="s">
        <v>643</v>
      </c>
      <c r="N58" s="102" t="s">
        <v>644</v>
      </c>
      <c r="O58" s="101" t="s">
        <v>614</v>
      </c>
      <c r="P58" s="103" t="s">
        <v>615</v>
      </c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3.5" customHeight="1">
      <c r="A59" s="331">
        <v>1</v>
      </c>
      <c r="B59" s="332">
        <v>44405</v>
      </c>
      <c r="C59" s="333"/>
      <c r="D59" s="333" t="s">
        <v>869</v>
      </c>
      <c r="E59" s="331" t="s">
        <v>619</v>
      </c>
      <c r="F59" s="331">
        <v>1501</v>
      </c>
      <c r="G59" s="331">
        <v>1470</v>
      </c>
      <c r="H59" s="334">
        <v>1470</v>
      </c>
      <c r="I59" s="334" t="s">
        <v>870</v>
      </c>
      <c r="J59" s="335" t="s">
        <v>889</v>
      </c>
      <c r="K59" s="334">
        <f t="shared" ref="K59:K60" si="31">H59-F59</f>
        <v>-31</v>
      </c>
      <c r="L59" s="336">
        <f t="shared" ref="L59:L60" si="32">(H59*N59)*0.07%</f>
        <v>437.32500000000005</v>
      </c>
      <c r="M59" s="337">
        <f t="shared" ref="M59:M60" si="33">(K59*N59)-L59</f>
        <v>-13612.325000000001</v>
      </c>
      <c r="N59" s="334">
        <v>425</v>
      </c>
      <c r="O59" s="338" t="s">
        <v>635</v>
      </c>
      <c r="P59" s="339">
        <v>44410</v>
      </c>
      <c r="Q59" s="178"/>
      <c r="R59" s="6" t="s">
        <v>623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3.5" customHeight="1">
      <c r="A60" s="314">
        <v>2</v>
      </c>
      <c r="B60" s="345">
        <v>44406</v>
      </c>
      <c r="C60" s="346"/>
      <c r="D60" s="346" t="s">
        <v>872</v>
      </c>
      <c r="E60" s="314" t="s">
        <v>619</v>
      </c>
      <c r="F60" s="314">
        <v>2340</v>
      </c>
      <c r="G60" s="314">
        <v>2295</v>
      </c>
      <c r="H60" s="316">
        <v>2366.5</v>
      </c>
      <c r="I60" s="316" t="s">
        <v>873</v>
      </c>
      <c r="J60" s="106" t="s">
        <v>900</v>
      </c>
      <c r="K60" s="320">
        <f t="shared" si="31"/>
        <v>26.5</v>
      </c>
      <c r="L60" s="321">
        <f t="shared" si="32"/>
        <v>496.96500000000009</v>
      </c>
      <c r="M60" s="322">
        <f t="shared" si="33"/>
        <v>7453.0349999999999</v>
      </c>
      <c r="N60" s="316">
        <v>300</v>
      </c>
      <c r="O60" s="107" t="s">
        <v>617</v>
      </c>
      <c r="P60" s="323">
        <v>44411</v>
      </c>
      <c r="Q60" s="178"/>
      <c r="R60" s="6" t="s">
        <v>618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3.5" customHeight="1">
      <c r="A61" s="314">
        <v>3</v>
      </c>
      <c r="B61" s="303">
        <v>44407</v>
      </c>
      <c r="C61" s="315"/>
      <c r="D61" s="315" t="s">
        <v>878</v>
      </c>
      <c r="E61" s="304" t="s">
        <v>619</v>
      </c>
      <c r="F61" s="304">
        <v>433</v>
      </c>
      <c r="G61" s="304">
        <v>425</v>
      </c>
      <c r="H61" s="313">
        <v>438.5</v>
      </c>
      <c r="I61" s="316">
        <v>445</v>
      </c>
      <c r="J61" s="106" t="s">
        <v>637</v>
      </c>
      <c r="K61" s="320">
        <f t="shared" ref="K61:K62" si="34">H61-F61</f>
        <v>5.5</v>
      </c>
      <c r="L61" s="321">
        <f t="shared" ref="L61:L62" si="35">(H61*N61)*0.07%</f>
        <v>460.42500000000007</v>
      </c>
      <c r="M61" s="322">
        <f t="shared" ref="M61:M62" si="36">(K61*N61)-L61</f>
        <v>7789.5749999999998</v>
      </c>
      <c r="N61" s="316">
        <v>1500</v>
      </c>
      <c r="O61" s="107" t="s">
        <v>617</v>
      </c>
      <c r="P61" s="323">
        <v>44410</v>
      </c>
      <c r="Q61" s="178"/>
      <c r="R61" s="6" t="s">
        <v>618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3.5" customHeight="1">
      <c r="A62" s="314">
        <v>4</v>
      </c>
      <c r="B62" s="303">
        <v>44407</v>
      </c>
      <c r="C62" s="315"/>
      <c r="D62" s="315" t="s">
        <v>879</v>
      </c>
      <c r="E62" s="304" t="s">
        <v>619</v>
      </c>
      <c r="F62" s="304">
        <v>1616.5</v>
      </c>
      <c r="G62" s="304">
        <v>1595</v>
      </c>
      <c r="H62" s="313">
        <v>1639</v>
      </c>
      <c r="I62" s="316" t="s">
        <v>880</v>
      </c>
      <c r="J62" s="106" t="s">
        <v>901</v>
      </c>
      <c r="K62" s="320">
        <f t="shared" si="34"/>
        <v>22.5</v>
      </c>
      <c r="L62" s="321">
        <f t="shared" si="35"/>
        <v>659.6975000000001</v>
      </c>
      <c r="M62" s="322">
        <f t="shared" si="36"/>
        <v>12277.8025</v>
      </c>
      <c r="N62" s="316">
        <v>575</v>
      </c>
      <c r="O62" s="107" t="s">
        <v>617</v>
      </c>
      <c r="P62" s="323">
        <v>44411</v>
      </c>
      <c r="Q62" s="178"/>
      <c r="R62" s="6" t="s">
        <v>623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3.5" customHeight="1">
      <c r="A63" s="314">
        <v>5</v>
      </c>
      <c r="B63" s="303">
        <v>44407</v>
      </c>
      <c r="C63" s="315"/>
      <c r="D63" s="315" t="s">
        <v>881</v>
      </c>
      <c r="E63" s="304" t="s">
        <v>619</v>
      </c>
      <c r="F63" s="304">
        <v>849</v>
      </c>
      <c r="G63" s="304">
        <v>836</v>
      </c>
      <c r="H63" s="313">
        <v>856</v>
      </c>
      <c r="I63" s="316">
        <v>870</v>
      </c>
      <c r="J63" s="106" t="s">
        <v>911</v>
      </c>
      <c r="K63" s="320">
        <f t="shared" ref="K63:K64" si="37">H63-F63</f>
        <v>7</v>
      </c>
      <c r="L63" s="321">
        <f t="shared" ref="L63:L64" si="38">(H63*N63)*0.07%</f>
        <v>659.12000000000012</v>
      </c>
      <c r="M63" s="322">
        <f t="shared" ref="M63:M64" si="39">(K63*N63)-L63</f>
        <v>7040.88</v>
      </c>
      <c r="N63" s="316">
        <v>1100</v>
      </c>
      <c r="O63" s="107" t="s">
        <v>617</v>
      </c>
      <c r="P63" s="323">
        <v>44411</v>
      </c>
      <c r="Q63" s="178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31">
        <v>6</v>
      </c>
      <c r="B64" s="332">
        <v>44411</v>
      </c>
      <c r="C64" s="333"/>
      <c r="D64" s="333" t="s">
        <v>897</v>
      </c>
      <c r="E64" s="331" t="s">
        <v>619</v>
      </c>
      <c r="F64" s="331">
        <v>1692</v>
      </c>
      <c r="G64" s="331">
        <v>1655</v>
      </c>
      <c r="H64" s="334">
        <v>1655</v>
      </c>
      <c r="I64" s="334" t="s">
        <v>898</v>
      </c>
      <c r="J64" s="335" t="s">
        <v>939</v>
      </c>
      <c r="K64" s="334">
        <f t="shared" si="37"/>
        <v>-37</v>
      </c>
      <c r="L64" s="336">
        <f t="shared" si="38"/>
        <v>405.47500000000008</v>
      </c>
      <c r="M64" s="337">
        <f t="shared" si="39"/>
        <v>-13355.475</v>
      </c>
      <c r="N64" s="334">
        <v>350</v>
      </c>
      <c r="O64" s="338" t="s">
        <v>635</v>
      </c>
      <c r="P64" s="339">
        <v>44414</v>
      </c>
      <c r="Q64" s="178"/>
      <c r="R64" s="6" t="s">
        <v>623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4">
        <v>7</v>
      </c>
      <c r="B65" s="345">
        <v>44411</v>
      </c>
      <c r="C65" s="315"/>
      <c r="D65" s="315" t="s">
        <v>899</v>
      </c>
      <c r="E65" s="304" t="s">
        <v>619</v>
      </c>
      <c r="F65" s="304">
        <v>571</v>
      </c>
      <c r="G65" s="304">
        <v>560</v>
      </c>
      <c r="H65" s="313">
        <v>577</v>
      </c>
      <c r="I65" s="316">
        <v>590</v>
      </c>
      <c r="J65" s="106" t="s">
        <v>912</v>
      </c>
      <c r="K65" s="320">
        <f t="shared" ref="K65:K66" si="40">H65-F65</f>
        <v>6</v>
      </c>
      <c r="L65" s="321">
        <f t="shared" ref="L65:L66" si="41">(H65*N65)*0.07%</f>
        <v>565.46</v>
      </c>
      <c r="M65" s="322">
        <f t="shared" ref="M65:M66" si="42">(K65*N65)-L65</f>
        <v>7834.54</v>
      </c>
      <c r="N65" s="316">
        <v>1400</v>
      </c>
      <c r="O65" s="107" t="s">
        <v>617</v>
      </c>
      <c r="P65" s="323">
        <v>44412</v>
      </c>
      <c r="Q65" s="178"/>
      <c r="R65" s="6" t="s">
        <v>623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4">
        <v>8</v>
      </c>
      <c r="B66" s="345">
        <v>44411</v>
      </c>
      <c r="C66" s="315"/>
      <c r="D66" s="315" t="s">
        <v>902</v>
      </c>
      <c r="E66" s="304" t="s">
        <v>619</v>
      </c>
      <c r="F66" s="304">
        <v>2534</v>
      </c>
      <c r="G66" s="304">
        <v>2490</v>
      </c>
      <c r="H66" s="313">
        <v>2567.5</v>
      </c>
      <c r="I66" s="316" t="s">
        <v>903</v>
      </c>
      <c r="J66" s="106" t="s">
        <v>915</v>
      </c>
      <c r="K66" s="320">
        <f t="shared" si="40"/>
        <v>33.5</v>
      </c>
      <c r="L66" s="321">
        <f t="shared" si="41"/>
        <v>494.24375000000009</v>
      </c>
      <c r="M66" s="322">
        <f t="shared" si="42"/>
        <v>8718.2562500000004</v>
      </c>
      <c r="N66" s="316">
        <v>275</v>
      </c>
      <c r="O66" s="107" t="s">
        <v>617</v>
      </c>
      <c r="P66" s="323">
        <v>44412</v>
      </c>
      <c r="Q66" s="178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4">
        <v>9</v>
      </c>
      <c r="B67" s="345">
        <v>44411</v>
      </c>
      <c r="C67" s="365"/>
      <c r="D67" s="315" t="s">
        <v>904</v>
      </c>
      <c r="E67" s="304" t="s">
        <v>619</v>
      </c>
      <c r="F67" s="304">
        <v>1438</v>
      </c>
      <c r="G67" s="304">
        <v>1414</v>
      </c>
      <c r="H67" s="304">
        <v>1454</v>
      </c>
      <c r="I67" s="313" t="s">
        <v>905</v>
      </c>
      <c r="J67" s="106" t="s">
        <v>913</v>
      </c>
      <c r="K67" s="320">
        <f t="shared" ref="K67:K68" si="43">H67-F67</f>
        <v>16</v>
      </c>
      <c r="L67" s="321">
        <f t="shared" ref="L67:L68" si="44">(H67*N67)*0.07%</f>
        <v>559.79000000000008</v>
      </c>
      <c r="M67" s="322">
        <f t="shared" ref="M67:M68" si="45">(K67*N67)-L67</f>
        <v>8240.2099999999991</v>
      </c>
      <c r="N67" s="316">
        <v>550</v>
      </c>
      <c r="O67" s="107" t="s">
        <v>617</v>
      </c>
      <c r="P67" s="323">
        <v>44412</v>
      </c>
      <c r="Q67" s="178"/>
      <c r="R67" s="6" t="s">
        <v>618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66">
        <v>10</v>
      </c>
      <c r="B68" s="350">
        <v>44412</v>
      </c>
      <c r="C68" s="367"/>
      <c r="D68" s="367" t="s">
        <v>916</v>
      </c>
      <c r="E68" s="308" t="s">
        <v>619</v>
      </c>
      <c r="F68" s="308">
        <v>2441</v>
      </c>
      <c r="G68" s="308">
        <v>2416</v>
      </c>
      <c r="H68" s="352">
        <v>2416</v>
      </c>
      <c r="I68" s="368" t="s">
        <v>917</v>
      </c>
      <c r="J68" s="335" t="s">
        <v>918</v>
      </c>
      <c r="K68" s="334">
        <f t="shared" si="43"/>
        <v>-25</v>
      </c>
      <c r="L68" s="336">
        <f t="shared" si="44"/>
        <v>845.60000000000014</v>
      </c>
      <c r="M68" s="337">
        <f t="shared" si="45"/>
        <v>-13345.6</v>
      </c>
      <c r="N68" s="334">
        <v>500</v>
      </c>
      <c r="O68" s="338" t="s">
        <v>635</v>
      </c>
      <c r="P68" s="339">
        <v>44412</v>
      </c>
      <c r="Q68" s="178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66">
        <v>11</v>
      </c>
      <c r="B69" s="350">
        <v>44413</v>
      </c>
      <c r="C69" s="367"/>
      <c r="D69" s="367" t="s">
        <v>933</v>
      </c>
      <c r="E69" s="308" t="s">
        <v>619</v>
      </c>
      <c r="F69" s="308">
        <v>407</v>
      </c>
      <c r="G69" s="308">
        <v>397</v>
      </c>
      <c r="H69" s="352">
        <v>397</v>
      </c>
      <c r="I69" s="368" t="s">
        <v>934</v>
      </c>
      <c r="J69" s="335" t="s">
        <v>954</v>
      </c>
      <c r="K69" s="334">
        <f t="shared" ref="K69:K70" si="46">H69-F69</f>
        <v>-10</v>
      </c>
      <c r="L69" s="336">
        <f t="shared" ref="L69:L70" si="47">(H69*N69)*0.07%</f>
        <v>444.64000000000004</v>
      </c>
      <c r="M69" s="337">
        <f t="shared" ref="M69:M70" si="48">(K69*N69)-L69</f>
        <v>-16444.64</v>
      </c>
      <c r="N69" s="334">
        <v>1600</v>
      </c>
      <c r="O69" s="338" t="s">
        <v>635</v>
      </c>
      <c r="P69" s="339">
        <v>44417</v>
      </c>
      <c r="Q69" s="178"/>
      <c r="R69" s="6" t="s">
        <v>623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4">
        <v>12</v>
      </c>
      <c r="B70" s="345">
        <v>44413</v>
      </c>
      <c r="C70" s="315"/>
      <c r="D70" s="315" t="s">
        <v>935</v>
      </c>
      <c r="E70" s="304" t="s">
        <v>619</v>
      </c>
      <c r="F70" s="304">
        <v>671.5</v>
      </c>
      <c r="G70" s="304">
        <v>660</v>
      </c>
      <c r="H70" s="313">
        <v>679</v>
      </c>
      <c r="I70" s="316" t="s">
        <v>936</v>
      </c>
      <c r="J70" s="106" t="s">
        <v>955</v>
      </c>
      <c r="K70" s="320">
        <f t="shared" si="46"/>
        <v>7.5</v>
      </c>
      <c r="L70" s="321">
        <f t="shared" si="47"/>
        <v>522.83000000000004</v>
      </c>
      <c r="M70" s="322">
        <f t="shared" si="48"/>
        <v>7727.17</v>
      </c>
      <c r="N70" s="316">
        <v>1100</v>
      </c>
      <c r="O70" s="107" t="s">
        <v>617</v>
      </c>
      <c r="P70" s="323">
        <v>44417</v>
      </c>
      <c r="Q70" s="178"/>
      <c r="R70" s="6" t="s">
        <v>618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4">
        <v>13</v>
      </c>
      <c r="B71" s="345">
        <v>44414</v>
      </c>
      <c r="C71" s="315"/>
      <c r="D71" s="315" t="s">
        <v>899</v>
      </c>
      <c r="E71" s="304" t="s">
        <v>619</v>
      </c>
      <c r="F71" s="304">
        <v>569.5</v>
      </c>
      <c r="G71" s="304">
        <v>560</v>
      </c>
      <c r="H71" s="313">
        <v>575.5</v>
      </c>
      <c r="I71" s="316">
        <v>590</v>
      </c>
      <c r="J71" s="106" t="s">
        <v>912</v>
      </c>
      <c r="K71" s="320">
        <f t="shared" ref="K71:K72" si="49">H71-F71</f>
        <v>6</v>
      </c>
      <c r="L71" s="321">
        <f t="shared" ref="L71:L72" si="50">(H71*N71)*0.07%</f>
        <v>563.99000000000012</v>
      </c>
      <c r="M71" s="322">
        <f t="shared" ref="M71:M72" si="51">(K71*N71)-L71</f>
        <v>7836.01</v>
      </c>
      <c r="N71" s="316">
        <v>1400</v>
      </c>
      <c r="O71" s="107" t="s">
        <v>617</v>
      </c>
      <c r="P71" s="416">
        <v>44414</v>
      </c>
      <c r="Q71" s="178"/>
      <c r="R71" s="6" t="s">
        <v>623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14">
        <v>14</v>
      </c>
      <c r="B72" s="345">
        <v>44414</v>
      </c>
      <c r="C72" s="315"/>
      <c r="D72" s="315" t="s">
        <v>940</v>
      </c>
      <c r="E72" s="304" t="s">
        <v>619</v>
      </c>
      <c r="F72" s="304">
        <v>214.5</v>
      </c>
      <c r="G72" s="304">
        <v>210</v>
      </c>
      <c r="H72" s="313">
        <v>217.75</v>
      </c>
      <c r="I72" s="316">
        <v>222</v>
      </c>
      <c r="J72" s="106" t="s">
        <v>953</v>
      </c>
      <c r="K72" s="320">
        <f t="shared" si="49"/>
        <v>3.25</v>
      </c>
      <c r="L72" s="321">
        <f t="shared" si="50"/>
        <v>487.76000000000005</v>
      </c>
      <c r="M72" s="322">
        <f t="shared" si="51"/>
        <v>9912.24</v>
      </c>
      <c r="N72" s="316">
        <v>3200</v>
      </c>
      <c r="O72" s="107" t="s">
        <v>617</v>
      </c>
      <c r="P72" s="323">
        <v>44417</v>
      </c>
      <c r="Q72" s="178"/>
      <c r="R72" s="6" t="s">
        <v>618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66">
        <v>15</v>
      </c>
      <c r="B73" s="350">
        <v>44414</v>
      </c>
      <c r="C73" s="367"/>
      <c r="D73" s="367" t="s">
        <v>941</v>
      </c>
      <c r="E73" s="308" t="s">
        <v>619</v>
      </c>
      <c r="F73" s="308">
        <v>538.5</v>
      </c>
      <c r="G73" s="308">
        <v>528</v>
      </c>
      <c r="H73" s="352">
        <v>528</v>
      </c>
      <c r="I73" s="368">
        <v>560</v>
      </c>
      <c r="J73" s="335" t="s">
        <v>942</v>
      </c>
      <c r="K73" s="334">
        <f t="shared" ref="K73" si="52">H73-F73</f>
        <v>-10.5</v>
      </c>
      <c r="L73" s="336">
        <f t="shared" ref="L73" si="53">(H73*N73)*0.07%</f>
        <v>462.00000000000006</v>
      </c>
      <c r="M73" s="337">
        <f t="shared" ref="M73" si="54">(K73*N73)-L73</f>
        <v>-13587</v>
      </c>
      <c r="N73" s="334">
        <v>1250</v>
      </c>
      <c r="O73" s="338" t="s">
        <v>635</v>
      </c>
      <c r="P73" s="339">
        <v>44414</v>
      </c>
      <c r="Q73" s="178"/>
      <c r="R73" s="6" t="s">
        <v>623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66">
        <v>16</v>
      </c>
      <c r="B74" s="350">
        <v>44417</v>
      </c>
      <c r="C74" s="367"/>
      <c r="D74" s="367" t="s">
        <v>956</v>
      </c>
      <c r="E74" s="308" t="s">
        <v>619</v>
      </c>
      <c r="F74" s="308">
        <v>1143</v>
      </c>
      <c r="G74" s="308">
        <v>1127</v>
      </c>
      <c r="H74" s="352">
        <v>1127</v>
      </c>
      <c r="I74" s="368">
        <v>1175</v>
      </c>
      <c r="J74" s="335" t="s">
        <v>957</v>
      </c>
      <c r="K74" s="334">
        <f t="shared" ref="K74:K75" si="55">H74-F74</f>
        <v>-16</v>
      </c>
      <c r="L74" s="336">
        <f t="shared" ref="L74:L75" si="56">(H74*N74)*0.07%</f>
        <v>670.56500000000005</v>
      </c>
      <c r="M74" s="337">
        <f t="shared" ref="M74:M75" si="57">(K74*N74)-L74</f>
        <v>-14270.565000000001</v>
      </c>
      <c r="N74" s="334">
        <v>850</v>
      </c>
      <c r="O74" s="338" t="s">
        <v>635</v>
      </c>
      <c r="P74" s="339">
        <v>44417</v>
      </c>
      <c r="Q74" s="178"/>
      <c r="R74" s="6" t="s">
        <v>623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4">
        <v>17</v>
      </c>
      <c r="B75" s="341">
        <v>44417</v>
      </c>
      <c r="C75" s="315"/>
      <c r="D75" s="315" t="s">
        <v>958</v>
      </c>
      <c r="E75" s="304" t="s">
        <v>619</v>
      </c>
      <c r="F75" s="304">
        <v>2632</v>
      </c>
      <c r="G75" s="304">
        <v>2595</v>
      </c>
      <c r="H75" s="313">
        <v>2664</v>
      </c>
      <c r="I75" s="316" t="s">
        <v>959</v>
      </c>
      <c r="J75" s="106" t="s">
        <v>974</v>
      </c>
      <c r="K75" s="320">
        <f t="shared" si="55"/>
        <v>32</v>
      </c>
      <c r="L75" s="321">
        <f t="shared" si="56"/>
        <v>559.44000000000005</v>
      </c>
      <c r="M75" s="322">
        <f t="shared" si="57"/>
        <v>9040.56</v>
      </c>
      <c r="N75" s="316">
        <v>300</v>
      </c>
      <c r="O75" s="107" t="s">
        <v>617</v>
      </c>
      <c r="P75" s="323">
        <v>44418</v>
      </c>
      <c r="Q75" s="178"/>
      <c r="R75" s="6" t="s">
        <v>618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182">
        <v>18</v>
      </c>
      <c r="B76" s="389">
        <v>44417</v>
      </c>
      <c r="C76" s="183"/>
      <c r="D76" s="183" t="s">
        <v>935</v>
      </c>
      <c r="E76" s="111" t="s">
        <v>619</v>
      </c>
      <c r="F76" s="111" t="s">
        <v>960</v>
      </c>
      <c r="G76" s="111">
        <v>658</v>
      </c>
      <c r="H76" s="117"/>
      <c r="I76" s="179" t="s">
        <v>961</v>
      </c>
      <c r="J76" s="179" t="s">
        <v>620</v>
      </c>
      <c r="K76" s="377"/>
      <c r="L76" s="180"/>
      <c r="M76" s="184"/>
      <c r="N76" s="179"/>
      <c r="O76" s="185"/>
      <c r="P76" s="186"/>
      <c r="Q76" s="178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14">
        <v>19</v>
      </c>
      <c r="B77" s="341">
        <v>44417</v>
      </c>
      <c r="C77" s="315"/>
      <c r="D77" s="315" t="s">
        <v>962</v>
      </c>
      <c r="E77" s="304" t="s">
        <v>619</v>
      </c>
      <c r="F77" s="304">
        <v>941</v>
      </c>
      <c r="G77" s="304">
        <v>926</v>
      </c>
      <c r="H77" s="313">
        <v>952</v>
      </c>
      <c r="I77" s="316">
        <v>975</v>
      </c>
      <c r="J77" s="106" t="s">
        <v>973</v>
      </c>
      <c r="K77" s="320">
        <f t="shared" ref="K77" si="58">H77-F77</f>
        <v>11</v>
      </c>
      <c r="L77" s="321">
        <f t="shared" ref="L77" si="59">(H77*N77)*0.07%</f>
        <v>566.44000000000005</v>
      </c>
      <c r="M77" s="322">
        <f t="shared" ref="M77" si="60">(K77*N77)-L77</f>
        <v>8783.56</v>
      </c>
      <c r="N77" s="316">
        <v>850</v>
      </c>
      <c r="O77" s="107" t="s">
        <v>617</v>
      </c>
      <c r="P77" s="416">
        <v>44417</v>
      </c>
      <c r="Q77" s="178"/>
      <c r="R77" s="6" t="s">
        <v>623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s="405" customFormat="1" ht="13.5" customHeight="1">
      <c r="A78" s="314">
        <v>20</v>
      </c>
      <c r="B78" s="341">
        <v>44418</v>
      </c>
      <c r="C78" s="315"/>
      <c r="D78" s="315" t="s">
        <v>962</v>
      </c>
      <c r="E78" s="304" t="s">
        <v>619</v>
      </c>
      <c r="F78" s="304">
        <v>941</v>
      </c>
      <c r="G78" s="304">
        <v>926</v>
      </c>
      <c r="H78" s="313">
        <v>954</v>
      </c>
      <c r="I78" s="316">
        <v>975</v>
      </c>
      <c r="J78" s="106" t="s">
        <v>974</v>
      </c>
      <c r="K78" s="320">
        <f t="shared" ref="K78:K79" si="61">H78-F78</f>
        <v>13</v>
      </c>
      <c r="L78" s="321">
        <f t="shared" ref="L78:L79" si="62">(H78*N78)*0.07%</f>
        <v>567.63000000000011</v>
      </c>
      <c r="M78" s="322">
        <f t="shared" ref="M78:M79" si="63">(K78*N78)-L78</f>
        <v>10482.369999999999</v>
      </c>
      <c r="N78" s="316">
        <v>850</v>
      </c>
      <c r="O78" s="107" t="s">
        <v>617</v>
      </c>
      <c r="P78" s="416">
        <v>44418</v>
      </c>
      <c r="Q78" s="402"/>
      <c r="R78" s="403"/>
      <c r="S78" s="1"/>
      <c r="T78" s="1"/>
      <c r="U78" s="1"/>
      <c r="V78" s="1"/>
      <c r="W78" s="1"/>
      <c r="X78" s="1"/>
      <c r="Y78" s="1"/>
      <c r="Z78" s="1"/>
      <c r="AA78" s="1"/>
      <c r="AB78" s="404"/>
      <c r="AC78" s="404"/>
      <c r="AD78" s="404"/>
      <c r="AE78" s="404"/>
      <c r="AF78" s="404"/>
      <c r="AG78" s="404"/>
      <c r="AH78" s="404"/>
      <c r="AI78" s="404"/>
      <c r="AJ78" s="404"/>
      <c r="AK78" s="404"/>
      <c r="AL78" s="404"/>
    </row>
    <row r="79" spans="1:38" s="405" customFormat="1" ht="13.5" customHeight="1">
      <c r="A79" s="366">
        <v>21</v>
      </c>
      <c r="B79" s="332">
        <v>44418</v>
      </c>
      <c r="C79" s="367"/>
      <c r="D79" s="367" t="s">
        <v>977</v>
      </c>
      <c r="E79" s="308" t="s">
        <v>619</v>
      </c>
      <c r="F79" s="308">
        <v>212.75</v>
      </c>
      <c r="G79" s="308">
        <v>208.5</v>
      </c>
      <c r="H79" s="352">
        <v>209.25</v>
      </c>
      <c r="I79" s="368">
        <v>220</v>
      </c>
      <c r="J79" s="335" t="s">
        <v>1011</v>
      </c>
      <c r="K79" s="334">
        <f t="shared" si="61"/>
        <v>-3.5</v>
      </c>
      <c r="L79" s="336">
        <f t="shared" si="62"/>
        <v>468.72000000000008</v>
      </c>
      <c r="M79" s="337">
        <f t="shared" si="63"/>
        <v>-11668.72</v>
      </c>
      <c r="N79" s="334">
        <v>3200</v>
      </c>
      <c r="O79" s="338" t="s">
        <v>635</v>
      </c>
      <c r="P79" s="339">
        <v>44418</v>
      </c>
      <c r="Q79" s="178"/>
      <c r="R79" s="6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82"/>
      <c r="AG79" s="389"/>
      <c r="AH79" s="183"/>
      <c r="AI79" s="183"/>
      <c r="AJ79" s="111"/>
      <c r="AK79" s="111"/>
      <c r="AL79" s="111"/>
    </row>
    <row r="80" spans="1:38" s="405" customFormat="1" ht="13.5" customHeight="1">
      <c r="A80" s="182">
        <v>22</v>
      </c>
      <c r="B80" s="389">
        <v>44419</v>
      </c>
      <c r="C80" s="183"/>
      <c r="D80" s="183" t="s">
        <v>1012</v>
      </c>
      <c r="E80" s="111" t="s">
        <v>619</v>
      </c>
      <c r="F80" s="111" t="s">
        <v>1013</v>
      </c>
      <c r="G80" s="111">
        <v>509.5</v>
      </c>
      <c r="H80" s="117"/>
      <c r="I80" s="179">
        <v>535</v>
      </c>
      <c r="J80" s="420" t="s">
        <v>620</v>
      </c>
      <c r="K80" s="398"/>
      <c r="L80" s="180"/>
      <c r="M80" s="184"/>
      <c r="N80" s="179"/>
      <c r="O80" s="185"/>
      <c r="P80" s="186"/>
      <c r="Q80" s="178"/>
      <c r="R80" s="6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82"/>
      <c r="AG80" s="389"/>
      <c r="AH80" s="183"/>
      <c r="AI80" s="183"/>
      <c r="AJ80" s="111"/>
      <c r="AK80" s="111"/>
      <c r="AL80" s="111"/>
    </row>
    <row r="81" spans="1:38" s="405" customFormat="1" ht="13.5" customHeight="1">
      <c r="A81" s="314">
        <v>23</v>
      </c>
      <c r="B81" s="341">
        <v>44419</v>
      </c>
      <c r="C81" s="315"/>
      <c r="D81" s="315" t="s">
        <v>962</v>
      </c>
      <c r="E81" s="304" t="s">
        <v>619</v>
      </c>
      <c r="F81" s="304">
        <v>911</v>
      </c>
      <c r="G81" s="304">
        <v>896</v>
      </c>
      <c r="H81" s="313">
        <v>921</v>
      </c>
      <c r="I81" s="316" t="s">
        <v>1014</v>
      </c>
      <c r="J81" s="106" t="s">
        <v>1019</v>
      </c>
      <c r="K81" s="320">
        <f t="shared" ref="K81" si="64">H81-F81</f>
        <v>10</v>
      </c>
      <c r="L81" s="321">
        <f t="shared" ref="L81" si="65">(H81*N81)*0.07%</f>
        <v>547.99500000000012</v>
      </c>
      <c r="M81" s="322">
        <f t="shared" ref="M81" si="66">(K81*N81)-L81</f>
        <v>7952.0050000000001</v>
      </c>
      <c r="N81" s="316">
        <v>850</v>
      </c>
      <c r="O81" s="107" t="s">
        <v>617</v>
      </c>
      <c r="P81" s="416">
        <v>44418</v>
      </c>
      <c r="Q81" s="178"/>
      <c r="R81" s="6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418"/>
      <c r="AG81" s="389"/>
      <c r="AH81" s="183"/>
      <c r="AI81" s="183"/>
      <c r="AJ81" s="111"/>
      <c r="AK81" s="111"/>
      <c r="AL81" s="111"/>
    </row>
    <row r="82" spans="1:38" s="405" customFormat="1" ht="13.5" customHeight="1">
      <c r="A82" s="418"/>
      <c r="B82" s="389"/>
      <c r="C82" s="183"/>
      <c r="D82" s="183"/>
      <c r="E82" s="111"/>
      <c r="F82" s="111"/>
      <c r="G82" s="111"/>
      <c r="H82" s="117"/>
      <c r="I82" s="420"/>
      <c r="J82" s="420"/>
      <c r="K82" s="419"/>
      <c r="L82" s="180"/>
      <c r="M82" s="184"/>
      <c r="N82" s="420"/>
      <c r="O82" s="417"/>
      <c r="P82" s="186"/>
      <c r="Q82" s="178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8"/>
      <c r="AG82" s="389"/>
      <c r="AH82" s="183"/>
      <c r="AI82" s="183"/>
      <c r="AJ82" s="111"/>
      <c r="AK82" s="111"/>
      <c r="AL82" s="111"/>
    </row>
    <row r="83" spans="1:38" s="405" customFormat="1" ht="13.5" customHeight="1">
      <c r="A83" s="418"/>
      <c r="B83" s="389"/>
      <c r="C83" s="183"/>
      <c r="D83" s="183"/>
      <c r="E83" s="111"/>
      <c r="F83" s="111"/>
      <c r="G83" s="111"/>
      <c r="H83" s="117"/>
      <c r="I83" s="420"/>
      <c r="J83" s="420"/>
      <c r="K83" s="419"/>
      <c r="L83" s="180"/>
      <c r="M83" s="184"/>
      <c r="N83" s="420"/>
      <c r="O83" s="417"/>
      <c r="P83" s="186"/>
      <c r="Q83" s="178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8"/>
      <c r="AG83" s="389"/>
      <c r="AH83" s="183"/>
      <c r="AI83" s="183"/>
      <c r="AJ83" s="111"/>
      <c r="AK83" s="111"/>
      <c r="AL83" s="111"/>
    </row>
    <row r="84" spans="1:38" s="405" customFormat="1" ht="13.5" customHeight="1">
      <c r="A84" s="182"/>
      <c r="B84" s="389"/>
      <c r="C84" s="183"/>
      <c r="D84" s="183"/>
      <c r="E84" s="111"/>
      <c r="F84" s="111"/>
      <c r="G84" s="111"/>
      <c r="H84" s="117"/>
      <c r="I84" s="179"/>
      <c r="J84" s="179"/>
      <c r="K84" s="398"/>
      <c r="L84" s="180"/>
      <c r="M84" s="184"/>
      <c r="N84" s="179"/>
      <c r="O84" s="185"/>
      <c r="P84" s="186"/>
      <c r="Q84" s="178"/>
      <c r="R84" s="6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82"/>
      <c r="AG84" s="389"/>
      <c r="AH84" s="183"/>
      <c r="AI84" s="183"/>
      <c r="AJ84" s="111"/>
      <c r="AK84" s="111"/>
      <c r="AL84" s="111"/>
    </row>
    <row r="85" spans="1:38" ht="13.5" customHeight="1">
      <c r="A85" s="450"/>
      <c r="B85" s="452"/>
      <c r="C85" s="114"/>
      <c r="D85" s="183"/>
      <c r="E85" s="111"/>
      <c r="F85" s="111"/>
      <c r="G85" s="111"/>
      <c r="H85" s="111"/>
      <c r="I85" s="117"/>
      <c r="J85" s="454"/>
      <c r="K85" s="180"/>
      <c r="L85" s="180"/>
      <c r="M85" s="456"/>
      <c r="N85" s="454"/>
      <c r="O85" s="446"/>
      <c r="P85" s="448"/>
      <c r="Q85" s="178"/>
      <c r="R85" s="6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451"/>
      <c r="B86" s="453"/>
      <c r="C86" s="114"/>
      <c r="D86" s="183"/>
      <c r="E86" s="111"/>
      <c r="F86" s="111"/>
      <c r="G86" s="111"/>
      <c r="H86" s="111"/>
      <c r="I86" s="117"/>
      <c r="J86" s="455"/>
      <c r="K86" s="399"/>
      <c r="L86" s="400"/>
      <c r="M86" s="457"/>
      <c r="N86" s="455"/>
      <c r="O86" s="447"/>
      <c r="P86" s="449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128"/>
      <c r="B87" s="129"/>
      <c r="C87" s="167"/>
      <c r="D87" s="187"/>
      <c r="E87" s="188"/>
      <c r="F87" s="128"/>
      <c r="G87" s="128"/>
      <c r="H87" s="128"/>
      <c r="I87" s="169"/>
      <c r="J87" s="169"/>
      <c r="K87" s="169"/>
      <c r="L87" s="169"/>
      <c r="M87" s="169"/>
      <c r="N87" s="169"/>
      <c r="O87" s="169"/>
      <c r="P87" s="169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189"/>
      <c r="B88" s="129"/>
      <c r="C88" s="130"/>
      <c r="D88" s="190"/>
      <c r="E88" s="133"/>
      <c r="F88" s="133"/>
      <c r="G88" s="133"/>
      <c r="H88" s="133"/>
      <c r="I88" s="133"/>
      <c r="J88" s="6"/>
      <c r="K88" s="133"/>
      <c r="L88" s="133"/>
      <c r="M88" s="6"/>
      <c r="N88" s="1"/>
      <c r="O88" s="130"/>
      <c r="P88" s="44"/>
      <c r="Q88" s="44"/>
      <c r="R88" s="6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</row>
    <row r="89" spans="1:38" ht="12.75" customHeight="1">
      <c r="A89" s="191" t="s">
        <v>646</v>
      </c>
      <c r="B89" s="191"/>
      <c r="C89" s="191"/>
      <c r="D89" s="191"/>
      <c r="E89" s="192"/>
      <c r="F89" s="133"/>
      <c r="G89" s="133"/>
      <c r="H89" s="133"/>
      <c r="I89" s="133"/>
      <c r="J89" s="1"/>
      <c r="K89" s="6"/>
      <c r="L89" s="6"/>
      <c r="M89" s="6"/>
      <c r="N89" s="1"/>
      <c r="O89" s="1"/>
      <c r="P89" s="44"/>
      <c r="Q89" s="44"/>
      <c r="R89" s="6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</row>
    <row r="90" spans="1:38" ht="38.25" customHeight="1">
      <c r="A90" s="102" t="s">
        <v>16</v>
      </c>
      <c r="B90" s="102" t="s">
        <v>590</v>
      </c>
      <c r="C90" s="102"/>
      <c r="D90" s="103" t="s">
        <v>604</v>
      </c>
      <c r="E90" s="102" t="s">
        <v>605</v>
      </c>
      <c r="F90" s="102" t="s">
        <v>606</v>
      </c>
      <c r="G90" s="102" t="s">
        <v>633</v>
      </c>
      <c r="H90" s="102" t="s">
        <v>608</v>
      </c>
      <c r="I90" s="102" t="s">
        <v>609</v>
      </c>
      <c r="J90" s="101" t="s">
        <v>610</v>
      </c>
      <c r="K90" s="101" t="s">
        <v>647</v>
      </c>
      <c r="L90" s="104" t="s">
        <v>612</v>
      </c>
      <c r="M90" s="177" t="s">
        <v>643</v>
      </c>
      <c r="N90" s="102" t="s">
        <v>644</v>
      </c>
      <c r="O90" s="102" t="s">
        <v>614</v>
      </c>
      <c r="P90" s="103" t="s">
        <v>615</v>
      </c>
      <c r="Q90" s="44"/>
      <c r="R90" s="6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</row>
    <row r="91" spans="1:38" ht="12.75" customHeight="1">
      <c r="A91" s="111">
        <v>1</v>
      </c>
      <c r="B91" s="162">
        <v>44403</v>
      </c>
      <c r="C91" s="163"/>
      <c r="D91" s="114" t="s">
        <v>858</v>
      </c>
      <c r="E91" s="111" t="s">
        <v>619</v>
      </c>
      <c r="F91" s="111" t="s">
        <v>866</v>
      </c>
      <c r="G91" s="111">
        <v>0.75</v>
      </c>
      <c r="H91" s="111"/>
      <c r="I91" s="117" t="s">
        <v>867</v>
      </c>
      <c r="J91" s="179" t="s">
        <v>620</v>
      </c>
      <c r="K91" s="180"/>
      <c r="L91" s="180"/>
      <c r="M91" s="179"/>
      <c r="N91" s="179"/>
      <c r="O91" s="165"/>
      <c r="P91" s="120"/>
      <c r="Q91" s="178"/>
      <c r="R91" s="193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>
      <c r="A92" s="308">
        <v>2</v>
      </c>
      <c r="B92" s="350">
        <v>44411</v>
      </c>
      <c r="C92" s="306"/>
      <c r="D92" s="351" t="s">
        <v>893</v>
      </c>
      <c r="E92" s="308" t="s">
        <v>619</v>
      </c>
      <c r="F92" s="308">
        <v>66.5</v>
      </c>
      <c r="G92" s="308">
        <v>19</v>
      </c>
      <c r="H92" s="308">
        <v>26</v>
      </c>
      <c r="I92" s="352" t="s">
        <v>894</v>
      </c>
      <c r="J92" s="347" t="s">
        <v>906</v>
      </c>
      <c r="K92" s="348">
        <f t="shared" ref="K92" si="67">H92-F92</f>
        <v>-40.5</v>
      </c>
      <c r="L92" s="348">
        <v>100</v>
      </c>
      <c r="M92" s="347">
        <f t="shared" ref="M92" si="68">(K92*N92)-100</f>
        <v>-2125</v>
      </c>
      <c r="N92" s="309">
        <v>50</v>
      </c>
      <c r="O92" s="349" t="s">
        <v>635</v>
      </c>
      <c r="P92" s="353">
        <v>44411</v>
      </c>
      <c r="Q92" s="178"/>
      <c r="R92" s="193" t="s">
        <v>618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>
      <c r="A93" s="308">
        <v>3</v>
      </c>
      <c r="B93" s="350">
        <v>44411</v>
      </c>
      <c r="C93" s="306"/>
      <c r="D93" s="351" t="s">
        <v>895</v>
      </c>
      <c r="E93" s="308" t="s">
        <v>619</v>
      </c>
      <c r="F93" s="308">
        <v>150</v>
      </c>
      <c r="G93" s="308">
        <v>35</v>
      </c>
      <c r="H93" s="308">
        <v>35</v>
      </c>
      <c r="I93" s="352" t="s">
        <v>896</v>
      </c>
      <c r="J93" s="347" t="s">
        <v>906</v>
      </c>
      <c r="K93" s="348">
        <f t="shared" ref="K93" si="69">H93-F93</f>
        <v>-115</v>
      </c>
      <c r="L93" s="348">
        <v>100</v>
      </c>
      <c r="M93" s="347">
        <f t="shared" ref="M93" si="70">(K93*N93)-100</f>
        <v>-2975</v>
      </c>
      <c r="N93" s="309">
        <v>25</v>
      </c>
      <c r="O93" s="349" t="s">
        <v>635</v>
      </c>
      <c r="P93" s="324">
        <v>44412</v>
      </c>
      <c r="Q93" s="178"/>
      <c r="R93" s="193" t="s">
        <v>623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111">
        <v>4</v>
      </c>
      <c r="B94" s="162">
        <v>44412</v>
      </c>
      <c r="C94" s="163"/>
      <c r="D94" s="114" t="s">
        <v>920</v>
      </c>
      <c r="E94" s="111" t="s">
        <v>619</v>
      </c>
      <c r="F94" s="111" t="s">
        <v>921</v>
      </c>
      <c r="G94" s="111">
        <v>14</v>
      </c>
      <c r="H94" s="111"/>
      <c r="I94" s="117" t="s">
        <v>922</v>
      </c>
      <c r="J94" s="179" t="s">
        <v>620</v>
      </c>
      <c r="K94" s="180"/>
      <c r="L94" s="180"/>
      <c r="M94" s="179"/>
      <c r="N94" s="179"/>
      <c r="O94" s="165"/>
      <c r="P94" s="120"/>
      <c r="Q94" s="178"/>
      <c r="R94" s="193" t="s">
        <v>618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>
      <c r="A95" s="308">
        <v>5</v>
      </c>
      <c r="B95" s="350">
        <v>44412</v>
      </c>
      <c r="C95" s="306"/>
      <c r="D95" s="351" t="s">
        <v>923</v>
      </c>
      <c r="E95" s="308" t="s">
        <v>619</v>
      </c>
      <c r="F95" s="308">
        <v>51</v>
      </c>
      <c r="G95" s="308">
        <v>8</v>
      </c>
      <c r="H95" s="308">
        <v>8</v>
      </c>
      <c r="I95" s="352" t="s">
        <v>924</v>
      </c>
      <c r="J95" s="347" t="s">
        <v>932</v>
      </c>
      <c r="K95" s="348">
        <f t="shared" ref="K95" si="71">H95-F95</f>
        <v>-43</v>
      </c>
      <c r="L95" s="348">
        <v>100</v>
      </c>
      <c r="M95" s="347">
        <f t="shared" ref="M95" si="72">(K95*N95)-100</f>
        <v>-2250</v>
      </c>
      <c r="N95" s="309">
        <v>50</v>
      </c>
      <c r="O95" s="349" t="s">
        <v>635</v>
      </c>
      <c r="P95" s="324">
        <v>44413</v>
      </c>
      <c r="Q95" s="178"/>
      <c r="R95" s="193" t="s">
        <v>623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111">
        <v>6</v>
      </c>
      <c r="B96" s="162">
        <v>44418</v>
      </c>
      <c r="C96" s="163"/>
      <c r="D96" s="114" t="s">
        <v>978</v>
      </c>
      <c r="E96" s="111" t="s">
        <v>619</v>
      </c>
      <c r="F96" s="111" t="s">
        <v>979</v>
      </c>
      <c r="G96" s="111">
        <v>1.3</v>
      </c>
      <c r="H96" s="111"/>
      <c r="I96" s="117" t="s">
        <v>980</v>
      </c>
      <c r="J96" s="179" t="s">
        <v>620</v>
      </c>
      <c r="K96" s="180"/>
      <c r="L96" s="180"/>
      <c r="M96" s="179"/>
      <c r="N96" s="179"/>
      <c r="O96" s="165"/>
      <c r="P96" s="120"/>
      <c r="Q96" s="178"/>
      <c r="R96" s="193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304">
        <v>7</v>
      </c>
      <c r="B97" s="345">
        <v>44418</v>
      </c>
      <c r="C97" s="312"/>
      <c r="D97" s="365" t="s">
        <v>981</v>
      </c>
      <c r="E97" s="304" t="s">
        <v>982</v>
      </c>
      <c r="F97" s="304">
        <v>80</v>
      </c>
      <c r="G97" s="304">
        <v>140</v>
      </c>
      <c r="H97" s="304">
        <v>62</v>
      </c>
      <c r="I97" s="313">
        <v>0.1</v>
      </c>
      <c r="J97" s="401" t="s">
        <v>983</v>
      </c>
      <c r="K97" s="413">
        <f>F97-H97</f>
        <v>18</v>
      </c>
      <c r="L97" s="413">
        <v>100</v>
      </c>
      <c r="M97" s="401">
        <f t="shared" ref="M97" si="73">(K97*N97)-100</f>
        <v>800</v>
      </c>
      <c r="N97" s="106">
        <v>50</v>
      </c>
      <c r="O97" s="414" t="s">
        <v>617</v>
      </c>
      <c r="P97" s="415">
        <v>44418</v>
      </c>
      <c r="Q97" s="178"/>
      <c r="R97" s="193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s="385" customFormat="1" ht="12.75" customHeight="1">
      <c r="A98" s="422">
        <v>8</v>
      </c>
      <c r="B98" s="423">
        <v>44419</v>
      </c>
      <c r="C98" s="424"/>
      <c r="D98" s="425" t="s">
        <v>1015</v>
      </c>
      <c r="E98" s="422" t="s">
        <v>619</v>
      </c>
      <c r="F98" s="422" t="s">
        <v>1016</v>
      </c>
      <c r="G98" s="422">
        <v>10</v>
      </c>
      <c r="H98" s="422"/>
      <c r="I98" s="426" t="s">
        <v>922</v>
      </c>
      <c r="J98" s="378" t="s">
        <v>620</v>
      </c>
      <c r="K98" s="427"/>
      <c r="L98" s="427"/>
      <c r="M98" s="378"/>
      <c r="N98" s="428"/>
      <c r="O98" s="429"/>
      <c r="P98" s="430"/>
      <c r="Q98" s="431"/>
      <c r="R98" s="432"/>
      <c r="S98" s="383"/>
      <c r="T98" s="383"/>
      <c r="U98" s="383"/>
      <c r="V98" s="383"/>
      <c r="W98" s="383"/>
      <c r="X98" s="383"/>
      <c r="Y98" s="383"/>
      <c r="Z98" s="383"/>
      <c r="AA98" s="383"/>
      <c r="AB98" s="383"/>
      <c r="AC98" s="383"/>
      <c r="AD98" s="383"/>
      <c r="AE98" s="383"/>
      <c r="AF98" s="383"/>
      <c r="AG98" s="383"/>
      <c r="AH98" s="383"/>
      <c r="AI98" s="383"/>
      <c r="AJ98" s="383"/>
      <c r="AK98" s="383"/>
      <c r="AL98" s="383"/>
    </row>
    <row r="99" spans="1:38" s="385" customFormat="1" ht="12.75" customHeight="1">
      <c r="A99" s="422">
        <v>9</v>
      </c>
      <c r="B99" s="389">
        <v>44419</v>
      </c>
      <c r="C99" s="424"/>
      <c r="D99" s="425" t="s">
        <v>1017</v>
      </c>
      <c r="E99" s="422" t="s">
        <v>619</v>
      </c>
      <c r="F99" s="422" t="s">
        <v>1018</v>
      </c>
      <c r="G99" s="422">
        <v>34</v>
      </c>
      <c r="H99" s="422"/>
      <c r="I99" s="426">
        <v>80</v>
      </c>
      <c r="J99" s="378" t="s">
        <v>620</v>
      </c>
      <c r="K99" s="427"/>
      <c r="L99" s="427"/>
      <c r="M99" s="378"/>
      <c r="N99" s="428"/>
      <c r="O99" s="429"/>
      <c r="P99" s="430"/>
      <c r="Q99" s="431"/>
      <c r="R99" s="432"/>
      <c r="S99" s="383"/>
      <c r="T99" s="383"/>
      <c r="U99" s="383"/>
      <c r="V99" s="383"/>
      <c r="W99" s="383"/>
      <c r="X99" s="383"/>
      <c r="Y99" s="383"/>
      <c r="Z99" s="383"/>
      <c r="AA99" s="383"/>
      <c r="AB99" s="383"/>
      <c r="AC99" s="383"/>
      <c r="AD99" s="383"/>
      <c r="AE99" s="383"/>
      <c r="AF99" s="383"/>
      <c r="AG99" s="383"/>
      <c r="AH99" s="383"/>
      <c r="AI99" s="383"/>
      <c r="AJ99" s="383"/>
      <c r="AK99" s="383"/>
      <c r="AL99" s="383"/>
    </row>
    <row r="100" spans="1:38" s="385" customFormat="1" ht="12.75" customHeight="1">
      <c r="A100" s="422"/>
      <c r="B100" s="423"/>
      <c r="C100" s="424"/>
      <c r="D100" s="425"/>
      <c r="E100" s="422"/>
      <c r="F100" s="422"/>
      <c r="G100" s="422"/>
      <c r="H100" s="422"/>
      <c r="I100" s="426"/>
      <c r="J100" s="378"/>
      <c r="K100" s="427"/>
      <c r="L100" s="427"/>
      <c r="M100" s="378"/>
      <c r="N100" s="428"/>
      <c r="O100" s="429"/>
      <c r="P100" s="430"/>
      <c r="Q100" s="431"/>
      <c r="R100" s="432"/>
      <c r="S100" s="383"/>
      <c r="T100" s="383"/>
      <c r="U100" s="383"/>
      <c r="V100" s="383"/>
      <c r="W100" s="383"/>
      <c r="X100" s="383"/>
      <c r="Y100" s="383"/>
      <c r="Z100" s="383"/>
      <c r="AA100" s="383"/>
      <c r="AB100" s="383"/>
      <c r="AC100" s="383"/>
      <c r="AD100" s="383"/>
      <c r="AE100" s="383"/>
      <c r="AF100" s="383"/>
      <c r="AG100" s="383"/>
      <c r="AH100" s="383"/>
      <c r="AI100" s="383"/>
      <c r="AJ100" s="383"/>
      <c r="AK100" s="383"/>
      <c r="AL100" s="383"/>
    </row>
    <row r="101" spans="1:38" s="385" customFormat="1" ht="12.75" customHeight="1">
      <c r="A101" s="422"/>
      <c r="B101" s="423"/>
      <c r="C101" s="424"/>
      <c r="D101" s="425"/>
      <c r="E101" s="422"/>
      <c r="F101" s="422"/>
      <c r="G101" s="422"/>
      <c r="H101" s="422"/>
      <c r="I101" s="426"/>
      <c r="J101" s="378"/>
      <c r="K101" s="427"/>
      <c r="L101" s="427"/>
      <c r="M101" s="378"/>
      <c r="N101" s="428"/>
      <c r="O101" s="429"/>
      <c r="P101" s="430"/>
      <c r="Q101" s="431"/>
      <c r="R101" s="432"/>
      <c r="S101" s="383"/>
      <c r="T101" s="383"/>
      <c r="U101" s="383"/>
      <c r="V101" s="383"/>
      <c r="W101" s="383"/>
      <c r="X101" s="383"/>
      <c r="Y101" s="383"/>
      <c r="Z101" s="383"/>
      <c r="AA101" s="383"/>
      <c r="AB101" s="383"/>
      <c r="AC101" s="383"/>
      <c r="AD101" s="383"/>
      <c r="AE101" s="383"/>
      <c r="AF101" s="383"/>
      <c r="AG101" s="383"/>
      <c r="AH101" s="383"/>
      <c r="AI101" s="383"/>
      <c r="AJ101" s="383"/>
      <c r="AK101" s="383"/>
      <c r="AL101" s="383"/>
    </row>
    <row r="102" spans="1:38" ht="14.25" customHeight="1">
      <c r="A102" s="121"/>
      <c r="B102" s="112"/>
      <c r="C102" s="163"/>
      <c r="D102" s="114"/>
      <c r="E102" s="111"/>
      <c r="F102" s="111"/>
      <c r="G102" s="111"/>
      <c r="H102" s="111"/>
      <c r="I102" s="117"/>
      <c r="J102" s="117"/>
      <c r="K102" s="117"/>
      <c r="L102" s="117"/>
      <c r="M102" s="181"/>
      <c r="N102" s="117"/>
      <c r="O102" s="165"/>
      <c r="P102" s="164"/>
      <c r="Q102" s="178"/>
      <c r="R102" s="193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4.25" customHeight="1">
      <c r="A103" s="1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8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4.25" customHeight="1">
      <c r="A105" s="188"/>
      <c r="B105" s="194"/>
      <c r="C105" s="194"/>
      <c r="D105" s="195"/>
      <c r="E105" s="188"/>
      <c r="F105" s="196"/>
      <c r="G105" s="188"/>
      <c r="H105" s="188"/>
      <c r="I105" s="188"/>
      <c r="J105" s="194"/>
      <c r="K105" s="197"/>
      <c r="L105" s="188"/>
      <c r="M105" s="188"/>
      <c r="N105" s="188"/>
      <c r="O105" s="198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100" t="s">
        <v>648</v>
      </c>
      <c r="B106" s="199"/>
      <c r="C106" s="199"/>
      <c r="D106" s="200"/>
      <c r="E106" s="156"/>
      <c r="F106" s="6"/>
      <c r="G106" s="6"/>
      <c r="H106" s="157"/>
      <c r="I106" s="201"/>
      <c r="J106" s="1"/>
      <c r="K106" s="6"/>
      <c r="L106" s="6"/>
      <c r="M106" s="6"/>
      <c r="N106" s="1"/>
      <c r="O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38" ht="38.25" customHeight="1">
      <c r="A107" s="101" t="s">
        <v>16</v>
      </c>
      <c r="B107" s="102" t="s">
        <v>590</v>
      </c>
      <c r="C107" s="102"/>
      <c r="D107" s="103" t="s">
        <v>604</v>
      </c>
      <c r="E107" s="102" t="s">
        <v>605</v>
      </c>
      <c r="F107" s="102" t="s">
        <v>606</v>
      </c>
      <c r="G107" s="102" t="s">
        <v>607</v>
      </c>
      <c r="H107" s="102" t="s">
        <v>608</v>
      </c>
      <c r="I107" s="102" t="s">
        <v>609</v>
      </c>
      <c r="J107" s="101" t="s">
        <v>610</v>
      </c>
      <c r="K107" s="160" t="s">
        <v>634</v>
      </c>
      <c r="L107" s="161" t="s">
        <v>612</v>
      </c>
      <c r="M107" s="104" t="s">
        <v>613</v>
      </c>
      <c r="N107" s="102" t="s">
        <v>614</v>
      </c>
      <c r="O107" s="103" t="s">
        <v>615</v>
      </c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38" ht="14.25" customHeight="1">
      <c r="A108" s="308">
        <v>1</v>
      </c>
      <c r="B108" s="319">
        <v>44363</v>
      </c>
      <c r="C108" s="421"/>
      <c r="D108" s="351" t="s">
        <v>283</v>
      </c>
      <c r="E108" s="408" t="s">
        <v>616</v>
      </c>
      <c r="F108" s="308">
        <v>2275</v>
      </c>
      <c r="G108" s="308">
        <v>2070</v>
      </c>
      <c r="H108" s="408">
        <v>2070</v>
      </c>
      <c r="I108" s="409" t="s">
        <v>649</v>
      </c>
      <c r="J108" s="309" t="s">
        <v>1007</v>
      </c>
      <c r="K108" s="309">
        <f t="shared" ref="K108" si="74">H108-F108</f>
        <v>-205</v>
      </c>
      <c r="L108" s="310">
        <f>(F108*-0.8)/100</f>
        <v>-18.2</v>
      </c>
      <c r="M108" s="311">
        <f t="shared" ref="M108" si="75">(K108+L108)/F108</f>
        <v>-9.8109890109890102E-2</v>
      </c>
      <c r="N108" s="309" t="s">
        <v>635</v>
      </c>
      <c r="O108" s="324">
        <v>44419</v>
      </c>
      <c r="P108" s="105"/>
      <c r="Q108" s="1"/>
      <c r="R108" s="1" t="s">
        <v>618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11"/>
      <c r="B109" s="112"/>
      <c r="C109" s="202"/>
      <c r="D109" s="114"/>
      <c r="E109" s="115"/>
      <c r="F109" s="111"/>
      <c r="G109" s="111"/>
      <c r="H109" s="115"/>
      <c r="I109" s="116"/>
      <c r="J109" s="117"/>
      <c r="K109" s="117"/>
      <c r="L109" s="118"/>
      <c r="M109" s="119"/>
      <c r="N109" s="117"/>
      <c r="O109" s="164"/>
      <c r="P109" s="105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203"/>
      <c r="B110" s="163"/>
      <c r="C110" s="204"/>
      <c r="D110" s="114"/>
      <c r="E110" s="205"/>
      <c r="F110" s="205"/>
      <c r="G110" s="205"/>
      <c r="H110" s="205"/>
      <c r="I110" s="205"/>
      <c r="J110" s="205"/>
      <c r="K110" s="206"/>
      <c r="L110" s="207"/>
      <c r="M110" s="205"/>
      <c r="N110" s="208"/>
      <c r="O110" s="209"/>
      <c r="P110" s="210"/>
      <c r="R110" s="6"/>
      <c r="S110" s="44"/>
      <c r="T110" s="1"/>
      <c r="U110" s="1"/>
      <c r="V110" s="1"/>
      <c r="W110" s="1"/>
      <c r="X110" s="1"/>
      <c r="Y110" s="1"/>
      <c r="Z110" s="1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</row>
    <row r="111" spans="1:38" ht="12.75" customHeight="1">
      <c r="A111" s="140" t="s">
        <v>627</v>
      </c>
      <c r="B111" s="140"/>
      <c r="C111" s="140"/>
      <c r="D111" s="140"/>
      <c r="E111" s="44"/>
      <c r="F111" s="148" t="s">
        <v>629</v>
      </c>
      <c r="G111" s="61"/>
      <c r="H111" s="61"/>
      <c r="I111" s="61"/>
      <c r="J111" s="6"/>
      <c r="K111" s="173"/>
      <c r="L111" s="174"/>
      <c r="M111" s="6"/>
      <c r="N111" s="130"/>
      <c r="O111" s="211"/>
      <c r="P111" s="1"/>
      <c r="Q111" s="1"/>
      <c r="R111" s="6"/>
      <c r="S111" s="1"/>
      <c r="T111" s="1"/>
      <c r="U111" s="1"/>
      <c r="V111" s="1"/>
      <c r="W111" s="1"/>
      <c r="X111" s="1"/>
      <c r="Y111" s="1"/>
    </row>
    <row r="112" spans="1:38" ht="12.75" customHeight="1">
      <c r="A112" s="147" t="s">
        <v>628</v>
      </c>
      <c r="B112" s="140"/>
      <c r="C112" s="140"/>
      <c r="D112" s="140"/>
      <c r="E112" s="6"/>
      <c r="F112" s="148" t="s">
        <v>631</v>
      </c>
      <c r="G112" s="6"/>
      <c r="H112" s="6" t="s">
        <v>868</v>
      </c>
      <c r="I112" s="6"/>
      <c r="J112" s="1"/>
      <c r="K112" s="6"/>
      <c r="L112" s="6"/>
      <c r="M112" s="6"/>
      <c r="N112" s="1"/>
      <c r="O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38" ht="12.75" customHeight="1">
      <c r="A113" s="147"/>
      <c r="B113" s="140"/>
      <c r="C113" s="140"/>
      <c r="D113" s="140"/>
      <c r="E113" s="6"/>
      <c r="F113" s="148"/>
      <c r="G113" s="6"/>
      <c r="H113" s="6"/>
      <c r="I113" s="6"/>
      <c r="J113" s="1"/>
      <c r="K113" s="6"/>
      <c r="L113" s="6"/>
      <c r="M113" s="6"/>
      <c r="N113" s="1"/>
      <c r="O113" s="1"/>
      <c r="Q113" s="1"/>
      <c r="R113" s="61"/>
      <c r="S113" s="1"/>
      <c r="T113" s="1"/>
      <c r="U113" s="1"/>
      <c r="V113" s="1"/>
      <c r="W113" s="1"/>
      <c r="X113" s="1"/>
      <c r="Y113" s="1"/>
      <c r="Z113" s="1"/>
    </row>
    <row r="114" spans="1:38" ht="12.75" customHeight="1">
      <c r="A114" s="1"/>
      <c r="B114" s="155" t="s">
        <v>650</v>
      </c>
      <c r="C114" s="155"/>
      <c r="D114" s="155"/>
      <c r="E114" s="155"/>
      <c r="F114" s="156"/>
      <c r="G114" s="6"/>
      <c r="H114" s="6"/>
      <c r="I114" s="157"/>
      <c r="J114" s="158"/>
      <c r="K114" s="159"/>
      <c r="L114" s="158"/>
      <c r="M114" s="6"/>
      <c r="N114" s="1"/>
      <c r="O114" s="1"/>
      <c r="Q114" s="1"/>
      <c r="R114" s="61"/>
      <c r="S114" s="1"/>
      <c r="T114" s="1"/>
      <c r="U114" s="1"/>
      <c r="V114" s="1"/>
      <c r="W114" s="1"/>
      <c r="X114" s="1"/>
      <c r="Y114" s="1"/>
      <c r="Z114" s="1"/>
    </row>
    <row r="115" spans="1:38" ht="38.25" customHeight="1">
      <c r="A115" s="101" t="s">
        <v>16</v>
      </c>
      <c r="B115" s="102" t="s">
        <v>590</v>
      </c>
      <c r="C115" s="102"/>
      <c r="D115" s="103" t="s">
        <v>604</v>
      </c>
      <c r="E115" s="102" t="s">
        <v>605</v>
      </c>
      <c r="F115" s="102" t="s">
        <v>606</v>
      </c>
      <c r="G115" s="102" t="s">
        <v>633</v>
      </c>
      <c r="H115" s="102" t="s">
        <v>608</v>
      </c>
      <c r="I115" s="102" t="s">
        <v>609</v>
      </c>
      <c r="J115" s="212" t="s">
        <v>610</v>
      </c>
      <c r="K115" s="160" t="s">
        <v>634</v>
      </c>
      <c r="L115" s="177" t="s">
        <v>643</v>
      </c>
      <c r="M115" s="102" t="s">
        <v>644</v>
      </c>
      <c r="N115" s="161" t="s">
        <v>612</v>
      </c>
      <c r="O115" s="104" t="s">
        <v>613</v>
      </c>
      <c r="P115" s="102" t="s">
        <v>614</v>
      </c>
      <c r="Q115" s="103" t="s">
        <v>615</v>
      </c>
      <c r="R115" s="61"/>
      <c r="S115" s="1"/>
      <c r="T115" s="1"/>
      <c r="U115" s="1"/>
      <c r="V115" s="1"/>
      <c r="W115" s="1"/>
      <c r="X115" s="1"/>
      <c r="Y115" s="1"/>
      <c r="Z115" s="1"/>
    </row>
    <row r="116" spans="1:38" ht="14.25" customHeight="1">
      <c r="A116" s="121"/>
      <c r="B116" s="123"/>
      <c r="C116" s="213"/>
      <c r="D116" s="124"/>
      <c r="E116" s="125"/>
      <c r="F116" s="214"/>
      <c r="G116" s="121"/>
      <c r="H116" s="125"/>
      <c r="I116" s="126"/>
      <c r="J116" s="215"/>
      <c r="K116" s="215"/>
      <c r="L116" s="216"/>
      <c r="M116" s="111"/>
      <c r="N116" s="216"/>
      <c r="O116" s="217"/>
      <c r="P116" s="218"/>
      <c r="Q116" s="219"/>
      <c r="R116" s="171"/>
      <c r="S116" s="134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38" ht="14.25" customHeight="1">
      <c r="A117" s="121"/>
      <c r="B117" s="123"/>
      <c r="C117" s="213"/>
      <c r="D117" s="124"/>
      <c r="E117" s="125"/>
      <c r="F117" s="214"/>
      <c r="G117" s="121"/>
      <c r="H117" s="125"/>
      <c r="I117" s="126"/>
      <c r="J117" s="215"/>
      <c r="K117" s="215"/>
      <c r="L117" s="216"/>
      <c r="M117" s="111"/>
      <c r="N117" s="216"/>
      <c r="O117" s="217"/>
      <c r="P117" s="218"/>
      <c r="Q117" s="219"/>
      <c r="R117" s="171"/>
      <c r="S117" s="134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38" ht="14.25" customHeight="1">
      <c r="A118" s="121"/>
      <c r="B118" s="123"/>
      <c r="C118" s="213"/>
      <c r="D118" s="124"/>
      <c r="E118" s="125"/>
      <c r="F118" s="214"/>
      <c r="G118" s="121"/>
      <c r="H118" s="125"/>
      <c r="I118" s="126"/>
      <c r="J118" s="215"/>
      <c r="K118" s="215"/>
      <c r="L118" s="216"/>
      <c r="M118" s="111"/>
      <c r="N118" s="216"/>
      <c r="O118" s="217"/>
      <c r="P118" s="218"/>
      <c r="Q118" s="219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21"/>
      <c r="B119" s="123"/>
      <c r="C119" s="213"/>
      <c r="D119" s="124"/>
      <c r="E119" s="125"/>
      <c r="F119" s="215"/>
      <c r="G119" s="121"/>
      <c r="H119" s="125"/>
      <c r="I119" s="126"/>
      <c r="J119" s="215"/>
      <c r="K119" s="215"/>
      <c r="L119" s="216"/>
      <c r="M119" s="111"/>
      <c r="N119" s="216"/>
      <c r="O119" s="217"/>
      <c r="P119" s="218"/>
      <c r="Q119" s="219"/>
      <c r="R119" s="6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21"/>
      <c r="B120" s="123"/>
      <c r="C120" s="213"/>
      <c r="D120" s="124"/>
      <c r="E120" s="125"/>
      <c r="F120" s="215"/>
      <c r="G120" s="121"/>
      <c r="H120" s="125"/>
      <c r="I120" s="126"/>
      <c r="J120" s="215"/>
      <c r="K120" s="215"/>
      <c r="L120" s="216"/>
      <c r="M120" s="111"/>
      <c r="N120" s="216"/>
      <c r="O120" s="217"/>
      <c r="P120" s="218"/>
      <c r="Q120" s="219"/>
      <c r="R120" s="6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4.25" customHeight="1">
      <c r="A121" s="121"/>
      <c r="B121" s="123"/>
      <c r="C121" s="213"/>
      <c r="D121" s="124"/>
      <c r="E121" s="125"/>
      <c r="F121" s="214"/>
      <c r="G121" s="121"/>
      <c r="H121" s="125"/>
      <c r="I121" s="126"/>
      <c r="J121" s="215"/>
      <c r="K121" s="215"/>
      <c r="L121" s="216"/>
      <c r="M121" s="111"/>
      <c r="N121" s="216"/>
      <c r="O121" s="217"/>
      <c r="P121" s="218"/>
      <c r="Q121" s="219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21"/>
      <c r="B122" s="123"/>
      <c r="C122" s="213"/>
      <c r="D122" s="124"/>
      <c r="E122" s="125"/>
      <c r="F122" s="214"/>
      <c r="G122" s="121"/>
      <c r="H122" s="125"/>
      <c r="I122" s="126"/>
      <c r="J122" s="215"/>
      <c r="K122" s="215"/>
      <c r="L122" s="215"/>
      <c r="M122" s="215"/>
      <c r="N122" s="216"/>
      <c r="O122" s="220"/>
      <c r="P122" s="218"/>
      <c r="Q122" s="219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4.25" customHeight="1">
      <c r="A123" s="121"/>
      <c r="B123" s="123"/>
      <c r="C123" s="213"/>
      <c r="D123" s="124"/>
      <c r="E123" s="125"/>
      <c r="F123" s="215"/>
      <c r="G123" s="121"/>
      <c r="H123" s="125"/>
      <c r="I123" s="126"/>
      <c r="J123" s="215"/>
      <c r="K123" s="215"/>
      <c r="L123" s="216"/>
      <c r="M123" s="111"/>
      <c r="N123" s="216"/>
      <c r="O123" s="217"/>
      <c r="P123" s="218"/>
      <c r="Q123" s="219"/>
      <c r="R123" s="171"/>
      <c r="S123" s="134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21"/>
      <c r="B124" s="123"/>
      <c r="C124" s="213"/>
      <c r="D124" s="124"/>
      <c r="E124" s="125"/>
      <c r="F124" s="214"/>
      <c r="G124" s="121"/>
      <c r="H124" s="125"/>
      <c r="I124" s="126"/>
      <c r="J124" s="221"/>
      <c r="K124" s="221"/>
      <c r="L124" s="221"/>
      <c r="M124" s="221"/>
      <c r="N124" s="222"/>
      <c r="O124" s="217"/>
      <c r="P124" s="127"/>
      <c r="Q124" s="219"/>
      <c r="R124" s="171"/>
      <c r="S124" s="134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147"/>
      <c r="B125" s="140"/>
      <c r="C125" s="140"/>
      <c r="D125" s="140"/>
      <c r="E125" s="6"/>
      <c r="F125" s="148"/>
      <c r="G125" s="6"/>
      <c r="H125" s="6"/>
      <c r="I125" s="6"/>
      <c r="J125" s="1"/>
      <c r="K125" s="6"/>
      <c r="L125" s="6"/>
      <c r="M125" s="6"/>
      <c r="N125" s="1"/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47"/>
      <c r="B126" s="140"/>
      <c r="C126" s="140"/>
      <c r="D126" s="140"/>
      <c r="E126" s="6"/>
      <c r="F126" s="148"/>
      <c r="G126" s="61"/>
      <c r="H126" s="44"/>
      <c r="I126" s="61"/>
      <c r="J126" s="6"/>
      <c r="K126" s="173"/>
      <c r="L126" s="174"/>
      <c r="M126" s="6"/>
      <c r="N126" s="130"/>
      <c r="O126" s="175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61"/>
      <c r="B127" s="129"/>
      <c r="C127" s="129"/>
      <c r="D127" s="44"/>
      <c r="E127" s="61"/>
      <c r="F127" s="61"/>
      <c r="G127" s="61"/>
      <c r="H127" s="44"/>
      <c r="I127" s="61"/>
      <c r="J127" s="6"/>
      <c r="K127" s="173"/>
      <c r="L127" s="174"/>
      <c r="M127" s="6"/>
      <c r="N127" s="130"/>
      <c r="O127" s="175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44"/>
      <c r="B128" s="223" t="s">
        <v>651</v>
      </c>
      <c r="C128" s="223"/>
      <c r="D128" s="223"/>
      <c r="E128" s="223"/>
      <c r="F128" s="6"/>
      <c r="G128" s="6"/>
      <c r="H128" s="158"/>
      <c r="I128" s="6"/>
      <c r="J128" s="158"/>
      <c r="K128" s="159"/>
      <c r="L128" s="6"/>
      <c r="M128" s="6"/>
      <c r="N128" s="1"/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38.25" customHeight="1">
      <c r="A129" s="101" t="s">
        <v>16</v>
      </c>
      <c r="B129" s="102" t="s">
        <v>590</v>
      </c>
      <c r="C129" s="102"/>
      <c r="D129" s="103" t="s">
        <v>604</v>
      </c>
      <c r="E129" s="102" t="s">
        <v>605</v>
      </c>
      <c r="F129" s="102" t="s">
        <v>606</v>
      </c>
      <c r="G129" s="102" t="s">
        <v>652</v>
      </c>
      <c r="H129" s="102" t="s">
        <v>653</v>
      </c>
      <c r="I129" s="102" t="s">
        <v>609</v>
      </c>
      <c r="J129" s="224" t="s">
        <v>610</v>
      </c>
      <c r="K129" s="102" t="s">
        <v>611</v>
      </c>
      <c r="L129" s="102" t="s">
        <v>654</v>
      </c>
      <c r="M129" s="102" t="s">
        <v>614</v>
      </c>
      <c r="N129" s="103" t="s">
        <v>615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5">
        <v>1</v>
      </c>
      <c r="B130" s="226">
        <v>41579</v>
      </c>
      <c r="C130" s="226"/>
      <c r="D130" s="227" t="s">
        <v>655</v>
      </c>
      <c r="E130" s="228" t="s">
        <v>656</v>
      </c>
      <c r="F130" s="229">
        <v>82</v>
      </c>
      <c r="G130" s="228" t="s">
        <v>657</v>
      </c>
      <c r="H130" s="228">
        <v>100</v>
      </c>
      <c r="I130" s="230">
        <v>100</v>
      </c>
      <c r="J130" s="231" t="s">
        <v>658</v>
      </c>
      <c r="K130" s="232">
        <f t="shared" ref="K130:K182" si="76">H130-F130</f>
        <v>18</v>
      </c>
      <c r="L130" s="233">
        <f t="shared" ref="L130:L182" si="77">K130/F130</f>
        <v>0.21951219512195122</v>
      </c>
      <c r="M130" s="228" t="s">
        <v>617</v>
      </c>
      <c r="N130" s="234">
        <v>42657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5">
        <v>2</v>
      </c>
      <c r="B131" s="226">
        <v>41794</v>
      </c>
      <c r="C131" s="226"/>
      <c r="D131" s="227" t="s">
        <v>659</v>
      </c>
      <c r="E131" s="228" t="s">
        <v>619</v>
      </c>
      <c r="F131" s="229">
        <v>257</v>
      </c>
      <c r="G131" s="228" t="s">
        <v>657</v>
      </c>
      <c r="H131" s="228">
        <v>300</v>
      </c>
      <c r="I131" s="230">
        <v>300</v>
      </c>
      <c r="J131" s="231" t="s">
        <v>658</v>
      </c>
      <c r="K131" s="232">
        <f t="shared" si="76"/>
        <v>43</v>
      </c>
      <c r="L131" s="233">
        <f t="shared" si="77"/>
        <v>0.16731517509727625</v>
      </c>
      <c r="M131" s="228" t="s">
        <v>617</v>
      </c>
      <c r="N131" s="234">
        <v>41822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5">
        <v>3</v>
      </c>
      <c r="B132" s="226">
        <v>41828</v>
      </c>
      <c r="C132" s="226"/>
      <c r="D132" s="227" t="s">
        <v>660</v>
      </c>
      <c r="E132" s="228" t="s">
        <v>619</v>
      </c>
      <c r="F132" s="229">
        <v>393</v>
      </c>
      <c r="G132" s="228" t="s">
        <v>657</v>
      </c>
      <c r="H132" s="228">
        <v>468</v>
      </c>
      <c r="I132" s="230">
        <v>468</v>
      </c>
      <c r="J132" s="231" t="s">
        <v>658</v>
      </c>
      <c r="K132" s="232">
        <f t="shared" si="76"/>
        <v>75</v>
      </c>
      <c r="L132" s="233">
        <f t="shared" si="77"/>
        <v>0.19083969465648856</v>
      </c>
      <c r="M132" s="228" t="s">
        <v>617</v>
      </c>
      <c r="N132" s="234">
        <v>41863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5">
        <v>4</v>
      </c>
      <c r="B133" s="226">
        <v>41857</v>
      </c>
      <c r="C133" s="226"/>
      <c r="D133" s="227" t="s">
        <v>661</v>
      </c>
      <c r="E133" s="228" t="s">
        <v>619</v>
      </c>
      <c r="F133" s="229">
        <v>205</v>
      </c>
      <c r="G133" s="228" t="s">
        <v>657</v>
      </c>
      <c r="H133" s="228">
        <v>275</v>
      </c>
      <c r="I133" s="230">
        <v>250</v>
      </c>
      <c r="J133" s="231" t="s">
        <v>658</v>
      </c>
      <c r="K133" s="232">
        <f t="shared" si="76"/>
        <v>70</v>
      </c>
      <c r="L133" s="233">
        <f t="shared" si="77"/>
        <v>0.34146341463414637</v>
      </c>
      <c r="M133" s="228" t="s">
        <v>617</v>
      </c>
      <c r="N133" s="234">
        <v>41962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5">
        <v>5</v>
      </c>
      <c r="B134" s="226">
        <v>41886</v>
      </c>
      <c r="C134" s="226"/>
      <c r="D134" s="227" t="s">
        <v>662</v>
      </c>
      <c r="E134" s="228" t="s">
        <v>619</v>
      </c>
      <c r="F134" s="229">
        <v>162</v>
      </c>
      <c r="G134" s="228" t="s">
        <v>657</v>
      </c>
      <c r="H134" s="228">
        <v>190</v>
      </c>
      <c r="I134" s="230">
        <v>190</v>
      </c>
      <c r="J134" s="231" t="s">
        <v>658</v>
      </c>
      <c r="K134" s="232">
        <f t="shared" si="76"/>
        <v>28</v>
      </c>
      <c r="L134" s="233">
        <f t="shared" si="77"/>
        <v>0.1728395061728395</v>
      </c>
      <c r="M134" s="228" t="s">
        <v>617</v>
      </c>
      <c r="N134" s="234">
        <v>42006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5">
        <v>6</v>
      </c>
      <c r="B135" s="226">
        <v>41886</v>
      </c>
      <c r="C135" s="226"/>
      <c r="D135" s="227" t="s">
        <v>663</v>
      </c>
      <c r="E135" s="228" t="s">
        <v>619</v>
      </c>
      <c r="F135" s="229">
        <v>75</v>
      </c>
      <c r="G135" s="228" t="s">
        <v>657</v>
      </c>
      <c r="H135" s="228">
        <v>91.5</v>
      </c>
      <c r="I135" s="230" t="s">
        <v>664</v>
      </c>
      <c r="J135" s="231" t="s">
        <v>665</v>
      </c>
      <c r="K135" s="232">
        <f t="shared" si="76"/>
        <v>16.5</v>
      </c>
      <c r="L135" s="233">
        <f t="shared" si="77"/>
        <v>0.22</v>
      </c>
      <c r="M135" s="228" t="s">
        <v>617</v>
      </c>
      <c r="N135" s="234">
        <v>41954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5">
        <v>7</v>
      </c>
      <c r="B136" s="226">
        <v>41913</v>
      </c>
      <c r="C136" s="226"/>
      <c r="D136" s="227" t="s">
        <v>666</v>
      </c>
      <c r="E136" s="228" t="s">
        <v>619</v>
      </c>
      <c r="F136" s="229">
        <v>850</v>
      </c>
      <c r="G136" s="228" t="s">
        <v>657</v>
      </c>
      <c r="H136" s="228">
        <v>982.5</v>
      </c>
      <c r="I136" s="230">
        <v>1050</v>
      </c>
      <c r="J136" s="231" t="s">
        <v>667</v>
      </c>
      <c r="K136" s="232">
        <f t="shared" si="76"/>
        <v>132.5</v>
      </c>
      <c r="L136" s="233">
        <f t="shared" si="77"/>
        <v>0.15588235294117647</v>
      </c>
      <c r="M136" s="228" t="s">
        <v>617</v>
      </c>
      <c r="N136" s="234">
        <v>42039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5">
        <v>8</v>
      </c>
      <c r="B137" s="226">
        <v>41913</v>
      </c>
      <c r="C137" s="226"/>
      <c r="D137" s="227" t="s">
        <v>668</v>
      </c>
      <c r="E137" s="228" t="s">
        <v>619</v>
      </c>
      <c r="F137" s="229">
        <v>475</v>
      </c>
      <c r="G137" s="228" t="s">
        <v>657</v>
      </c>
      <c r="H137" s="228">
        <v>515</v>
      </c>
      <c r="I137" s="230">
        <v>600</v>
      </c>
      <c r="J137" s="231" t="s">
        <v>669</v>
      </c>
      <c r="K137" s="232">
        <f t="shared" si="76"/>
        <v>40</v>
      </c>
      <c r="L137" s="233">
        <f t="shared" si="77"/>
        <v>8.4210526315789472E-2</v>
      </c>
      <c r="M137" s="228" t="s">
        <v>617</v>
      </c>
      <c r="N137" s="23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5">
        <v>9</v>
      </c>
      <c r="B138" s="226">
        <v>41913</v>
      </c>
      <c r="C138" s="226"/>
      <c r="D138" s="227" t="s">
        <v>670</v>
      </c>
      <c r="E138" s="228" t="s">
        <v>619</v>
      </c>
      <c r="F138" s="229">
        <v>86</v>
      </c>
      <c r="G138" s="228" t="s">
        <v>657</v>
      </c>
      <c r="H138" s="228">
        <v>99</v>
      </c>
      <c r="I138" s="230">
        <v>140</v>
      </c>
      <c r="J138" s="231" t="s">
        <v>671</v>
      </c>
      <c r="K138" s="232">
        <f t="shared" si="76"/>
        <v>13</v>
      </c>
      <c r="L138" s="233">
        <f t="shared" si="77"/>
        <v>0.15116279069767441</v>
      </c>
      <c r="M138" s="228" t="s">
        <v>617</v>
      </c>
      <c r="N138" s="234">
        <v>41939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5">
        <v>10</v>
      </c>
      <c r="B139" s="226">
        <v>41926</v>
      </c>
      <c r="C139" s="226"/>
      <c r="D139" s="227" t="s">
        <v>672</v>
      </c>
      <c r="E139" s="228" t="s">
        <v>619</v>
      </c>
      <c r="F139" s="229">
        <v>496.6</v>
      </c>
      <c r="G139" s="228" t="s">
        <v>657</v>
      </c>
      <c r="H139" s="228">
        <v>621</v>
      </c>
      <c r="I139" s="230">
        <v>580</v>
      </c>
      <c r="J139" s="231" t="s">
        <v>658</v>
      </c>
      <c r="K139" s="232">
        <f t="shared" si="76"/>
        <v>124.39999999999998</v>
      </c>
      <c r="L139" s="233">
        <f t="shared" si="77"/>
        <v>0.25050342327829234</v>
      </c>
      <c r="M139" s="228" t="s">
        <v>617</v>
      </c>
      <c r="N139" s="234">
        <v>42605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5">
        <v>11</v>
      </c>
      <c r="B140" s="226">
        <v>41926</v>
      </c>
      <c r="C140" s="226"/>
      <c r="D140" s="227" t="s">
        <v>673</v>
      </c>
      <c r="E140" s="228" t="s">
        <v>619</v>
      </c>
      <c r="F140" s="229">
        <v>2481.9</v>
      </c>
      <c r="G140" s="228" t="s">
        <v>657</v>
      </c>
      <c r="H140" s="228">
        <v>2840</v>
      </c>
      <c r="I140" s="230">
        <v>2870</v>
      </c>
      <c r="J140" s="231" t="s">
        <v>674</v>
      </c>
      <c r="K140" s="232">
        <f t="shared" si="76"/>
        <v>358.09999999999991</v>
      </c>
      <c r="L140" s="233">
        <f t="shared" si="77"/>
        <v>0.14428462065353154</v>
      </c>
      <c r="M140" s="228" t="s">
        <v>617</v>
      </c>
      <c r="N140" s="234">
        <v>42017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5">
        <v>12</v>
      </c>
      <c r="B141" s="226">
        <v>41928</v>
      </c>
      <c r="C141" s="226"/>
      <c r="D141" s="227" t="s">
        <v>675</v>
      </c>
      <c r="E141" s="228" t="s">
        <v>619</v>
      </c>
      <c r="F141" s="229">
        <v>84.5</v>
      </c>
      <c r="G141" s="228" t="s">
        <v>657</v>
      </c>
      <c r="H141" s="228">
        <v>93</v>
      </c>
      <c r="I141" s="230">
        <v>110</v>
      </c>
      <c r="J141" s="231" t="s">
        <v>676</v>
      </c>
      <c r="K141" s="232">
        <f t="shared" si="76"/>
        <v>8.5</v>
      </c>
      <c r="L141" s="233">
        <f t="shared" si="77"/>
        <v>0.10059171597633136</v>
      </c>
      <c r="M141" s="228" t="s">
        <v>617</v>
      </c>
      <c r="N141" s="234">
        <v>41939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5">
        <v>13</v>
      </c>
      <c r="B142" s="226">
        <v>41928</v>
      </c>
      <c r="C142" s="226"/>
      <c r="D142" s="227" t="s">
        <v>677</v>
      </c>
      <c r="E142" s="228" t="s">
        <v>619</v>
      </c>
      <c r="F142" s="229">
        <v>401</v>
      </c>
      <c r="G142" s="228" t="s">
        <v>657</v>
      </c>
      <c r="H142" s="228">
        <v>428</v>
      </c>
      <c r="I142" s="230">
        <v>450</v>
      </c>
      <c r="J142" s="231" t="s">
        <v>678</v>
      </c>
      <c r="K142" s="232">
        <f t="shared" si="76"/>
        <v>27</v>
      </c>
      <c r="L142" s="233">
        <f t="shared" si="77"/>
        <v>6.7331670822942641E-2</v>
      </c>
      <c r="M142" s="228" t="s">
        <v>617</v>
      </c>
      <c r="N142" s="234">
        <v>42020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5">
        <v>14</v>
      </c>
      <c r="B143" s="226">
        <v>41928</v>
      </c>
      <c r="C143" s="226"/>
      <c r="D143" s="227" t="s">
        <v>679</v>
      </c>
      <c r="E143" s="228" t="s">
        <v>619</v>
      </c>
      <c r="F143" s="229">
        <v>101</v>
      </c>
      <c r="G143" s="228" t="s">
        <v>657</v>
      </c>
      <c r="H143" s="228">
        <v>112</v>
      </c>
      <c r="I143" s="230">
        <v>120</v>
      </c>
      <c r="J143" s="231" t="s">
        <v>680</v>
      </c>
      <c r="K143" s="232">
        <f t="shared" si="76"/>
        <v>11</v>
      </c>
      <c r="L143" s="233">
        <f t="shared" si="77"/>
        <v>0.10891089108910891</v>
      </c>
      <c r="M143" s="228" t="s">
        <v>617</v>
      </c>
      <c r="N143" s="234">
        <v>41939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5">
        <v>15</v>
      </c>
      <c r="B144" s="226">
        <v>41954</v>
      </c>
      <c r="C144" s="226"/>
      <c r="D144" s="227" t="s">
        <v>681</v>
      </c>
      <c r="E144" s="228" t="s">
        <v>619</v>
      </c>
      <c r="F144" s="229">
        <v>59</v>
      </c>
      <c r="G144" s="228" t="s">
        <v>657</v>
      </c>
      <c r="H144" s="228">
        <v>76</v>
      </c>
      <c r="I144" s="230">
        <v>76</v>
      </c>
      <c r="J144" s="231" t="s">
        <v>658</v>
      </c>
      <c r="K144" s="232">
        <f t="shared" si="76"/>
        <v>17</v>
      </c>
      <c r="L144" s="233">
        <f t="shared" si="77"/>
        <v>0.28813559322033899</v>
      </c>
      <c r="M144" s="228" t="s">
        <v>617</v>
      </c>
      <c r="N144" s="234">
        <v>43032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5">
        <v>16</v>
      </c>
      <c r="B145" s="226">
        <v>41954</v>
      </c>
      <c r="C145" s="226"/>
      <c r="D145" s="227" t="s">
        <v>670</v>
      </c>
      <c r="E145" s="228" t="s">
        <v>619</v>
      </c>
      <c r="F145" s="229">
        <v>99</v>
      </c>
      <c r="G145" s="228" t="s">
        <v>657</v>
      </c>
      <c r="H145" s="228">
        <v>120</v>
      </c>
      <c r="I145" s="230">
        <v>120</v>
      </c>
      <c r="J145" s="231" t="s">
        <v>636</v>
      </c>
      <c r="K145" s="232">
        <f t="shared" si="76"/>
        <v>21</v>
      </c>
      <c r="L145" s="233">
        <f t="shared" si="77"/>
        <v>0.21212121212121213</v>
      </c>
      <c r="M145" s="228" t="s">
        <v>617</v>
      </c>
      <c r="N145" s="234">
        <v>41960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5">
        <v>17</v>
      </c>
      <c r="B146" s="226">
        <v>41956</v>
      </c>
      <c r="C146" s="226"/>
      <c r="D146" s="227" t="s">
        <v>682</v>
      </c>
      <c r="E146" s="228" t="s">
        <v>619</v>
      </c>
      <c r="F146" s="229">
        <v>22</v>
      </c>
      <c r="G146" s="228" t="s">
        <v>657</v>
      </c>
      <c r="H146" s="228">
        <v>33.549999999999997</v>
      </c>
      <c r="I146" s="230">
        <v>32</v>
      </c>
      <c r="J146" s="231" t="s">
        <v>683</v>
      </c>
      <c r="K146" s="232">
        <f t="shared" si="76"/>
        <v>11.549999999999997</v>
      </c>
      <c r="L146" s="233">
        <f t="shared" si="77"/>
        <v>0.52499999999999991</v>
      </c>
      <c r="M146" s="228" t="s">
        <v>617</v>
      </c>
      <c r="N146" s="234">
        <v>42188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5">
        <v>18</v>
      </c>
      <c r="B147" s="226">
        <v>41976</v>
      </c>
      <c r="C147" s="226"/>
      <c r="D147" s="227" t="s">
        <v>684</v>
      </c>
      <c r="E147" s="228" t="s">
        <v>619</v>
      </c>
      <c r="F147" s="229">
        <v>440</v>
      </c>
      <c r="G147" s="228" t="s">
        <v>657</v>
      </c>
      <c r="H147" s="228">
        <v>520</v>
      </c>
      <c r="I147" s="230">
        <v>520</v>
      </c>
      <c r="J147" s="231" t="s">
        <v>685</v>
      </c>
      <c r="K147" s="232">
        <f t="shared" si="76"/>
        <v>80</v>
      </c>
      <c r="L147" s="233">
        <f t="shared" si="77"/>
        <v>0.18181818181818182</v>
      </c>
      <c r="M147" s="228" t="s">
        <v>617</v>
      </c>
      <c r="N147" s="234">
        <v>42208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5">
        <v>19</v>
      </c>
      <c r="B148" s="226">
        <v>41976</v>
      </c>
      <c r="C148" s="226"/>
      <c r="D148" s="227" t="s">
        <v>686</v>
      </c>
      <c r="E148" s="228" t="s">
        <v>619</v>
      </c>
      <c r="F148" s="229">
        <v>360</v>
      </c>
      <c r="G148" s="228" t="s">
        <v>657</v>
      </c>
      <c r="H148" s="228">
        <v>427</v>
      </c>
      <c r="I148" s="230">
        <v>425</v>
      </c>
      <c r="J148" s="231" t="s">
        <v>687</v>
      </c>
      <c r="K148" s="232">
        <f t="shared" si="76"/>
        <v>67</v>
      </c>
      <c r="L148" s="233">
        <f t="shared" si="77"/>
        <v>0.18611111111111112</v>
      </c>
      <c r="M148" s="228" t="s">
        <v>617</v>
      </c>
      <c r="N148" s="234">
        <v>42058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5">
        <v>20</v>
      </c>
      <c r="B149" s="226">
        <v>42012</v>
      </c>
      <c r="C149" s="226"/>
      <c r="D149" s="227" t="s">
        <v>688</v>
      </c>
      <c r="E149" s="228" t="s">
        <v>619</v>
      </c>
      <c r="F149" s="229">
        <v>360</v>
      </c>
      <c r="G149" s="228" t="s">
        <v>657</v>
      </c>
      <c r="H149" s="228">
        <v>455</v>
      </c>
      <c r="I149" s="230">
        <v>420</v>
      </c>
      <c r="J149" s="231" t="s">
        <v>689</v>
      </c>
      <c r="K149" s="232">
        <f t="shared" si="76"/>
        <v>95</v>
      </c>
      <c r="L149" s="233">
        <f t="shared" si="77"/>
        <v>0.2638888888888889</v>
      </c>
      <c r="M149" s="228" t="s">
        <v>617</v>
      </c>
      <c r="N149" s="234">
        <v>42024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5">
        <v>21</v>
      </c>
      <c r="B150" s="226">
        <v>42012</v>
      </c>
      <c r="C150" s="226"/>
      <c r="D150" s="227" t="s">
        <v>690</v>
      </c>
      <c r="E150" s="228" t="s">
        <v>619</v>
      </c>
      <c r="F150" s="229">
        <v>130</v>
      </c>
      <c r="G150" s="228"/>
      <c r="H150" s="228">
        <v>175.5</v>
      </c>
      <c r="I150" s="230">
        <v>165</v>
      </c>
      <c r="J150" s="231" t="s">
        <v>691</v>
      </c>
      <c r="K150" s="232">
        <f t="shared" si="76"/>
        <v>45.5</v>
      </c>
      <c r="L150" s="233">
        <f t="shared" si="77"/>
        <v>0.35</v>
      </c>
      <c r="M150" s="228" t="s">
        <v>617</v>
      </c>
      <c r="N150" s="234">
        <v>43088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5">
        <v>22</v>
      </c>
      <c r="B151" s="226">
        <v>42040</v>
      </c>
      <c r="C151" s="226"/>
      <c r="D151" s="227" t="s">
        <v>392</v>
      </c>
      <c r="E151" s="228" t="s">
        <v>656</v>
      </c>
      <c r="F151" s="229">
        <v>98</v>
      </c>
      <c r="G151" s="228"/>
      <c r="H151" s="228">
        <v>120</v>
      </c>
      <c r="I151" s="230">
        <v>120</v>
      </c>
      <c r="J151" s="231" t="s">
        <v>658</v>
      </c>
      <c r="K151" s="232">
        <f t="shared" si="76"/>
        <v>22</v>
      </c>
      <c r="L151" s="233">
        <f t="shared" si="77"/>
        <v>0.22448979591836735</v>
      </c>
      <c r="M151" s="228" t="s">
        <v>617</v>
      </c>
      <c r="N151" s="234">
        <v>42753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5">
        <v>23</v>
      </c>
      <c r="B152" s="226">
        <v>42040</v>
      </c>
      <c r="C152" s="226"/>
      <c r="D152" s="227" t="s">
        <v>692</v>
      </c>
      <c r="E152" s="228" t="s">
        <v>656</v>
      </c>
      <c r="F152" s="229">
        <v>196</v>
      </c>
      <c r="G152" s="228"/>
      <c r="H152" s="228">
        <v>262</v>
      </c>
      <c r="I152" s="230">
        <v>255</v>
      </c>
      <c r="J152" s="231" t="s">
        <v>658</v>
      </c>
      <c r="K152" s="232">
        <f t="shared" si="76"/>
        <v>66</v>
      </c>
      <c r="L152" s="233">
        <f t="shared" si="77"/>
        <v>0.33673469387755101</v>
      </c>
      <c r="M152" s="228" t="s">
        <v>617</v>
      </c>
      <c r="N152" s="234">
        <v>42599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35">
        <v>24</v>
      </c>
      <c r="B153" s="236">
        <v>42067</v>
      </c>
      <c r="C153" s="236"/>
      <c r="D153" s="237" t="s">
        <v>391</v>
      </c>
      <c r="E153" s="238" t="s">
        <v>656</v>
      </c>
      <c r="F153" s="239">
        <v>235</v>
      </c>
      <c r="G153" s="239"/>
      <c r="H153" s="240">
        <v>77</v>
      </c>
      <c r="I153" s="240" t="s">
        <v>693</v>
      </c>
      <c r="J153" s="241" t="s">
        <v>694</v>
      </c>
      <c r="K153" s="242">
        <f t="shared" si="76"/>
        <v>-158</v>
      </c>
      <c r="L153" s="243">
        <f t="shared" si="77"/>
        <v>-0.67234042553191486</v>
      </c>
      <c r="M153" s="239" t="s">
        <v>635</v>
      </c>
      <c r="N153" s="236">
        <v>43522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5">
        <v>25</v>
      </c>
      <c r="B154" s="226">
        <v>42067</v>
      </c>
      <c r="C154" s="226"/>
      <c r="D154" s="227" t="s">
        <v>695</v>
      </c>
      <c r="E154" s="228" t="s">
        <v>656</v>
      </c>
      <c r="F154" s="229">
        <v>185</v>
      </c>
      <c r="G154" s="228"/>
      <c r="H154" s="228">
        <v>224</v>
      </c>
      <c r="I154" s="230" t="s">
        <v>696</v>
      </c>
      <c r="J154" s="231" t="s">
        <v>658</v>
      </c>
      <c r="K154" s="232">
        <f t="shared" si="76"/>
        <v>39</v>
      </c>
      <c r="L154" s="233">
        <f t="shared" si="77"/>
        <v>0.21081081081081082</v>
      </c>
      <c r="M154" s="228" t="s">
        <v>617</v>
      </c>
      <c r="N154" s="234">
        <v>42647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35">
        <v>26</v>
      </c>
      <c r="B155" s="236">
        <v>42090</v>
      </c>
      <c r="C155" s="236"/>
      <c r="D155" s="244" t="s">
        <v>697</v>
      </c>
      <c r="E155" s="239" t="s">
        <v>656</v>
      </c>
      <c r="F155" s="239">
        <v>49.5</v>
      </c>
      <c r="G155" s="240"/>
      <c r="H155" s="240">
        <v>15.85</v>
      </c>
      <c r="I155" s="240">
        <v>67</v>
      </c>
      <c r="J155" s="241" t="s">
        <v>698</v>
      </c>
      <c r="K155" s="240">
        <f t="shared" si="76"/>
        <v>-33.65</v>
      </c>
      <c r="L155" s="245">
        <f t="shared" si="77"/>
        <v>-0.67979797979797973</v>
      </c>
      <c r="M155" s="239" t="s">
        <v>635</v>
      </c>
      <c r="N155" s="246">
        <v>43627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5">
        <v>27</v>
      </c>
      <c r="B156" s="226">
        <v>42093</v>
      </c>
      <c r="C156" s="226"/>
      <c r="D156" s="227" t="s">
        <v>699</v>
      </c>
      <c r="E156" s="228" t="s">
        <v>656</v>
      </c>
      <c r="F156" s="229">
        <v>183.5</v>
      </c>
      <c r="G156" s="228"/>
      <c r="H156" s="228">
        <v>219</v>
      </c>
      <c r="I156" s="230">
        <v>218</v>
      </c>
      <c r="J156" s="231" t="s">
        <v>700</v>
      </c>
      <c r="K156" s="232">
        <f t="shared" si="76"/>
        <v>35.5</v>
      </c>
      <c r="L156" s="233">
        <f t="shared" si="77"/>
        <v>0.19346049046321526</v>
      </c>
      <c r="M156" s="228" t="s">
        <v>617</v>
      </c>
      <c r="N156" s="234">
        <v>42103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5">
        <v>28</v>
      </c>
      <c r="B157" s="226">
        <v>42114</v>
      </c>
      <c r="C157" s="226"/>
      <c r="D157" s="227" t="s">
        <v>701</v>
      </c>
      <c r="E157" s="228" t="s">
        <v>656</v>
      </c>
      <c r="F157" s="229">
        <f>(227+237)/2</f>
        <v>232</v>
      </c>
      <c r="G157" s="228"/>
      <c r="H157" s="228">
        <v>298</v>
      </c>
      <c r="I157" s="230">
        <v>298</v>
      </c>
      <c r="J157" s="231" t="s">
        <v>658</v>
      </c>
      <c r="K157" s="232">
        <f t="shared" si="76"/>
        <v>66</v>
      </c>
      <c r="L157" s="233">
        <f t="shared" si="77"/>
        <v>0.28448275862068967</v>
      </c>
      <c r="M157" s="228" t="s">
        <v>617</v>
      </c>
      <c r="N157" s="234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5">
        <v>29</v>
      </c>
      <c r="B158" s="226">
        <v>42128</v>
      </c>
      <c r="C158" s="226"/>
      <c r="D158" s="227" t="s">
        <v>702</v>
      </c>
      <c r="E158" s="228" t="s">
        <v>619</v>
      </c>
      <c r="F158" s="229">
        <v>385</v>
      </c>
      <c r="G158" s="228"/>
      <c r="H158" s="228">
        <f>212.5+331</f>
        <v>543.5</v>
      </c>
      <c r="I158" s="230">
        <v>510</v>
      </c>
      <c r="J158" s="231" t="s">
        <v>703</v>
      </c>
      <c r="K158" s="232">
        <f t="shared" si="76"/>
        <v>158.5</v>
      </c>
      <c r="L158" s="233">
        <f t="shared" si="77"/>
        <v>0.41168831168831171</v>
      </c>
      <c r="M158" s="228" t="s">
        <v>617</v>
      </c>
      <c r="N158" s="234">
        <v>42235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5">
        <v>30</v>
      </c>
      <c r="B159" s="226">
        <v>42128</v>
      </c>
      <c r="C159" s="226"/>
      <c r="D159" s="227" t="s">
        <v>704</v>
      </c>
      <c r="E159" s="228" t="s">
        <v>619</v>
      </c>
      <c r="F159" s="229">
        <v>115.5</v>
      </c>
      <c r="G159" s="228"/>
      <c r="H159" s="228">
        <v>146</v>
      </c>
      <c r="I159" s="230">
        <v>142</v>
      </c>
      <c r="J159" s="231" t="s">
        <v>705</v>
      </c>
      <c r="K159" s="232">
        <f t="shared" si="76"/>
        <v>30.5</v>
      </c>
      <c r="L159" s="233">
        <f t="shared" si="77"/>
        <v>0.26406926406926406</v>
      </c>
      <c r="M159" s="228" t="s">
        <v>617</v>
      </c>
      <c r="N159" s="234">
        <v>42202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5">
        <v>31</v>
      </c>
      <c r="B160" s="226">
        <v>42151</v>
      </c>
      <c r="C160" s="226"/>
      <c r="D160" s="227" t="s">
        <v>706</v>
      </c>
      <c r="E160" s="228" t="s">
        <v>619</v>
      </c>
      <c r="F160" s="229">
        <v>237.5</v>
      </c>
      <c r="G160" s="228"/>
      <c r="H160" s="228">
        <v>279.5</v>
      </c>
      <c r="I160" s="230">
        <v>278</v>
      </c>
      <c r="J160" s="231" t="s">
        <v>658</v>
      </c>
      <c r="K160" s="232">
        <f t="shared" si="76"/>
        <v>42</v>
      </c>
      <c r="L160" s="233">
        <f t="shared" si="77"/>
        <v>0.17684210526315788</v>
      </c>
      <c r="M160" s="228" t="s">
        <v>617</v>
      </c>
      <c r="N160" s="234">
        <v>42222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5">
        <v>32</v>
      </c>
      <c r="B161" s="226">
        <v>42174</v>
      </c>
      <c r="C161" s="226"/>
      <c r="D161" s="227" t="s">
        <v>677</v>
      </c>
      <c r="E161" s="228" t="s">
        <v>656</v>
      </c>
      <c r="F161" s="229">
        <v>340</v>
      </c>
      <c r="G161" s="228"/>
      <c r="H161" s="228">
        <v>448</v>
      </c>
      <c r="I161" s="230">
        <v>448</v>
      </c>
      <c r="J161" s="231" t="s">
        <v>658</v>
      </c>
      <c r="K161" s="232">
        <f t="shared" si="76"/>
        <v>108</v>
      </c>
      <c r="L161" s="233">
        <f t="shared" si="77"/>
        <v>0.31764705882352939</v>
      </c>
      <c r="M161" s="228" t="s">
        <v>617</v>
      </c>
      <c r="N161" s="234">
        <v>43018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5">
        <v>33</v>
      </c>
      <c r="B162" s="226">
        <v>42191</v>
      </c>
      <c r="C162" s="226"/>
      <c r="D162" s="227" t="s">
        <v>707</v>
      </c>
      <c r="E162" s="228" t="s">
        <v>656</v>
      </c>
      <c r="F162" s="229">
        <v>390</v>
      </c>
      <c r="G162" s="228"/>
      <c r="H162" s="228">
        <v>460</v>
      </c>
      <c r="I162" s="230">
        <v>460</v>
      </c>
      <c r="J162" s="231" t="s">
        <v>658</v>
      </c>
      <c r="K162" s="232">
        <f t="shared" si="76"/>
        <v>70</v>
      </c>
      <c r="L162" s="233">
        <f t="shared" si="77"/>
        <v>0.17948717948717949</v>
      </c>
      <c r="M162" s="228" t="s">
        <v>617</v>
      </c>
      <c r="N162" s="234">
        <v>42478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35">
        <v>34</v>
      </c>
      <c r="B163" s="236">
        <v>42195</v>
      </c>
      <c r="C163" s="236"/>
      <c r="D163" s="237" t="s">
        <v>708</v>
      </c>
      <c r="E163" s="238" t="s">
        <v>656</v>
      </c>
      <c r="F163" s="239">
        <v>122.5</v>
      </c>
      <c r="G163" s="239"/>
      <c r="H163" s="240">
        <v>61</v>
      </c>
      <c r="I163" s="240">
        <v>172</v>
      </c>
      <c r="J163" s="241" t="s">
        <v>709</v>
      </c>
      <c r="K163" s="242">
        <f t="shared" si="76"/>
        <v>-61.5</v>
      </c>
      <c r="L163" s="243">
        <f t="shared" si="77"/>
        <v>-0.50204081632653064</v>
      </c>
      <c r="M163" s="239" t="s">
        <v>635</v>
      </c>
      <c r="N163" s="236">
        <v>43333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5">
        <v>35</v>
      </c>
      <c r="B164" s="226">
        <v>42219</v>
      </c>
      <c r="C164" s="226"/>
      <c r="D164" s="227" t="s">
        <v>710</v>
      </c>
      <c r="E164" s="228" t="s">
        <v>656</v>
      </c>
      <c r="F164" s="229">
        <v>297.5</v>
      </c>
      <c r="G164" s="228"/>
      <c r="H164" s="228">
        <v>350</v>
      </c>
      <c r="I164" s="230">
        <v>360</v>
      </c>
      <c r="J164" s="231" t="s">
        <v>711</v>
      </c>
      <c r="K164" s="232">
        <f t="shared" si="76"/>
        <v>52.5</v>
      </c>
      <c r="L164" s="233">
        <f t="shared" si="77"/>
        <v>0.17647058823529413</v>
      </c>
      <c r="M164" s="228" t="s">
        <v>617</v>
      </c>
      <c r="N164" s="234">
        <v>42232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5">
        <v>36</v>
      </c>
      <c r="B165" s="226">
        <v>42219</v>
      </c>
      <c r="C165" s="226"/>
      <c r="D165" s="227" t="s">
        <v>712</v>
      </c>
      <c r="E165" s="228" t="s">
        <v>656</v>
      </c>
      <c r="F165" s="229">
        <v>115.5</v>
      </c>
      <c r="G165" s="228"/>
      <c r="H165" s="228">
        <v>149</v>
      </c>
      <c r="I165" s="230">
        <v>140</v>
      </c>
      <c r="J165" s="231" t="s">
        <v>713</v>
      </c>
      <c r="K165" s="232">
        <f t="shared" si="76"/>
        <v>33.5</v>
      </c>
      <c r="L165" s="233">
        <f t="shared" si="77"/>
        <v>0.29004329004329005</v>
      </c>
      <c r="M165" s="228" t="s">
        <v>617</v>
      </c>
      <c r="N165" s="234">
        <v>42740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5">
        <v>37</v>
      </c>
      <c r="B166" s="226">
        <v>42251</v>
      </c>
      <c r="C166" s="226"/>
      <c r="D166" s="227" t="s">
        <v>706</v>
      </c>
      <c r="E166" s="228" t="s">
        <v>656</v>
      </c>
      <c r="F166" s="229">
        <v>226</v>
      </c>
      <c r="G166" s="228"/>
      <c r="H166" s="228">
        <v>292</v>
      </c>
      <c r="I166" s="230">
        <v>292</v>
      </c>
      <c r="J166" s="231" t="s">
        <v>714</v>
      </c>
      <c r="K166" s="232">
        <f t="shared" si="76"/>
        <v>66</v>
      </c>
      <c r="L166" s="233">
        <f t="shared" si="77"/>
        <v>0.29203539823008851</v>
      </c>
      <c r="M166" s="228" t="s">
        <v>617</v>
      </c>
      <c r="N166" s="234">
        <v>42286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5">
        <v>38</v>
      </c>
      <c r="B167" s="226">
        <v>42254</v>
      </c>
      <c r="C167" s="226"/>
      <c r="D167" s="227" t="s">
        <v>701</v>
      </c>
      <c r="E167" s="228" t="s">
        <v>656</v>
      </c>
      <c r="F167" s="229">
        <v>232.5</v>
      </c>
      <c r="G167" s="228"/>
      <c r="H167" s="228">
        <v>312.5</v>
      </c>
      <c r="I167" s="230">
        <v>310</v>
      </c>
      <c r="J167" s="231" t="s">
        <v>658</v>
      </c>
      <c r="K167" s="232">
        <f t="shared" si="76"/>
        <v>80</v>
      </c>
      <c r="L167" s="233">
        <f t="shared" si="77"/>
        <v>0.34408602150537637</v>
      </c>
      <c r="M167" s="228" t="s">
        <v>617</v>
      </c>
      <c r="N167" s="234">
        <v>42823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5">
        <v>39</v>
      </c>
      <c r="B168" s="226">
        <v>42268</v>
      </c>
      <c r="C168" s="226"/>
      <c r="D168" s="227" t="s">
        <v>715</v>
      </c>
      <c r="E168" s="228" t="s">
        <v>656</v>
      </c>
      <c r="F168" s="229">
        <v>196.5</v>
      </c>
      <c r="G168" s="228"/>
      <c r="H168" s="228">
        <v>238</v>
      </c>
      <c r="I168" s="230">
        <v>238</v>
      </c>
      <c r="J168" s="231" t="s">
        <v>714</v>
      </c>
      <c r="K168" s="232">
        <f t="shared" si="76"/>
        <v>41.5</v>
      </c>
      <c r="L168" s="233">
        <f t="shared" si="77"/>
        <v>0.21119592875318066</v>
      </c>
      <c r="M168" s="228" t="s">
        <v>617</v>
      </c>
      <c r="N168" s="234">
        <v>42291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5">
        <v>40</v>
      </c>
      <c r="B169" s="226">
        <v>42271</v>
      </c>
      <c r="C169" s="226"/>
      <c r="D169" s="227" t="s">
        <v>655</v>
      </c>
      <c r="E169" s="228" t="s">
        <v>656</v>
      </c>
      <c r="F169" s="229">
        <v>65</v>
      </c>
      <c r="G169" s="228"/>
      <c r="H169" s="228">
        <v>82</v>
      </c>
      <c r="I169" s="230">
        <v>82</v>
      </c>
      <c r="J169" s="231" t="s">
        <v>714</v>
      </c>
      <c r="K169" s="232">
        <f t="shared" si="76"/>
        <v>17</v>
      </c>
      <c r="L169" s="233">
        <f t="shared" si="77"/>
        <v>0.26153846153846155</v>
      </c>
      <c r="M169" s="228" t="s">
        <v>617</v>
      </c>
      <c r="N169" s="234">
        <v>42578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5">
        <v>41</v>
      </c>
      <c r="B170" s="226">
        <v>42291</v>
      </c>
      <c r="C170" s="226"/>
      <c r="D170" s="227" t="s">
        <v>716</v>
      </c>
      <c r="E170" s="228" t="s">
        <v>656</v>
      </c>
      <c r="F170" s="229">
        <v>144</v>
      </c>
      <c r="G170" s="228"/>
      <c r="H170" s="228">
        <v>182.5</v>
      </c>
      <c r="I170" s="230">
        <v>181</v>
      </c>
      <c r="J170" s="231" t="s">
        <v>714</v>
      </c>
      <c r="K170" s="232">
        <f t="shared" si="76"/>
        <v>38.5</v>
      </c>
      <c r="L170" s="233">
        <f t="shared" si="77"/>
        <v>0.2673611111111111</v>
      </c>
      <c r="M170" s="228" t="s">
        <v>617</v>
      </c>
      <c r="N170" s="234">
        <v>42817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5">
        <v>42</v>
      </c>
      <c r="B171" s="226">
        <v>42291</v>
      </c>
      <c r="C171" s="226"/>
      <c r="D171" s="227" t="s">
        <v>717</v>
      </c>
      <c r="E171" s="228" t="s">
        <v>656</v>
      </c>
      <c r="F171" s="229">
        <v>264</v>
      </c>
      <c r="G171" s="228"/>
      <c r="H171" s="228">
        <v>311</v>
      </c>
      <c r="I171" s="230">
        <v>311</v>
      </c>
      <c r="J171" s="231" t="s">
        <v>714</v>
      </c>
      <c r="K171" s="232">
        <f t="shared" si="76"/>
        <v>47</v>
      </c>
      <c r="L171" s="233">
        <f t="shared" si="77"/>
        <v>0.17803030303030304</v>
      </c>
      <c r="M171" s="228" t="s">
        <v>617</v>
      </c>
      <c r="N171" s="234">
        <v>42604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5">
        <v>43</v>
      </c>
      <c r="B172" s="226">
        <v>42318</v>
      </c>
      <c r="C172" s="226"/>
      <c r="D172" s="227" t="s">
        <v>718</v>
      </c>
      <c r="E172" s="228" t="s">
        <v>619</v>
      </c>
      <c r="F172" s="229">
        <v>549.5</v>
      </c>
      <c r="G172" s="228"/>
      <c r="H172" s="228">
        <v>630</v>
      </c>
      <c r="I172" s="230">
        <v>630</v>
      </c>
      <c r="J172" s="231" t="s">
        <v>714</v>
      </c>
      <c r="K172" s="232">
        <f t="shared" si="76"/>
        <v>80.5</v>
      </c>
      <c r="L172" s="233">
        <f t="shared" si="77"/>
        <v>0.1464968152866242</v>
      </c>
      <c r="M172" s="228" t="s">
        <v>617</v>
      </c>
      <c r="N172" s="234">
        <v>42419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5">
        <v>44</v>
      </c>
      <c r="B173" s="226">
        <v>42342</v>
      </c>
      <c r="C173" s="226"/>
      <c r="D173" s="227" t="s">
        <v>719</v>
      </c>
      <c r="E173" s="228" t="s">
        <v>656</v>
      </c>
      <c r="F173" s="229">
        <v>1027.5</v>
      </c>
      <c r="G173" s="228"/>
      <c r="H173" s="228">
        <v>1315</v>
      </c>
      <c r="I173" s="230">
        <v>1250</v>
      </c>
      <c r="J173" s="231" t="s">
        <v>714</v>
      </c>
      <c r="K173" s="232">
        <f t="shared" si="76"/>
        <v>287.5</v>
      </c>
      <c r="L173" s="233">
        <f t="shared" si="77"/>
        <v>0.27980535279805352</v>
      </c>
      <c r="M173" s="228" t="s">
        <v>617</v>
      </c>
      <c r="N173" s="234">
        <v>43244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5">
        <v>45</v>
      </c>
      <c r="B174" s="226">
        <v>42367</v>
      </c>
      <c r="C174" s="226"/>
      <c r="D174" s="227" t="s">
        <v>720</v>
      </c>
      <c r="E174" s="228" t="s">
        <v>656</v>
      </c>
      <c r="F174" s="229">
        <v>465</v>
      </c>
      <c r="G174" s="228"/>
      <c r="H174" s="228">
        <v>540</v>
      </c>
      <c r="I174" s="230">
        <v>540</v>
      </c>
      <c r="J174" s="231" t="s">
        <v>714</v>
      </c>
      <c r="K174" s="232">
        <f t="shared" si="76"/>
        <v>75</v>
      </c>
      <c r="L174" s="233">
        <f t="shared" si="77"/>
        <v>0.16129032258064516</v>
      </c>
      <c r="M174" s="228" t="s">
        <v>617</v>
      </c>
      <c r="N174" s="234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5">
        <v>46</v>
      </c>
      <c r="B175" s="226">
        <v>42380</v>
      </c>
      <c r="C175" s="226"/>
      <c r="D175" s="227" t="s">
        <v>392</v>
      </c>
      <c r="E175" s="228" t="s">
        <v>619</v>
      </c>
      <c r="F175" s="229">
        <v>81</v>
      </c>
      <c r="G175" s="228"/>
      <c r="H175" s="228">
        <v>110</v>
      </c>
      <c r="I175" s="230">
        <v>110</v>
      </c>
      <c r="J175" s="231" t="s">
        <v>714</v>
      </c>
      <c r="K175" s="232">
        <f t="shared" si="76"/>
        <v>29</v>
      </c>
      <c r="L175" s="233">
        <f t="shared" si="77"/>
        <v>0.35802469135802467</v>
      </c>
      <c r="M175" s="228" t="s">
        <v>617</v>
      </c>
      <c r="N175" s="234">
        <v>42745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5">
        <v>47</v>
      </c>
      <c r="B176" s="226">
        <v>42382</v>
      </c>
      <c r="C176" s="226"/>
      <c r="D176" s="227" t="s">
        <v>721</v>
      </c>
      <c r="E176" s="228" t="s">
        <v>619</v>
      </c>
      <c r="F176" s="229">
        <v>417.5</v>
      </c>
      <c r="G176" s="228"/>
      <c r="H176" s="228">
        <v>547</v>
      </c>
      <c r="I176" s="230">
        <v>535</v>
      </c>
      <c r="J176" s="231" t="s">
        <v>714</v>
      </c>
      <c r="K176" s="232">
        <f t="shared" si="76"/>
        <v>129.5</v>
      </c>
      <c r="L176" s="233">
        <f t="shared" si="77"/>
        <v>0.31017964071856285</v>
      </c>
      <c r="M176" s="228" t="s">
        <v>617</v>
      </c>
      <c r="N176" s="234">
        <v>42578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5">
        <v>48</v>
      </c>
      <c r="B177" s="226">
        <v>42408</v>
      </c>
      <c r="C177" s="226"/>
      <c r="D177" s="227" t="s">
        <v>722</v>
      </c>
      <c r="E177" s="228" t="s">
        <v>656</v>
      </c>
      <c r="F177" s="229">
        <v>650</v>
      </c>
      <c r="G177" s="228"/>
      <c r="H177" s="228">
        <v>800</v>
      </c>
      <c r="I177" s="230">
        <v>800</v>
      </c>
      <c r="J177" s="231" t="s">
        <v>714</v>
      </c>
      <c r="K177" s="232">
        <f t="shared" si="76"/>
        <v>150</v>
      </c>
      <c r="L177" s="233">
        <f t="shared" si="77"/>
        <v>0.23076923076923078</v>
      </c>
      <c r="M177" s="228" t="s">
        <v>617</v>
      </c>
      <c r="N177" s="234">
        <v>43154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5">
        <v>49</v>
      </c>
      <c r="B178" s="226">
        <v>42433</v>
      </c>
      <c r="C178" s="226"/>
      <c r="D178" s="227" t="s">
        <v>212</v>
      </c>
      <c r="E178" s="228" t="s">
        <v>656</v>
      </c>
      <c r="F178" s="229">
        <v>437.5</v>
      </c>
      <c r="G178" s="228"/>
      <c r="H178" s="228">
        <v>504.5</v>
      </c>
      <c r="I178" s="230">
        <v>522</v>
      </c>
      <c r="J178" s="231" t="s">
        <v>723</v>
      </c>
      <c r="K178" s="232">
        <f t="shared" si="76"/>
        <v>67</v>
      </c>
      <c r="L178" s="233">
        <f t="shared" si="77"/>
        <v>0.15314285714285714</v>
      </c>
      <c r="M178" s="228" t="s">
        <v>617</v>
      </c>
      <c r="N178" s="234">
        <v>42480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5">
        <v>50</v>
      </c>
      <c r="B179" s="226">
        <v>42438</v>
      </c>
      <c r="C179" s="226"/>
      <c r="D179" s="227" t="s">
        <v>724</v>
      </c>
      <c r="E179" s="228" t="s">
        <v>656</v>
      </c>
      <c r="F179" s="229">
        <v>189.5</v>
      </c>
      <c r="G179" s="228"/>
      <c r="H179" s="228">
        <v>218</v>
      </c>
      <c r="I179" s="230">
        <v>218</v>
      </c>
      <c r="J179" s="231" t="s">
        <v>714</v>
      </c>
      <c r="K179" s="232">
        <f t="shared" si="76"/>
        <v>28.5</v>
      </c>
      <c r="L179" s="233">
        <f t="shared" si="77"/>
        <v>0.15039577836411611</v>
      </c>
      <c r="M179" s="228" t="s">
        <v>617</v>
      </c>
      <c r="N179" s="234">
        <v>43034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35">
        <v>51</v>
      </c>
      <c r="B180" s="236">
        <v>42471</v>
      </c>
      <c r="C180" s="236"/>
      <c r="D180" s="244" t="s">
        <v>725</v>
      </c>
      <c r="E180" s="239" t="s">
        <v>656</v>
      </c>
      <c r="F180" s="239">
        <v>36.5</v>
      </c>
      <c r="G180" s="240"/>
      <c r="H180" s="240">
        <v>15.85</v>
      </c>
      <c r="I180" s="240">
        <v>60</v>
      </c>
      <c r="J180" s="241" t="s">
        <v>726</v>
      </c>
      <c r="K180" s="242">
        <f t="shared" si="76"/>
        <v>-20.65</v>
      </c>
      <c r="L180" s="243">
        <f t="shared" si="77"/>
        <v>-0.5657534246575342</v>
      </c>
      <c r="M180" s="239" t="s">
        <v>635</v>
      </c>
      <c r="N180" s="247">
        <v>43627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5">
        <v>52</v>
      </c>
      <c r="B181" s="226">
        <v>42472</v>
      </c>
      <c r="C181" s="226"/>
      <c r="D181" s="227" t="s">
        <v>727</v>
      </c>
      <c r="E181" s="228" t="s">
        <v>656</v>
      </c>
      <c r="F181" s="229">
        <v>93</v>
      </c>
      <c r="G181" s="228"/>
      <c r="H181" s="228">
        <v>149</v>
      </c>
      <c r="I181" s="230">
        <v>140</v>
      </c>
      <c r="J181" s="231" t="s">
        <v>728</v>
      </c>
      <c r="K181" s="232">
        <f t="shared" si="76"/>
        <v>56</v>
      </c>
      <c r="L181" s="233">
        <f t="shared" si="77"/>
        <v>0.60215053763440862</v>
      </c>
      <c r="M181" s="228" t="s">
        <v>617</v>
      </c>
      <c r="N181" s="234">
        <v>42740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5">
        <v>53</v>
      </c>
      <c r="B182" s="226">
        <v>42472</v>
      </c>
      <c r="C182" s="226"/>
      <c r="D182" s="227" t="s">
        <v>729</v>
      </c>
      <c r="E182" s="228" t="s">
        <v>656</v>
      </c>
      <c r="F182" s="229">
        <v>130</v>
      </c>
      <c r="G182" s="228"/>
      <c r="H182" s="228">
        <v>150</v>
      </c>
      <c r="I182" s="230" t="s">
        <v>730</v>
      </c>
      <c r="J182" s="231" t="s">
        <v>714</v>
      </c>
      <c r="K182" s="232">
        <f t="shared" si="76"/>
        <v>20</v>
      </c>
      <c r="L182" s="233">
        <f t="shared" si="77"/>
        <v>0.15384615384615385</v>
      </c>
      <c r="M182" s="228" t="s">
        <v>617</v>
      </c>
      <c r="N182" s="234">
        <v>42564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5">
        <v>54</v>
      </c>
      <c r="B183" s="226">
        <v>42473</v>
      </c>
      <c r="C183" s="226"/>
      <c r="D183" s="227" t="s">
        <v>731</v>
      </c>
      <c r="E183" s="228" t="s">
        <v>656</v>
      </c>
      <c r="F183" s="229">
        <v>196</v>
      </c>
      <c r="G183" s="228"/>
      <c r="H183" s="228">
        <v>299</v>
      </c>
      <c r="I183" s="230">
        <v>299</v>
      </c>
      <c r="J183" s="231" t="s">
        <v>714</v>
      </c>
      <c r="K183" s="232">
        <v>103</v>
      </c>
      <c r="L183" s="233">
        <v>0.52551020408163296</v>
      </c>
      <c r="M183" s="228" t="s">
        <v>617</v>
      </c>
      <c r="N183" s="234">
        <v>42620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5">
        <v>55</v>
      </c>
      <c r="B184" s="226">
        <v>42473</v>
      </c>
      <c r="C184" s="226"/>
      <c r="D184" s="227" t="s">
        <v>732</v>
      </c>
      <c r="E184" s="228" t="s">
        <v>656</v>
      </c>
      <c r="F184" s="229">
        <v>88</v>
      </c>
      <c r="G184" s="228"/>
      <c r="H184" s="228">
        <v>103</v>
      </c>
      <c r="I184" s="230">
        <v>103</v>
      </c>
      <c r="J184" s="231" t="s">
        <v>714</v>
      </c>
      <c r="K184" s="232">
        <v>15</v>
      </c>
      <c r="L184" s="233">
        <v>0.170454545454545</v>
      </c>
      <c r="M184" s="228" t="s">
        <v>617</v>
      </c>
      <c r="N184" s="234">
        <v>42530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5">
        <v>56</v>
      </c>
      <c r="B185" s="226">
        <v>42492</v>
      </c>
      <c r="C185" s="226"/>
      <c r="D185" s="227" t="s">
        <v>733</v>
      </c>
      <c r="E185" s="228" t="s">
        <v>656</v>
      </c>
      <c r="F185" s="229">
        <v>127.5</v>
      </c>
      <c r="G185" s="228"/>
      <c r="H185" s="228">
        <v>148</v>
      </c>
      <c r="I185" s="230" t="s">
        <v>734</v>
      </c>
      <c r="J185" s="231" t="s">
        <v>714</v>
      </c>
      <c r="K185" s="232">
        <f t="shared" ref="K185:K189" si="78">H185-F185</f>
        <v>20.5</v>
      </c>
      <c r="L185" s="233">
        <f t="shared" ref="L185:L189" si="79">K185/F185</f>
        <v>0.16078431372549021</v>
      </c>
      <c r="M185" s="228" t="s">
        <v>617</v>
      </c>
      <c r="N185" s="234">
        <v>42564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5">
        <v>57</v>
      </c>
      <c r="B186" s="226">
        <v>42493</v>
      </c>
      <c r="C186" s="226"/>
      <c r="D186" s="227" t="s">
        <v>735</v>
      </c>
      <c r="E186" s="228" t="s">
        <v>656</v>
      </c>
      <c r="F186" s="229">
        <v>675</v>
      </c>
      <c r="G186" s="228"/>
      <c r="H186" s="228">
        <v>815</v>
      </c>
      <c r="I186" s="230" t="s">
        <v>736</v>
      </c>
      <c r="J186" s="231" t="s">
        <v>714</v>
      </c>
      <c r="K186" s="232">
        <f t="shared" si="78"/>
        <v>140</v>
      </c>
      <c r="L186" s="233">
        <f t="shared" si="79"/>
        <v>0.2074074074074074</v>
      </c>
      <c r="M186" s="228" t="s">
        <v>617</v>
      </c>
      <c r="N186" s="234">
        <v>43154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35">
        <v>58</v>
      </c>
      <c r="B187" s="236">
        <v>42522</v>
      </c>
      <c r="C187" s="236"/>
      <c r="D187" s="237" t="s">
        <v>737</v>
      </c>
      <c r="E187" s="238" t="s">
        <v>656</v>
      </c>
      <c r="F187" s="239">
        <v>500</v>
      </c>
      <c r="G187" s="239"/>
      <c r="H187" s="240">
        <v>232.5</v>
      </c>
      <c r="I187" s="240" t="s">
        <v>738</v>
      </c>
      <c r="J187" s="241" t="s">
        <v>739</v>
      </c>
      <c r="K187" s="242">
        <f t="shared" si="78"/>
        <v>-267.5</v>
      </c>
      <c r="L187" s="243">
        <f t="shared" si="79"/>
        <v>-0.53500000000000003</v>
      </c>
      <c r="M187" s="239" t="s">
        <v>635</v>
      </c>
      <c r="N187" s="236">
        <v>43735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5">
        <v>59</v>
      </c>
      <c r="B188" s="226">
        <v>42527</v>
      </c>
      <c r="C188" s="226"/>
      <c r="D188" s="227" t="s">
        <v>562</v>
      </c>
      <c r="E188" s="228" t="s">
        <v>656</v>
      </c>
      <c r="F188" s="229">
        <v>110</v>
      </c>
      <c r="G188" s="228"/>
      <c r="H188" s="228">
        <v>126.5</v>
      </c>
      <c r="I188" s="230">
        <v>125</v>
      </c>
      <c r="J188" s="231" t="s">
        <v>665</v>
      </c>
      <c r="K188" s="232">
        <f t="shared" si="78"/>
        <v>16.5</v>
      </c>
      <c r="L188" s="233">
        <f t="shared" si="79"/>
        <v>0.15</v>
      </c>
      <c r="M188" s="228" t="s">
        <v>617</v>
      </c>
      <c r="N188" s="234">
        <v>42552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5">
        <v>60</v>
      </c>
      <c r="B189" s="226">
        <v>42538</v>
      </c>
      <c r="C189" s="226"/>
      <c r="D189" s="227" t="s">
        <v>740</v>
      </c>
      <c r="E189" s="228" t="s">
        <v>656</v>
      </c>
      <c r="F189" s="229">
        <v>44</v>
      </c>
      <c r="G189" s="228"/>
      <c r="H189" s="228">
        <v>69.5</v>
      </c>
      <c r="I189" s="230">
        <v>69.5</v>
      </c>
      <c r="J189" s="231" t="s">
        <v>741</v>
      </c>
      <c r="K189" s="232">
        <f t="shared" si="78"/>
        <v>25.5</v>
      </c>
      <c r="L189" s="233">
        <f t="shared" si="79"/>
        <v>0.57954545454545459</v>
      </c>
      <c r="M189" s="228" t="s">
        <v>617</v>
      </c>
      <c r="N189" s="234">
        <v>42977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5">
        <v>61</v>
      </c>
      <c r="B190" s="226">
        <v>42549</v>
      </c>
      <c r="C190" s="226"/>
      <c r="D190" s="227" t="s">
        <v>742</v>
      </c>
      <c r="E190" s="228" t="s">
        <v>656</v>
      </c>
      <c r="F190" s="229">
        <v>262.5</v>
      </c>
      <c r="G190" s="228"/>
      <c r="H190" s="228">
        <v>340</v>
      </c>
      <c r="I190" s="230">
        <v>333</v>
      </c>
      <c r="J190" s="231" t="s">
        <v>743</v>
      </c>
      <c r="K190" s="232">
        <v>77.5</v>
      </c>
      <c r="L190" s="233">
        <v>0.29523809523809502</v>
      </c>
      <c r="M190" s="228" t="s">
        <v>617</v>
      </c>
      <c r="N190" s="234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5">
        <v>62</v>
      </c>
      <c r="B191" s="226">
        <v>42549</v>
      </c>
      <c r="C191" s="226"/>
      <c r="D191" s="227" t="s">
        <v>744</v>
      </c>
      <c r="E191" s="228" t="s">
        <v>656</v>
      </c>
      <c r="F191" s="229">
        <v>840</v>
      </c>
      <c r="G191" s="228"/>
      <c r="H191" s="228">
        <v>1230</v>
      </c>
      <c r="I191" s="230">
        <v>1230</v>
      </c>
      <c r="J191" s="231" t="s">
        <v>714</v>
      </c>
      <c r="K191" s="232">
        <v>390</v>
      </c>
      <c r="L191" s="233">
        <v>0.46428571428571402</v>
      </c>
      <c r="M191" s="228" t="s">
        <v>617</v>
      </c>
      <c r="N191" s="234">
        <v>42649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48">
        <v>63</v>
      </c>
      <c r="B192" s="249">
        <v>42556</v>
      </c>
      <c r="C192" s="249"/>
      <c r="D192" s="250" t="s">
        <v>745</v>
      </c>
      <c r="E192" s="251" t="s">
        <v>656</v>
      </c>
      <c r="F192" s="251">
        <v>395</v>
      </c>
      <c r="G192" s="252"/>
      <c r="H192" s="252">
        <f>(468.5+342.5)/2</f>
        <v>405.5</v>
      </c>
      <c r="I192" s="252">
        <v>510</v>
      </c>
      <c r="J192" s="253" t="s">
        <v>746</v>
      </c>
      <c r="K192" s="254">
        <f t="shared" ref="K192:K198" si="80">H192-F192</f>
        <v>10.5</v>
      </c>
      <c r="L192" s="255">
        <f t="shared" ref="L192:L198" si="81">K192/F192</f>
        <v>2.6582278481012658E-2</v>
      </c>
      <c r="M192" s="251" t="s">
        <v>747</v>
      </c>
      <c r="N192" s="249">
        <v>43606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35">
        <v>64</v>
      </c>
      <c r="B193" s="236">
        <v>42584</v>
      </c>
      <c r="C193" s="236"/>
      <c r="D193" s="237" t="s">
        <v>748</v>
      </c>
      <c r="E193" s="238" t="s">
        <v>619</v>
      </c>
      <c r="F193" s="239">
        <f>169.5-12.8</f>
        <v>156.69999999999999</v>
      </c>
      <c r="G193" s="239"/>
      <c r="H193" s="240">
        <v>77</v>
      </c>
      <c r="I193" s="240" t="s">
        <v>749</v>
      </c>
      <c r="J193" s="241" t="s">
        <v>750</v>
      </c>
      <c r="K193" s="242">
        <f t="shared" si="80"/>
        <v>-79.699999999999989</v>
      </c>
      <c r="L193" s="243">
        <f t="shared" si="81"/>
        <v>-0.50861518825781749</v>
      </c>
      <c r="M193" s="239" t="s">
        <v>635</v>
      </c>
      <c r="N193" s="236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35">
        <v>65</v>
      </c>
      <c r="B194" s="236">
        <v>42586</v>
      </c>
      <c r="C194" s="236"/>
      <c r="D194" s="237" t="s">
        <v>751</v>
      </c>
      <c r="E194" s="238" t="s">
        <v>656</v>
      </c>
      <c r="F194" s="239">
        <v>400</v>
      </c>
      <c r="G194" s="239"/>
      <c r="H194" s="240">
        <v>305</v>
      </c>
      <c r="I194" s="240">
        <v>475</v>
      </c>
      <c r="J194" s="241" t="s">
        <v>752</v>
      </c>
      <c r="K194" s="242">
        <f t="shared" si="80"/>
        <v>-95</v>
      </c>
      <c r="L194" s="243">
        <f t="shared" si="81"/>
        <v>-0.23749999999999999</v>
      </c>
      <c r="M194" s="239" t="s">
        <v>635</v>
      </c>
      <c r="N194" s="236">
        <v>43606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5">
        <v>66</v>
      </c>
      <c r="B195" s="226">
        <v>42593</v>
      </c>
      <c r="C195" s="226"/>
      <c r="D195" s="227" t="s">
        <v>753</v>
      </c>
      <c r="E195" s="228" t="s">
        <v>656</v>
      </c>
      <c r="F195" s="229">
        <v>86.5</v>
      </c>
      <c r="G195" s="228"/>
      <c r="H195" s="228">
        <v>130</v>
      </c>
      <c r="I195" s="230">
        <v>130</v>
      </c>
      <c r="J195" s="231" t="s">
        <v>754</v>
      </c>
      <c r="K195" s="232">
        <f t="shared" si="80"/>
        <v>43.5</v>
      </c>
      <c r="L195" s="233">
        <f t="shared" si="81"/>
        <v>0.50289017341040465</v>
      </c>
      <c r="M195" s="228" t="s">
        <v>617</v>
      </c>
      <c r="N195" s="234">
        <v>43091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35">
        <v>67</v>
      </c>
      <c r="B196" s="236">
        <v>42600</v>
      </c>
      <c r="C196" s="236"/>
      <c r="D196" s="237" t="s">
        <v>111</v>
      </c>
      <c r="E196" s="238" t="s">
        <v>656</v>
      </c>
      <c r="F196" s="239">
        <v>133.5</v>
      </c>
      <c r="G196" s="239"/>
      <c r="H196" s="240">
        <v>126.5</v>
      </c>
      <c r="I196" s="240">
        <v>178</v>
      </c>
      <c r="J196" s="241" t="s">
        <v>755</v>
      </c>
      <c r="K196" s="242">
        <f t="shared" si="80"/>
        <v>-7</v>
      </c>
      <c r="L196" s="243">
        <f t="shared" si="81"/>
        <v>-5.2434456928838954E-2</v>
      </c>
      <c r="M196" s="239" t="s">
        <v>635</v>
      </c>
      <c r="N196" s="236">
        <v>42615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5">
        <v>68</v>
      </c>
      <c r="B197" s="226">
        <v>42613</v>
      </c>
      <c r="C197" s="226"/>
      <c r="D197" s="227" t="s">
        <v>756</v>
      </c>
      <c r="E197" s="228" t="s">
        <v>656</v>
      </c>
      <c r="F197" s="229">
        <v>560</v>
      </c>
      <c r="G197" s="228"/>
      <c r="H197" s="228">
        <v>725</v>
      </c>
      <c r="I197" s="230">
        <v>725</v>
      </c>
      <c r="J197" s="231" t="s">
        <v>658</v>
      </c>
      <c r="K197" s="232">
        <f t="shared" si="80"/>
        <v>165</v>
      </c>
      <c r="L197" s="233">
        <f t="shared" si="81"/>
        <v>0.29464285714285715</v>
      </c>
      <c r="M197" s="228" t="s">
        <v>617</v>
      </c>
      <c r="N197" s="234">
        <v>42456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5">
        <v>69</v>
      </c>
      <c r="B198" s="226">
        <v>42614</v>
      </c>
      <c r="C198" s="226"/>
      <c r="D198" s="227" t="s">
        <v>757</v>
      </c>
      <c r="E198" s="228" t="s">
        <v>656</v>
      </c>
      <c r="F198" s="229">
        <v>160.5</v>
      </c>
      <c r="G198" s="228"/>
      <c r="H198" s="228">
        <v>210</v>
      </c>
      <c r="I198" s="230">
        <v>210</v>
      </c>
      <c r="J198" s="231" t="s">
        <v>658</v>
      </c>
      <c r="K198" s="232">
        <f t="shared" si="80"/>
        <v>49.5</v>
      </c>
      <c r="L198" s="233">
        <f t="shared" si="81"/>
        <v>0.30841121495327101</v>
      </c>
      <c r="M198" s="228" t="s">
        <v>617</v>
      </c>
      <c r="N198" s="234">
        <v>42871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5">
        <v>70</v>
      </c>
      <c r="B199" s="226">
        <v>42646</v>
      </c>
      <c r="C199" s="226"/>
      <c r="D199" s="227" t="s">
        <v>407</v>
      </c>
      <c r="E199" s="228" t="s">
        <v>656</v>
      </c>
      <c r="F199" s="229">
        <v>430</v>
      </c>
      <c r="G199" s="228"/>
      <c r="H199" s="228">
        <v>596</v>
      </c>
      <c r="I199" s="230">
        <v>575</v>
      </c>
      <c r="J199" s="231" t="s">
        <v>758</v>
      </c>
      <c r="K199" s="232">
        <v>166</v>
      </c>
      <c r="L199" s="233">
        <v>0.38604651162790699</v>
      </c>
      <c r="M199" s="228" t="s">
        <v>617</v>
      </c>
      <c r="N199" s="234">
        <v>42769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5">
        <v>71</v>
      </c>
      <c r="B200" s="226">
        <v>42657</v>
      </c>
      <c r="C200" s="226"/>
      <c r="D200" s="227" t="s">
        <v>759</v>
      </c>
      <c r="E200" s="228" t="s">
        <v>656</v>
      </c>
      <c r="F200" s="229">
        <v>280</v>
      </c>
      <c r="G200" s="228"/>
      <c r="H200" s="228">
        <v>345</v>
      </c>
      <c r="I200" s="230">
        <v>345</v>
      </c>
      <c r="J200" s="231" t="s">
        <v>658</v>
      </c>
      <c r="K200" s="232">
        <f t="shared" ref="K200:K205" si="82">H200-F200</f>
        <v>65</v>
      </c>
      <c r="L200" s="233">
        <f t="shared" ref="L200:L201" si="83">K200/F200</f>
        <v>0.23214285714285715</v>
      </c>
      <c r="M200" s="228" t="s">
        <v>617</v>
      </c>
      <c r="N200" s="234">
        <v>42814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5">
        <v>72</v>
      </c>
      <c r="B201" s="226">
        <v>42657</v>
      </c>
      <c r="C201" s="226"/>
      <c r="D201" s="227" t="s">
        <v>760</v>
      </c>
      <c r="E201" s="228" t="s">
        <v>656</v>
      </c>
      <c r="F201" s="229">
        <v>245</v>
      </c>
      <c r="G201" s="228"/>
      <c r="H201" s="228">
        <v>325.5</v>
      </c>
      <c r="I201" s="230">
        <v>330</v>
      </c>
      <c r="J201" s="231" t="s">
        <v>761</v>
      </c>
      <c r="K201" s="232">
        <f t="shared" si="82"/>
        <v>80.5</v>
      </c>
      <c r="L201" s="233">
        <f t="shared" si="83"/>
        <v>0.32857142857142857</v>
      </c>
      <c r="M201" s="228" t="s">
        <v>617</v>
      </c>
      <c r="N201" s="234">
        <v>42769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5">
        <v>73</v>
      </c>
      <c r="B202" s="226">
        <v>42660</v>
      </c>
      <c r="C202" s="226"/>
      <c r="D202" s="227" t="s">
        <v>352</v>
      </c>
      <c r="E202" s="228" t="s">
        <v>656</v>
      </c>
      <c r="F202" s="229">
        <v>125</v>
      </c>
      <c r="G202" s="228"/>
      <c r="H202" s="228">
        <v>160</v>
      </c>
      <c r="I202" s="230">
        <v>160</v>
      </c>
      <c r="J202" s="231" t="s">
        <v>714</v>
      </c>
      <c r="K202" s="232">
        <f t="shared" si="82"/>
        <v>35</v>
      </c>
      <c r="L202" s="233">
        <v>0.28000000000000003</v>
      </c>
      <c r="M202" s="228" t="s">
        <v>617</v>
      </c>
      <c r="N202" s="234">
        <v>42803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5">
        <v>74</v>
      </c>
      <c r="B203" s="226">
        <v>42660</v>
      </c>
      <c r="C203" s="226"/>
      <c r="D203" s="227" t="s">
        <v>484</v>
      </c>
      <c r="E203" s="228" t="s">
        <v>656</v>
      </c>
      <c r="F203" s="229">
        <v>114</v>
      </c>
      <c r="G203" s="228"/>
      <c r="H203" s="228">
        <v>145</v>
      </c>
      <c r="I203" s="230">
        <v>145</v>
      </c>
      <c r="J203" s="231" t="s">
        <v>714</v>
      </c>
      <c r="K203" s="232">
        <f t="shared" si="82"/>
        <v>31</v>
      </c>
      <c r="L203" s="233">
        <f t="shared" ref="L203:L205" si="84">K203/F203</f>
        <v>0.27192982456140352</v>
      </c>
      <c r="M203" s="228" t="s">
        <v>617</v>
      </c>
      <c r="N203" s="234">
        <v>42859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5">
        <v>75</v>
      </c>
      <c r="B204" s="226">
        <v>42660</v>
      </c>
      <c r="C204" s="226"/>
      <c r="D204" s="227" t="s">
        <v>762</v>
      </c>
      <c r="E204" s="228" t="s">
        <v>656</v>
      </c>
      <c r="F204" s="229">
        <v>212</v>
      </c>
      <c r="G204" s="228"/>
      <c r="H204" s="228">
        <v>280</v>
      </c>
      <c r="I204" s="230">
        <v>276</v>
      </c>
      <c r="J204" s="231" t="s">
        <v>763</v>
      </c>
      <c r="K204" s="232">
        <f t="shared" si="82"/>
        <v>68</v>
      </c>
      <c r="L204" s="233">
        <f t="shared" si="84"/>
        <v>0.32075471698113206</v>
      </c>
      <c r="M204" s="228" t="s">
        <v>617</v>
      </c>
      <c r="N204" s="234">
        <v>42858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5">
        <v>76</v>
      </c>
      <c r="B205" s="226">
        <v>42678</v>
      </c>
      <c r="C205" s="226"/>
      <c r="D205" s="227" t="s">
        <v>472</v>
      </c>
      <c r="E205" s="228" t="s">
        <v>656</v>
      </c>
      <c r="F205" s="229">
        <v>155</v>
      </c>
      <c r="G205" s="228"/>
      <c r="H205" s="228">
        <v>210</v>
      </c>
      <c r="I205" s="230">
        <v>210</v>
      </c>
      <c r="J205" s="231" t="s">
        <v>764</v>
      </c>
      <c r="K205" s="232">
        <f t="shared" si="82"/>
        <v>55</v>
      </c>
      <c r="L205" s="233">
        <f t="shared" si="84"/>
        <v>0.35483870967741937</v>
      </c>
      <c r="M205" s="228" t="s">
        <v>617</v>
      </c>
      <c r="N205" s="234">
        <v>42944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5">
        <v>77</v>
      </c>
      <c r="B206" s="236">
        <v>42710</v>
      </c>
      <c r="C206" s="236"/>
      <c r="D206" s="237" t="s">
        <v>765</v>
      </c>
      <c r="E206" s="238" t="s">
        <v>656</v>
      </c>
      <c r="F206" s="239">
        <v>150.5</v>
      </c>
      <c r="G206" s="239"/>
      <c r="H206" s="240">
        <v>72.5</v>
      </c>
      <c r="I206" s="240">
        <v>174</v>
      </c>
      <c r="J206" s="241" t="s">
        <v>766</v>
      </c>
      <c r="K206" s="242">
        <v>-78</v>
      </c>
      <c r="L206" s="243">
        <v>-0.51827242524916906</v>
      </c>
      <c r="M206" s="239" t="s">
        <v>635</v>
      </c>
      <c r="N206" s="236">
        <v>43333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5">
        <v>78</v>
      </c>
      <c r="B207" s="226">
        <v>42712</v>
      </c>
      <c r="C207" s="226"/>
      <c r="D207" s="227" t="s">
        <v>767</v>
      </c>
      <c r="E207" s="228" t="s">
        <v>656</v>
      </c>
      <c r="F207" s="229">
        <v>380</v>
      </c>
      <c r="G207" s="228"/>
      <c r="H207" s="228">
        <v>478</v>
      </c>
      <c r="I207" s="230">
        <v>468</v>
      </c>
      <c r="J207" s="231" t="s">
        <v>714</v>
      </c>
      <c r="K207" s="232">
        <f t="shared" ref="K207:K209" si="85">H207-F207</f>
        <v>98</v>
      </c>
      <c r="L207" s="233">
        <f t="shared" ref="L207:L209" si="86">K207/F207</f>
        <v>0.25789473684210529</v>
      </c>
      <c r="M207" s="228" t="s">
        <v>617</v>
      </c>
      <c r="N207" s="234">
        <v>43025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5">
        <v>79</v>
      </c>
      <c r="B208" s="226">
        <v>42734</v>
      </c>
      <c r="C208" s="226"/>
      <c r="D208" s="227" t="s">
        <v>110</v>
      </c>
      <c r="E208" s="228" t="s">
        <v>656</v>
      </c>
      <c r="F208" s="229">
        <v>305</v>
      </c>
      <c r="G208" s="228"/>
      <c r="H208" s="228">
        <v>375</v>
      </c>
      <c r="I208" s="230">
        <v>375</v>
      </c>
      <c r="J208" s="231" t="s">
        <v>714</v>
      </c>
      <c r="K208" s="232">
        <f t="shared" si="85"/>
        <v>70</v>
      </c>
      <c r="L208" s="233">
        <f t="shared" si="86"/>
        <v>0.22950819672131148</v>
      </c>
      <c r="M208" s="228" t="s">
        <v>617</v>
      </c>
      <c r="N208" s="234">
        <v>42768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5">
        <v>80</v>
      </c>
      <c r="B209" s="226">
        <v>42739</v>
      </c>
      <c r="C209" s="226"/>
      <c r="D209" s="227" t="s">
        <v>96</v>
      </c>
      <c r="E209" s="228" t="s">
        <v>656</v>
      </c>
      <c r="F209" s="229">
        <v>99.5</v>
      </c>
      <c r="G209" s="228"/>
      <c r="H209" s="228">
        <v>158</v>
      </c>
      <c r="I209" s="230">
        <v>158</v>
      </c>
      <c r="J209" s="231" t="s">
        <v>714</v>
      </c>
      <c r="K209" s="232">
        <f t="shared" si="85"/>
        <v>58.5</v>
      </c>
      <c r="L209" s="233">
        <f t="shared" si="86"/>
        <v>0.5879396984924623</v>
      </c>
      <c r="M209" s="228" t="s">
        <v>617</v>
      </c>
      <c r="N209" s="234">
        <v>42898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5">
        <v>81</v>
      </c>
      <c r="B210" s="226">
        <v>42739</v>
      </c>
      <c r="C210" s="226"/>
      <c r="D210" s="227" t="s">
        <v>96</v>
      </c>
      <c r="E210" s="228" t="s">
        <v>656</v>
      </c>
      <c r="F210" s="229">
        <v>99.5</v>
      </c>
      <c r="G210" s="228"/>
      <c r="H210" s="228">
        <v>158</v>
      </c>
      <c r="I210" s="230">
        <v>158</v>
      </c>
      <c r="J210" s="231" t="s">
        <v>714</v>
      </c>
      <c r="K210" s="232">
        <v>58.5</v>
      </c>
      <c r="L210" s="233">
        <v>0.58793969849246197</v>
      </c>
      <c r="M210" s="228" t="s">
        <v>617</v>
      </c>
      <c r="N210" s="234">
        <v>42898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5">
        <v>82</v>
      </c>
      <c r="B211" s="226">
        <v>42786</v>
      </c>
      <c r="C211" s="226"/>
      <c r="D211" s="227" t="s">
        <v>187</v>
      </c>
      <c r="E211" s="228" t="s">
        <v>656</v>
      </c>
      <c r="F211" s="229">
        <v>140.5</v>
      </c>
      <c r="G211" s="228"/>
      <c r="H211" s="228">
        <v>220</v>
      </c>
      <c r="I211" s="230">
        <v>220</v>
      </c>
      <c r="J211" s="231" t="s">
        <v>714</v>
      </c>
      <c r="K211" s="232">
        <f>H211-F211</f>
        <v>79.5</v>
      </c>
      <c r="L211" s="233">
        <f>K211/F211</f>
        <v>0.5658362989323843</v>
      </c>
      <c r="M211" s="228" t="s">
        <v>617</v>
      </c>
      <c r="N211" s="234">
        <v>42864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5">
        <v>83</v>
      </c>
      <c r="B212" s="226">
        <v>42786</v>
      </c>
      <c r="C212" s="226"/>
      <c r="D212" s="227" t="s">
        <v>768</v>
      </c>
      <c r="E212" s="228" t="s">
        <v>656</v>
      </c>
      <c r="F212" s="229">
        <v>202.5</v>
      </c>
      <c r="G212" s="228"/>
      <c r="H212" s="228">
        <v>234</v>
      </c>
      <c r="I212" s="230">
        <v>234</v>
      </c>
      <c r="J212" s="231" t="s">
        <v>714</v>
      </c>
      <c r="K212" s="232">
        <v>31.5</v>
      </c>
      <c r="L212" s="233">
        <v>0.155555555555556</v>
      </c>
      <c r="M212" s="228" t="s">
        <v>617</v>
      </c>
      <c r="N212" s="234">
        <v>42836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5">
        <v>84</v>
      </c>
      <c r="B213" s="226">
        <v>42818</v>
      </c>
      <c r="C213" s="226"/>
      <c r="D213" s="227" t="s">
        <v>769</v>
      </c>
      <c r="E213" s="228" t="s">
        <v>656</v>
      </c>
      <c r="F213" s="229">
        <v>300.5</v>
      </c>
      <c r="G213" s="228"/>
      <c r="H213" s="228">
        <v>417.5</v>
      </c>
      <c r="I213" s="230">
        <v>420</v>
      </c>
      <c r="J213" s="231" t="s">
        <v>770</v>
      </c>
      <c r="K213" s="232">
        <f>H213-F213</f>
        <v>117</v>
      </c>
      <c r="L213" s="233">
        <f>K213/F213</f>
        <v>0.38935108153078202</v>
      </c>
      <c r="M213" s="228" t="s">
        <v>617</v>
      </c>
      <c r="N213" s="234">
        <v>43070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5">
        <v>85</v>
      </c>
      <c r="B214" s="226">
        <v>42818</v>
      </c>
      <c r="C214" s="226"/>
      <c r="D214" s="227" t="s">
        <v>744</v>
      </c>
      <c r="E214" s="228" t="s">
        <v>656</v>
      </c>
      <c r="F214" s="229">
        <v>850</v>
      </c>
      <c r="G214" s="228"/>
      <c r="H214" s="228">
        <v>1042.5</v>
      </c>
      <c r="I214" s="230">
        <v>1023</v>
      </c>
      <c r="J214" s="231" t="s">
        <v>771</v>
      </c>
      <c r="K214" s="232">
        <v>192.5</v>
      </c>
      <c r="L214" s="233">
        <v>0.22647058823529401</v>
      </c>
      <c r="M214" s="228" t="s">
        <v>617</v>
      </c>
      <c r="N214" s="234">
        <v>42830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5">
        <v>86</v>
      </c>
      <c r="B215" s="226">
        <v>42830</v>
      </c>
      <c r="C215" s="226"/>
      <c r="D215" s="227" t="s">
        <v>503</v>
      </c>
      <c r="E215" s="228" t="s">
        <v>656</v>
      </c>
      <c r="F215" s="229">
        <v>785</v>
      </c>
      <c r="G215" s="228"/>
      <c r="H215" s="228">
        <v>930</v>
      </c>
      <c r="I215" s="230">
        <v>920</v>
      </c>
      <c r="J215" s="231" t="s">
        <v>772</v>
      </c>
      <c r="K215" s="232">
        <f>H215-F215</f>
        <v>145</v>
      </c>
      <c r="L215" s="233">
        <f>K215/F215</f>
        <v>0.18471337579617833</v>
      </c>
      <c r="M215" s="228" t="s">
        <v>617</v>
      </c>
      <c r="N215" s="234">
        <v>42976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35">
        <v>87</v>
      </c>
      <c r="B216" s="236">
        <v>42831</v>
      </c>
      <c r="C216" s="236"/>
      <c r="D216" s="237" t="s">
        <v>773</v>
      </c>
      <c r="E216" s="238" t="s">
        <v>656</v>
      </c>
      <c r="F216" s="239">
        <v>40</v>
      </c>
      <c r="G216" s="239"/>
      <c r="H216" s="240">
        <v>13.1</v>
      </c>
      <c r="I216" s="240">
        <v>60</v>
      </c>
      <c r="J216" s="241" t="s">
        <v>774</v>
      </c>
      <c r="K216" s="242">
        <v>-26.9</v>
      </c>
      <c r="L216" s="243">
        <v>-0.67249999999999999</v>
      </c>
      <c r="M216" s="239" t="s">
        <v>635</v>
      </c>
      <c r="N216" s="236">
        <v>43138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5">
        <v>88</v>
      </c>
      <c r="B217" s="226">
        <v>42837</v>
      </c>
      <c r="C217" s="226"/>
      <c r="D217" s="227" t="s">
        <v>95</v>
      </c>
      <c r="E217" s="228" t="s">
        <v>656</v>
      </c>
      <c r="F217" s="229">
        <v>289.5</v>
      </c>
      <c r="G217" s="228"/>
      <c r="H217" s="228">
        <v>354</v>
      </c>
      <c r="I217" s="230">
        <v>360</v>
      </c>
      <c r="J217" s="231" t="s">
        <v>775</v>
      </c>
      <c r="K217" s="232">
        <f t="shared" ref="K217:K225" si="87">H217-F217</f>
        <v>64.5</v>
      </c>
      <c r="L217" s="233">
        <f t="shared" ref="L217:L225" si="88">K217/F217</f>
        <v>0.22279792746113988</v>
      </c>
      <c r="M217" s="228" t="s">
        <v>617</v>
      </c>
      <c r="N217" s="234">
        <v>43040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5">
        <v>89</v>
      </c>
      <c r="B218" s="226">
        <v>42845</v>
      </c>
      <c r="C218" s="226"/>
      <c r="D218" s="227" t="s">
        <v>439</v>
      </c>
      <c r="E218" s="228" t="s">
        <v>656</v>
      </c>
      <c r="F218" s="229">
        <v>700</v>
      </c>
      <c r="G218" s="228"/>
      <c r="H218" s="228">
        <v>840</v>
      </c>
      <c r="I218" s="230">
        <v>840</v>
      </c>
      <c r="J218" s="231" t="s">
        <v>776</v>
      </c>
      <c r="K218" s="232">
        <f t="shared" si="87"/>
        <v>140</v>
      </c>
      <c r="L218" s="233">
        <f t="shared" si="88"/>
        <v>0.2</v>
      </c>
      <c r="M218" s="228" t="s">
        <v>617</v>
      </c>
      <c r="N218" s="234">
        <v>42893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5">
        <v>90</v>
      </c>
      <c r="B219" s="226">
        <v>42887</v>
      </c>
      <c r="C219" s="226"/>
      <c r="D219" s="227" t="s">
        <v>777</v>
      </c>
      <c r="E219" s="228" t="s">
        <v>656</v>
      </c>
      <c r="F219" s="229">
        <v>130</v>
      </c>
      <c r="G219" s="228"/>
      <c r="H219" s="228">
        <v>144.25</v>
      </c>
      <c r="I219" s="230">
        <v>170</v>
      </c>
      <c r="J219" s="231" t="s">
        <v>778</v>
      </c>
      <c r="K219" s="232">
        <f t="shared" si="87"/>
        <v>14.25</v>
      </c>
      <c r="L219" s="233">
        <f t="shared" si="88"/>
        <v>0.10961538461538461</v>
      </c>
      <c r="M219" s="228" t="s">
        <v>617</v>
      </c>
      <c r="N219" s="234">
        <v>43675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5">
        <v>91</v>
      </c>
      <c r="B220" s="226">
        <v>42901</v>
      </c>
      <c r="C220" s="226"/>
      <c r="D220" s="227" t="s">
        <v>779</v>
      </c>
      <c r="E220" s="228" t="s">
        <v>656</v>
      </c>
      <c r="F220" s="229">
        <v>214.5</v>
      </c>
      <c r="G220" s="228"/>
      <c r="H220" s="228">
        <v>262</v>
      </c>
      <c r="I220" s="230">
        <v>262</v>
      </c>
      <c r="J220" s="231" t="s">
        <v>780</v>
      </c>
      <c r="K220" s="232">
        <f t="shared" si="87"/>
        <v>47.5</v>
      </c>
      <c r="L220" s="233">
        <f t="shared" si="88"/>
        <v>0.22144522144522144</v>
      </c>
      <c r="M220" s="228" t="s">
        <v>617</v>
      </c>
      <c r="N220" s="234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56">
        <v>92</v>
      </c>
      <c r="B221" s="257">
        <v>42933</v>
      </c>
      <c r="C221" s="257"/>
      <c r="D221" s="258" t="s">
        <v>781</v>
      </c>
      <c r="E221" s="259" t="s">
        <v>656</v>
      </c>
      <c r="F221" s="260">
        <v>370</v>
      </c>
      <c r="G221" s="259"/>
      <c r="H221" s="259">
        <v>447.5</v>
      </c>
      <c r="I221" s="261">
        <v>450</v>
      </c>
      <c r="J221" s="262" t="s">
        <v>714</v>
      </c>
      <c r="K221" s="232">
        <f t="shared" si="87"/>
        <v>77.5</v>
      </c>
      <c r="L221" s="263">
        <f t="shared" si="88"/>
        <v>0.20945945945945946</v>
      </c>
      <c r="M221" s="259" t="s">
        <v>617</v>
      </c>
      <c r="N221" s="264">
        <v>43035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56">
        <v>93</v>
      </c>
      <c r="B222" s="257">
        <v>42943</v>
      </c>
      <c r="C222" s="257"/>
      <c r="D222" s="258" t="s">
        <v>185</v>
      </c>
      <c r="E222" s="259" t="s">
        <v>656</v>
      </c>
      <c r="F222" s="260">
        <v>657.5</v>
      </c>
      <c r="G222" s="259"/>
      <c r="H222" s="259">
        <v>825</v>
      </c>
      <c r="I222" s="261">
        <v>820</v>
      </c>
      <c r="J222" s="262" t="s">
        <v>714</v>
      </c>
      <c r="K222" s="232">
        <f t="shared" si="87"/>
        <v>167.5</v>
      </c>
      <c r="L222" s="263">
        <f t="shared" si="88"/>
        <v>0.25475285171102663</v>
      </c>
      <c r="M222" s="259" t="s">
        <v>617</v>
      </c>
      <c r="N222" s="264">
        <v>43090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5">
        <v>94</v>
      </c>
      <c r="B223" s="226">
        <v>42964</v>
      </c>
      <c r="C223" s="226"/>
      <c r="D223" s="227" t="s">
        <v>370</v>
      </c>
      <c r="E223" s="228" t="s">
        <v>656</v>
      </c>
      <c r="F223" s="229">
        <v>605</v>
      </c>
      <c r="G223" s="228"/>
      <c r="H223" s="228">
        <v>750</v>
      </c>
      <c r="I223" s="230">
        <v>750</v>
      </c>
      <c r="J223" s="231" t="s">
        <v>772</v>
      </c>
      <c r="K223" s="232">
        <f t="shared" si="87"/>
        <v>145</v>
      </c>
      <c r="L223" s="233">
        <f t="shared" si="88"/>
        <v>0.23966942148760331</v>
      </c>
      <c r="M223" s="228" t="s">
        <v>617</v>
      </c>
      <c r="N223" s="234">
        <v>43027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5">
        <v>95</v>
      </c>
      <c r="B224" s="236">
        <v>42979</v>
      </c>
      <c r="C224" s="236"/>
      <c r="D224" s="244" t="s">
        <v>782</v>
      </c>
      <c r="E224" s="239" t="s">
        <v>656</v>
      </c>
      <c r="F224" s="239">
        <v>255</v>
      </c>
      <c r="G224" s="240"/>
      <c r="H224" s="240">
        <v>217.25</v>
      </c>
      <c r="I224" s="240">
        <v>320</v>
      </c>
      <c r="J224" s="241" t="s">
        <v>783</v>
      </c>
      <c r="K224" s="242">
        <f t="shared" si="87"/>
        <v>-37.75</v>
      </c>
      <c r="L224" s="245">
        <f t="shared" si="88"/>
        <v>-0.14803921568627451</v>
      </c>
      <c r="M224" s="239" t="s">
        <v>635</v>
      </c>
      <c r="N224" s="236">
        <v>43661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5">
        <v>96</v>
      </c>
      <c r="B225" s="226">
        <v>42997</v>
      </c>
      <c r="C225" s="226"/>
      <c r="D225" s="227" t="s">
        <v>784</v>
      </c>
      <c r="E225" s="228" t="s">
        <v>656</v>
      </c>
      <c r="F225" s="229">
        <v>215</v>
      </c>
      <c r="G225" s="228"/>
      <c r="H225" s="228">
        <v>258</v>
      </c>
      <c r="I225" s="230">
        <v>258</v>
      </c>
      <c r="J225" s="231" t="s">
        <v>714</v>
      </c>
      <c r="K225" s="232">
        <f t="shared" si="87"/>
        <v>43</v>
      </c>
      <c r="L225" s="233">
        <f t="shared" si="88"/>
        <v>0.2</v>
      </c>
      <c r="M225" s="228" t="s">
        <v>617</v>
      </c>
      <c r="N225" s="234">
        <v>43040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5">
        <v>97</v>
      </c>
      <c r="B226" s="226">
        <v>42997</v>
      </c>
      <c r="C226" s="226"/>
      <c r="D226" s="227" t="s">
        <v>784</v>
      </c>
      <c r="E226" s="228" t="s">
        <v>656</v>
      </c>
      <c r="F226" s="229">
        <v>215</v>
      </c>
      <c r="G226" s="228"/>
      <c r="H226" s="228">
        <v>258</v>
      </c>
      <c r="I226" s="230">
        <v>258</v>
      </c>
      <c r="J226" s="262" t="s">
        <v>714</v>
      </c>
      <c r="K226" s="232">
        <v>43</v>
      </c>
      <c r="L226" s="233">
        <v>0.2</v>
      </c>
      <c r="M226" s="228" t="s">
        <v>617</v>
      </c>
      <c r="N226" s="234">
        <v>43040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56">
        <v>98</v>
      </c>
      <c r="B227" s="257">
        <v>42998</v>
      </c>
      <c r="C227" s="257"/>
      <c r="D227" s="258" t="s">
        <v>785</v>
      </c>
      <c r="E227" s="259" t="s">
        <v>656</v>
      </c>
      <c r="F227" s="229">
        <v>75</v>
      </c>
      <c r="G227" s="259"/>
      <c r="H227" s="259">
        <v>90</v>
      </c>
      <c r="I227" s="261">
        <v>90</v>
      </c>
      <c r="J227" s="231" t="s">
        <v>786</v>
      </c>
      <c r="K227" s="232">
        <f t="shared" ref="K227:K232" si="89">H227-F227</f>
        <v>15</v>
      </c>
      <c r="L227" s="233">
        <f t="shared" ref="L227:L232" si="90">K227/F227</f>
        <v>0.2</v>
      </c>
      <c r="M227" s="228" t="s">
        <v>617</v>
      </c>
      <c r="N227" s="234">
        <v>43019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56">
        <v>99</v>
      </c>
      <c r="B228" s="257">
        <v>43011</v>
      </c>
      <c r="C228" s="257"/>
      <c r="D228" s="258" t="s">
        <v>638</v>
      </c>
      <c r="E228" s="259" t="s">
        <v>656</v>
      </c>
      <c r="F228" s="260">
        <v>315</v>
      </c>
      <c r="G228" s="259"/>
      <c r="H228" s="259">
        <v>392</v>
      </c>
      <c r="I228" s="261">
        <v>384</v>
      </c>
      <c r="J228" s="262" t="s">
        <v>787</v>
      </c>
      <c r="K228" s="232">
        <f t="shared" si="89"/>
        <v>77</v>
      </c>
      <c r="L228" s="263">
        <f t="shared" si="90"/>
        <v>0.24444444444444444</v>
      </c>
      <c r="M228" s="259" t="s">
        <v>617</v>
      </c>
      <c r="N228" s="264">
        <v>43017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56">
        <v>100</v>
      </c>
      <c r="B229" s="257">
        <v>43013</v>
      </c>
      <c r="C229" s="257"/>
      <c r="D229" s="258" t="s">
        <v>477</v>
      </c>
      <c r="E229" s="259" t="s">
        <v>656</v>
      </c>
      <c r="F229" s="260">
        <v>145</v>
      </c>
      <c r="G229" s="259"/>
      <c r="H229" s="259">
        <v>179</v>
      </c>
      <c r="I229" s="261">
        <v>180</v>
      </c>
      <c r="J229" s="262" t="s">
        <v>788</v>
      </c>
      <c r="K229" s="232">
        <f t="shared" si="89"/>
        <v>34</v>
      </c>
      <c r="L229" s="263">
        <f t="shared" si="90"/>
        <v>0.23448275862068965</v>
      </c>
      <c r="M229" s="259" t="s">
        <v>617</v>
      </c>
      <c r="N229" s="264">
        <v>43025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56">
        <v>101</v>
      </c>
      <c r="B230" s="257">
        <v>43014</v>
      </c>
      <c r="C230" s="257"/>
      <c r="D230" s="258" t="s">
        <v>342</v>
      </c>
      <c r="E230" s="259" t="s">
        <v>656</v>
      </c>
      <c r="F230" s="260">
        <v>256</v>
      </c>
      <c r="G230" s="259"/>
      <c r="H230" s="259">
        <v>323</v>
      </c>
      <c r="I230" s="261">
        <v>320</v>
      </c>
      <c r="J230" s="262" t="s">
        <v>714</v>
      </c>
      <c r="K230" s="232">
        <f t="shared" si="89"/>
        <v>67</v>
      </c>
      <c r="L230" s="263">
        <f t="shared" si="90"/>
        <v>0.26171875</v>
      </c>
      <c r="M230" s="259" t="s">
        <v>617</v>
      </c>
      <c r="N230" s="264">
        <v>43067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56">
        <v>102</v>
      </c>
      <c r="B231" s="257">
        <v>43017</v>
      </c>
      <c r="C231" s="257"/>
      <c r="D231" s="258" t="s">
        <v>360</v>
      </c>
      <c r="E231" s="259" t="s">
        <v>656</v>
      </c>
      <c r="F231" s="260">
        <v>137.5</v>
      </c>
      <c r="G231" s="259"/>
      <c r="H231" s="259">
        <v>184</v>
      </c>
      <c r="I231" s="261">
        <v>183</v>
      </c>
      <c r="J231" s="262" t="s">
        <v>789</v>
      </c>
      <c r="K231" s="232">
        <f t="shared" si="89"/>
        <v>46.5</v>
      </c>
      <c r="L231" s="263">
        <f t="shared" si="90"/>
        <v>0.33818181818181819</v>
      </c>
      <c r="M231" s="259" t="s">
        <v>617</v>
      </c>
      <c r="N231" s="264">
        <v>43108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56">
        <v>103</v>
      </c>
      <c r="B232" s="257">
        <v>43018</v>
      </c>
      <c r="C232" s="257"/>
      <c r="D232" s="258" t="s">
        <v>790</v>
      </c>
      <c r="E232" s="259" t="s">
        <v>656</v>
      </c>
      <c r="F232" s="260">
        <v>125.5</v>
      </c>
      <c r="G232" s="259"/>
      <c r="H232" s="259">
        <v>158</v>
      </c>
      <c r="I232" s="261">
        <v>155</v>
      </c>
      <c r="J232" s="262" t="s">
        <v>791</v>
      </c>
      <c r="K232" s="232">
        <f t="shared" si="89"/>
        <v>32.5</v>
      </c>
      <c r="L232" s="263">
        <f t="shared" si="90"/>
        <v>0.25896414342629481</v>
      </c>
      <c r="M232" s="259" t="s">
        <v>617</v>
      </c>
      <c r="N232" s="264">
        <v>43067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56">
        <v>104</v>
      </c>
      <c r="B233" s="257">
        <v>43018</v>
      </c>
      <c r="C233" s="257"/>
      <c r="D233" s="258" t="s">
        <v>792</v>
      </c>
      <c r="E233" s="259" t="s">
        <v>656</v>
      </c>
      <c r="F233" s="260">
        <v>895</v>
      </c>
      <c r="G233" s="259"/>
      <c r="H233" s="259">
        <v>1122.5</v>
      </c>
      <c r="I233" s="261">
        <v>1078</v>
      </c>
      <c r="J233" s="262" t="s">
        <v>793</v>
      </c>
      <c r="K233" s="232">
        <v>227.5</v>
      </c>
      <c r="L233" s="263">
        <v>0.25418994413407803</v>
      </c>
      <c r="M233" s="259" t="s">
        <v>617</v>
      </c>
      <c r="N233" s="264">
        <v>43117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56">
        <v>105</v>
      </c>
      <c r="B234" s="257">
        <v>43020</v>
      </c>
      <c r="C234" s="257"/>
      <c r="D234" s="258" t="s">
        <v>351</v>
      </c>
      <c r="E234" s="259" t="s">
        <v>656</v>
      </c>
      <c r="F234" s="260">
        <v>525</v>
      </c>
      <c r="G234" s="259"/>
      <c r="H234" s="259">
        <v>629</v>
      </c>
      <c r="I234" s="261">
        <v>629</v>
      </c>
      <c r="J234" s="262" t="s">
        <v>714</v>
      </c>
      <c r="K234" s="232">
        <v>104</v>
      </c>
      <c r="L234" s="263">
        <v>0.19809523809523799</v>
      </c>
      <c r="M234" s="259" t="s">
        <v>617</v>
      </c>
      <c r="N234" s="264">
        <v>43119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56">
        <v>106</v>
      </c>
      <c r="B235" s="257">
        <v>43046</v>
      </c>
      <c r="C235" s="257"/>
      <c r="D235" s="258" t="s">
        <v>397</v>
      </c>
      <c r="E235" s="259" t="s">
        <v>656</v>
      </c>
      <c r="F235" s="260">
        <v>740</v>
      </c>
      <c r="G235" s="259"/>
      <c r="H235" s="259">
        <v>892.5</v>
      </c>
      <c r="I235" s="261">
        <v>900</v>
      </c>
      <c r="J235" s="262" t="s">
        <v>794</v>
      </c>
      <c r="K235" s="232">
        <f t="shared" ref="K235:K237" si="91">H235-F235</f>
        <v>152.5</v>
      </c>
      <c r="L235" s="263">
        <f t="shared" ref="L235:L237" si="92">K235/F235</f>
        <v>0.20608108108108109</v>
      </c>
      <c r="M235" s="259" t="s">
        <v>617</v>
      </c>
      <c r="N235" s="264">
        <v>43052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5">
        <v>107</v>
      </c>
      <c r="B236" s="226">
        <v>43073</v>
      </c>
      <c r="C236" s="226"/>
      <c r="D236" s="227" t="s">
        <v>795</v>
      </c>
      <c r="E236" s="228" t="s">
        <v>656</v>
      </c>
      <c r="F236" s="229">
        <v>118.5</v>
      </c>
      <c r="G236" s="228"/>
      <c r="H236" s="228">
        <v>143.5</v>
      </c>
      <c r="I236" s="230">
        <v>145</v>
      </c>
      <c r="J236" s="231" t="s">
        <v>645</v>
      </c>
      <c r="K236" s="232">
        <f t="shared" si="91"/>
        <v>25</v>
      </c>
      <c r="L236" s="233">
        <f t="shared" si="92"/>
        <v>0.2109704641350211</v>
      </c>
      <c r="M236" s="228" t="s">
        <v>617</v>
      </c>
      <c r="N236" s="234">
        <v>43097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35">
        <v>108</v>
      </c>
      <c r="B237" s="236">
        <v>43090</v>
      </c>
      <c r="C237" s="236"/>
      <c r="D237" s="237" t="s">
        <v>445</v>
      </c>
      <c r="E237" s="238" t="s">
        <v>656</v>
      </c>
      <c r="F237" s="239">
        <v>715</v>
      </c>
      <c r="G237" s="239"/>
      <c r="H237" s="240">
        <v>500</v>
      </c>
      <c r="I237" s="240">
        <v>872</v>
      </c>
      <c r="J237" s="241" t="s">
        <v>796</v>
      </c>
      <c r="K237" s="242">
        <f t="shared" si="91"/>
        <v>-215</v>
      </c>
      <c r="L237" s="243">
        <f t="shared" si="92"/>
        <v>-0.30069930069930068</v>
      </c>
      <c r="M237" s="239" t="s">
        <v>635</v>
      </c>
      <c r="N237" s="236">
        <v>43670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5">
        <v>109</v>
      </c>
      <c r="B238" s="226">
        <v>43098</v>
      </c>
      <c r="C238" s="226"/>
      <c r="D238" s="227" t="s">
        <v>638</v>
      </c>
      <c r="E238" s="228" t="s">
        <v>656</v>
      </c>
      <c r="F238" s="229">
        <v>435</v>
      </c>
      <c r="G238" s="228"/>
      <c r="H238" s="228">
        <v>542.5</v>
      </c>
      <c r="I238" s="230">
        <v>539</v>
      </c>
      <c r="J238" s="231" t="s">
        <v>714</v>
      </c>
      <c r="K238" s="232">
        <v>107.5</v>
      </c>
      <c r="L238" s="233">
        <v>0.247126436781609</v>
      </c>
      <c r="M238" s="228" t="s">
        <v>617</v>
      </c>
      <c r="N238" s="234">
        <v>43206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5">
        <v>110</v>
      </c>
      <c r="B239" s="226">
        <v>43098</v>
      </c>
      <c r="C239" s="226"/>
      <c r="D239" s="227" t="s">
        <v>584</v>
      </c>
      <c r="E239" s="228" t="s">
        <v>656</v>
      </c>
      <c r="F239" s="229">
        <v>885</v>
      </c>
      <c r="G239" s="228"/>
      <c r="H239" s="228">
        <v>1090</v>
      </c>
      <c r="I239" s="230">
        <v>1084</v>
      </c>
      <c r="J239" s="231" t="s">
        <v>714</v>
      </c>
      <c r="K239" s="232">
        <v>205</v>
      </c>
      <c r="L239" s="233">
        <v>0.23163841807909599</v>
      </c>
      <c r="M239" s="228" t="s">
        <v>617</v>
      </c>
      <c r="N239" s="234">
        <v>43213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65">
        <v>111</v>
      </c>
      <c r="B240" s="266">
        <v>43192</v>
      </c>
      <c r="C240" s="266"/>
      <c r="D240" s="244" t="s">
        <v>797</v>
      </c>
      <c r="E240" s="239" t="s">
        <v>656</v>
      </c>
      <c r="F240" s="267">
        <v>478.5</v>
      </c>
      <c r="G240" s="239"/>
      <c r="H240" s="239">
        <v>442</v>
      </c>
      <c r="I240" s="240">
        <v>613</v>
      </c>
      <c r="J240" s="241" t="s">
        <v>798</v>
      </c>
      <c r="K240" s="242">
        <f t="shared" ref="K240:K243" si="93">H240-F240</f>
        <v>-36.5</v>
      </c>
      <c r="L240" s="243">
        <f t="shared" ref="L240:L243" si="94">K240/F240</f>
        <v>-7.6280041797283177E-2</v>
      </c>
      <c r="M240" s="239" t="s">
        <v>635</v>
      </c>
      <c r="N240" s="236">
        <v>43762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35">
        <v>112</v>
      </c>
      <c r="B241" s="236">
        <v>43194</v>
      </c>
      <c r="C241" s="236"/>
      <c r="D241" s="237" t="s">
        <v>799</v>
      </c>
      <c r="E241" s="238" t="s">
        <v>656</v>
      </c>
      <c r="F241" s="239">
        <f>141.5-7.3</f>
        <v>134.19999999999999</v>
      </c>
      <c r="G241" s="239"/>
      <c r="H241" s="240">
        <v>77</v>
      </c>
      <c r="I241" s="240">
        <v>180</v>
      </c>
      <c r="J241" s="241" t="s">
        <v>800</v>
      </c>
      <c r="K241" s="242">
        <f t="shared" si="93"/>
        <v>-57.199999999999989</v>
      </c>
      <c r="L241" s="243">
        <f t="shared" si="94"/>
        <v>-0.42622950819672129</v>
      </c>
      <c r="M241" s="239" t="s">
        <v>635</v>
      </c>
      <c r="N241" s="236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35">
        <v>113</v>
      </c>
      <c r="B242" s="236">
        <v>43209</v>
      </c>
      <c r="C242" s="236"/>
      <c r="D242" s="237" t="s">
        <v>801</v>
      </c>
      <c r="E242" s="238" t="s">
        <v>656</v>
      </c>
      <c r="F242" s="239">
        <v>430</v>
      </c>
      <c r="G242" s="239"/>
      <c r="H242" s="240">
        <v>220</v>
      </c>
      <c r="I242" s="240">
        <v>537</v>
      </c>
      <c r="J242" s="241" t="s">
        <v>802</v>
      </c>
      <c r="K242" s="242">
        <f t="shared" si="93"/>
        <v>-210</v>
      </c>
      <c r="L242" s="243">
        <f t="shared" si="94"/>
        <v>-0.48837209302325579</v>
      </c>
      <c r="M242" s="239" t="s">
        <v>635</v>
      </c>
      <c r="N242" s="236">
        <v>43252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56">
        <v>114</v>
      </c>
      <c r="B243" s="257">
        <v>43220</v>
      </c>
      <c r="C243" s="257"/>
      <c r="D243" s="258" t="s">
        <v>398</v>
      </c>
      <c r="E243" s="259" t="s">
        <v>656</v>
      </c>
      <c r="F243" s="259">
        <v>153.5</v>
      </c>
      <c r="G243" s="259"/>
      <c r="H243" s="259">
        <v>196</v>
      </c>
      <c r="I243" s="261">
        <v>196</v>
      </c>
      <c r="J243" s="231" t="s">
        <v>803</v>
      </c>
      <c r="K243" s="232">
        <f t="shared" si="93"/>
        <v>42.5</v>
      </c>
      <c r="L243" s="233">
        <f t="shared" si="94"/>
        <v>0.27687296416938112</v>
      </c>
      <c r="M243" s="228" t="s">
        <v>617</v>
      </c>
      <c r="N243" s="234">
        <v>43605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35">
        <v>115</v>
      </c>
      <c r="B244" s="236">
        <v>43306</v>
      </c>
      <c r="C244" s="236"/>
      <c r="D244" s="237" t="s">
        <v>773</v>
      </c>
      <c r="E244" s="238" t="s">
        <v>656</v>
      </c>
      <c r="F244" s="239">
        <v>27.5</v>
      </c>
      <c r="G244" s="239"/>
      <c r="H244" s="240">
        <v>13.1</v>
      </c>
      <c r="I244" s="240">
        <v>60</v>
      </c>
      <c r="J244" s="241" t="s">
        <v>804</v>
      </c>
      <c r="K244" s="242">
        <v>-14.4</v>
      </c>
      <c r="L244" s="243">
        <v>-0.52363636363636401</v>
      </c>
      <c r="M244" s="239" t="s">
        <v>635</v>
      </c>
      <c r="N244" s="236">
        <v>43138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65">
        <v>116</v>
      </c>
      <c r="B245" s="266">
        <v>43318</v>
      </c>
      <c r="C245" s="266"/>
      <c r="D245" s="244" t="s">
        <v>805</v>
      </c>
      <c r="E245" s="239" t="s">
        <v>656</v>
      </c>
      <c r="F245" s="239">
        <v>148.5</v>
      </c>
      <c r="G245" s="239"/>
      <c r="H245" s="239">
        <v>102</v>
      </c>
      <c r="I245" s="240">
        <v>182</v>
      </c>
      <c r="J245" s="241" t="s">
        <v>806</v>
      </c>
      <c r="K245" s="242">
        <f>H245-F245</f>
        <v>-46.5</v>
      </c>
      <c r="L245" s="243">
        <f>K245/F245</f>
        <v>-0.31313131313131315</v>
      </c>
      <c r="M245" s="239" t="s">
        <v>635</v>
      </c>
      <c r="N245" s="236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5">
        <v>117</v>
      </c>
      <c r="B246" s="226">
        <v>43335</v>
      </c>
      <c r="C246" s="226"/>
      <c r="D246" s="227" t="s">
        <v>807</v>
      </c>
      <c r="E246" s="228" t="s">
        <v>656</v>
      </c>
      <c r="F246" s="259">
        <v>285</v>
      </c>
      <c r="G246" s="228"/>
      <c r="H246" s="228">
        <v>355</v>
      </c>
      <c r="I246" s="230">
        <v>364</v>
      </c>
      <c r="J246" s="231" t="s">
        <v>808</v>
      </c>
      <c r="K246" s="232">
        <v>70</v>
      </c>
      <c r="L246" s="233">
        <v>0.24561403508771901</v>
      </c>
      <c r="M246" s="228" t="s">
        <v>617</v>
      </c>
      <c r="N246" s="234">
        <v>43455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5">
        <v>118</v>
      </c>
      <c r="B247" s="226">
        <v>43341</v>
      </c>
      <c r="C247" s="226"/>
      <c r="D247" s="227" t="s">
        <v>386</v>
      </c>
      <c r="E247" s="228" t="s">
        <v>656</v>
      </c>
      <c r="F247" s="259">
        <v>525</v>
      </c>
      <c r="G247" s="228"/>
      <c r="H247" s="228">
        <v>585</v>
      </c>
      <c r="I247" s="230">
        <v>635</v>
      </c>
      <c r="J247" s="231" t="s">
        <v>809</v>
      </c>
      <c r="K247" s="232">
        <f t="shared" ref="K247:K263" si="95">H247-F247</f>
        <v>60</v>
      </c>
      <c r="L247" s="233">
        <f t="shared" ref="L247:L263" si="96">K247/F247</f>
        <v>0.11428571428571428</v>
      </c>
      <c r="M247" s="228" t="s">
        <v>617</v>
      </c>
      <c r="N247" s="234">
        <v>43662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5">
        <v>119</v>
      </c>
      <c r="B248" s="226">
        <v>43395</v>
      </c>
      <c r="C248" s="226"/>
      <c r="D248" s="227" t="s">
        <v>370</v>
      </c>
      <c r="E248" s="228" t="s">
        <v>656</v>
      </c>
      <c r="F248" s="259">
        <v>475</v>
      </c>
      <c r="G248" s="228"/>
      <c r="H248" s="228">
        <v>574</v>
      </c>
      <c r="I248" s="230">
        <v>570</v>
      </c>
      <c r="J248" s="231" t="s">
        <v>714</v>
      </c>
      <c r="K248" s="232">
        <f t="shared" si="95"/>
        <v>99</v>
      </c>
      <c r="L248" s="233">
        <f t="shared" si="96"/>
        <v>0.20842105263157895</v>
      </c>
      <c r="M248" s="228" t="s">
        <v>617</v>
      </c>
      <c r="N248" s="234">
        <v>43403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6">
        <v>120</v>
      </c>
      <c r="B249" s="257">
        <v>43397</v>
      </c>
      <c r="C249" s="257"/>
      <c r="D249" s="258" t="s">
        <v>393</v>
      </c>
      <c r="E249" s="259" t="s">
        <v>656</v>
      </c>
      <c r="F249" s="259">
        <v>707.5</v>
      </c>
      <c r="G249" s="259"/>
      <c r="H249" s="259">
        <v>872</v>
      </c>
      <c r="I249" s="261">
        <v>872</v>
      </c>
      <c r="J249" s="262" t="s">
        <v>714</v>
      </c>
      <c r="K249" s="232">
        <f t="shared" si="95"/>
        <v>164.5</v>
      </c>
      <c r="L249" s="263">
        <f t="shared" si="96"/>
        <v>0.23250883392226149</v>
      </c>
      <c r="M249" s="259" t="s">
        <v>617</v>
      </c>
      <c r="N249" s="264">
        <v>43482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6">
        <v>121</v>
      </c>
      <c r="B250" s="257">
        <v>43398</v>
      </c>
      <c r="C250" s="257"/>
      <c r="D250" s="258" t="s">
        <v>810</v>
      </c>
      <c r="E250" s="259" t="s">
        <v>656</v>
      </c>
      <c r="F250" s="259">
        <v>162</v>
      </c>
      <c r="G250" s="259"/>
      <c r="H250" s="259">
        <v>204</v>
      </c>
      <c r="I250" s="261">
        <v>209</v>
      </c>
      <c r="J250" s="262" t="s">
        <v>811</v>
      </c>
      <c r="K250" s="232">
        <f t="shared" si="95"/>
        <v>42</v>
      </c>
      <c r="L250" s="263">
        <f t="shared" si="96"/>
        <v>0.25925925925925924</v>
      </c>
      <c r="M250" s="259" t="s">
        <v>617</v>
      </c>
      <c r="N250" s="264">
        <v>43539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6">
        <v>122</v>
      </c>
      <c r="B251" s="257">
        <v>43399</v>
      </c>
      <c r="C251" s="257"/>
      <c r="D251" s="258" t="s">
        <v>496</v>
      </c>
      <c r="E251" s="259" t="s">
        <v>656</v>
      </c>
      <c r="F251" s="259">
        <v>240</v>
      </c>
      <c r="G251" s="259"/>
      <c r="H251" s="259">
        <v>297</v>
      </c>
      <c r="I251" s="261">
        <v>297</v>
      </c>
      <c r="J251" s="262" t="s">
        <v>714</v>
      </c>
      <c r="K251" s="268">
        <f t="shared" si="95"/>
        <v>57</v>
      </c>
      <c r="L251" s="263">
        <f t="shared" si="96"/>
        <v>0.23749999999999999</v>
      </c>
      <c r="M251" s="259" t="s">
        <v>617</v>
      </c>
      <c r="N251" s="264">
        <v>43417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5">
        <v>123</v>
      </c>
      <c r="B252" s="226">
        <v>43439</v>
      </c>
      <c r="C252" s="226"/>
      <c r="D252" s="227" t="s">
        <v>812</v>
      </c>
      <c r="E252" s="228" t="s">
        <v>656</v>
      </c>
      <c r="F252" s="228">
        <v>202.5</v>
      </c>
      <c r="G252" s="228"/>
      <c r="H252" s="228">
        <v>255</v>
      </c>
      <c r="I252" s="230">
        <v>252</v>
      </c>
      <c r="J252" s="231" t="s">
        <v>714</v>
      </c>
      <c r="K252" s="232">
        <f t="shared" si="95"/>
        <v>52.5</v>
      </c>
      <c r="L252" s="233">
        <f t="shared" si="96"/>
        <v>0.25925925925925924</v>
      </c>
      <c r="M252" s="228" t="s">
        <v>617</v>
      </c>
      <c r="N252" s="234">
        <v>43542</v>
      </c>
      <c r="O252" s="1"/>
      <c r="P252" s="1"/>
      <c r="Q252" s="1"/>
      <c r="R252" s="6" t="s">
        <v>813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6">
        <v>124</v>
      </c>
      <c r="B253" s="257">
        <v>43465</v>
      </c>
      <c r="C253" s="226"/>
      <c r="D253" s="258" t="s">
        <v>426</v>
      </c>
      <c r="E253" s="259" t="s">
        <v>656</v>
      </c>
      <c r="F253" s="259">
        <v>710</v>
      </c>
      <c r="G253" s="259"/>
      <c r="H253" s="259">
        <v>866</v>
      </c>
      <c r="I253" s="261">
        <v>866</v>
      </c>
      <c r="J253" s="262" t="s">
        <v>714</v>
      </c>
      <c r="K253" s="232">
        <f t="shared" si="95"/>
        <v>156</v>
      </c>
      <c r="L253" s="233">
        <f t="shared" si="96"/>
        <v>0.21971830985915494</v>
      </c>
      <c r="M253" s="228" t="s">
        <v>617</v>
      </c>
      <c r="N253" s="234">
        <v>43553</v>
      </c>
      <c r="O253" s="1"/>
      <c r="P253" s="1"/>
      <c r="Q253" s="1"/>
      <c r="R253" s="6" t="s">
        <v>813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6">
        <v>125</v>
      </c>
      <c r="B254" s="257">
        <v>43522</v>
      </c>
      <c r="C254" s="257"/>
      <c r="D254" s="258" t="s">
        <v>154</v>
      </c>
      <c r="E254" s="259" t="s">
        <v>656</v>
      </c>
      <c r="F254" s="259">
        <v>337.25</v>
      </c>
      <c r="G254" s="259"/>
      <c r="H254" s="259">
        <v>398.5</v>
      </c>
      <c r="I254" s="261">
        <v>411</v>
      </c>
      <c r="J254" s="231" t="s">
        <v>814</v>
      </c>
      <c r="K254" s="232">
        <f t="shared" si="95"/>
        <v>61.25</v>
      </c>
      <c r="L254" s="233">
        <f t="shared" si="96"/>
        <v>0.1816160118606375</v>
      </c>
      <c r="M254" s="228" t="s">
        <v>617</v>
      </c>
      <c r="N254" s="234">
        <v>43760</v>
      </c>
      <c r="O254" s="1"/>
      <c r="P254" s="1"/>
      <c r="Q254" s="1"/>
      <c r="R254" s="6" t="s">
        <v>813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69">
        <v>126</v>
      </c>
      <c r="B255" s="270">
        <v>43559</v>
      </c>
      <c r="C255" s="270"/>
      <c r="D255" s="271" t="s">
        <v>815</v>
      </c>
      <c r="E255" s="272" t="s">
        <v>656</v>
      </c>
      <c r="F255" s="272">
        <v>130</v>
      </c>
      <c r="G255" s="272"/>
      <c r="H255" s="272">
        <v>65</v>
      </c>
      <c r="I255" s="273">
        <v>158</v>
      </c>
      <c r="J255" s="241" t="s">
        <v>816</v>
      </c>
      <c r="K255" s="242">
        <f t="shared" si="95"/>
        <v>-65</v>
      </c>
      <c r="L255" s="243">
        <f t="shared" si="96"/>
        <v>-0.5</v>
      </c>
      <c r="M255" s="239" t="s">
        <v>635</v>
      </c>
      <c r="N255" s="236">
        <v>43726</v>
      </c>
      <c r="O255" s="1"/>
      <c r="P255" s="1"/>
      <c r="Q255" s="1"/>
      <c r="R255" s="6" t="s">
        <v>817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74">
        <v>127</v>
      </c>
      <c r="B256" s="275">
        <v>43017</v>
      </c>
      <c r="C256" s="275"/>
      <c r="D256" s="276" t="s">
        <v>187</v>
      </c>
      <c r="E256" s="277" t="s">
        <v>656</v>
      </c>
      <c r="F256" s="277">
        <v>141.5</v>
      </c>
      <c r="G256" s="278"/>
      <c r="H256" s="278">
        <v>183.5</v>
      </c>
      <c r="I256" s="278">
        <v>210</v>
      </c>
      <c r="J256" s="279" t="s">
        <v>818</v>
      </c>
      <c r="K256" s="280">
        <f t="shared" si="95"/>
        <v>42</v>
      </c>
      <c r="L256" s="281">
        <f t="shared" si="96"/>
        <v>0.29681978798586572</v>
      </c>
      <c r="M256" s="277" t="s">
        <v>617</v>
      </c>
      <c r="N256" s="275">
        <v>43042</v>
      </c>
      <c r="O256" s="1"/>
      <c r="P256" s="1"/>
      <c r="Q256" s="1"/>
      <c r="R256" s="6" t="s">
        <v>817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69">
        <v>128</v>
      </c>
      <c r="B257" s="270">
        <v>43074</v>
      </c>
      <c r="C257" s="270"/>
      <c r="D257" s="271" t="s">
        <v>819</v>
      </c>
      <c r="E257" s="272" t="s">
        <v>656</v>
      </c>
      <c r="F257" s="267">
        <v>172</v>
      </c>
      <c r="G257" s="272"/>
      <c r="H257" s="272">
        <v>155.25</v>
      </c>
      <c r="I257" s="273">
        <v>230</v>
      </c>
      <c r="J257" s="241" t="s">
        <v>820</v>
      </c>
      <c r="K257" s="242">
        <f t="shared" si="95"/>
        <v>-16.75</v>
      </c>
      <c r="L257" s="243">
        <f t="shared" si="96"/>
        <v>-9.7383720930232565E-2</v>
      </c>
      <c r="M257" s="239" t="s">
        <v>635</v>
      </c>
      <c r="N257" s="236">
        <v>43787</v>
      </c>
      <c r="O257" s="1"/>
      <c r="P257" s="1"/>
      <c r="Q257" s="1"/>
      <c r="R257" s="6" t="s">
        <v>817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56">
        <v>129</v>
      </c>
      <c r="B258" s="257">
        <v>43398</v>
      </c>
      <c r="C258" s="257"/>
      <c r="D258" s="258" t="s">
        <v>109</v>
      </c>
      <c r="E258" s="259" t="s">
        <v>656</v>
      </c>
      <c r="F258" s="259">
        <v>698.5</v>
      </c>
      <c r="G258" s="259"/>
      <c r="H258" s="259">
        <v>890</v>
      </c>
      <c r="I258" s="261">
        <v>890</v>
      </c>
      <c r="J258" s="231" t="s">
        <v>821</v>
      </c>
      <c r="K258" s="232">
        <f t="shared" si="95"/>
        <v>191.5</v>
      </c>
      <c r="L258" s="233">
        <f t="shared" si="96"/>
        <v>0.27415891195418757</v>
      </c>
      <c r="M258" s="228" t="s">
        <v>617</v>
      </c>
      <c r="N258" s="234">
        <v>44328</v>
      </c>
      <c r="O258" s="1"/>
      <c r="P258" s="1"/>
      <c r="Q258" s="1"/>
      <c r="R258" s="6" t="s">
        <v>813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56">
        <v>130</v>
      </c>
      <c r="B259" s="257">
        <v>42877</v>
      </c>
      <c r="C259" s="257"/>
      <c r="D259" s="258" t="s">
        <v>385</v>
      </c>
      <c r="E259" s="259" t="s">
        <v>656</v>
      </c>
      <c r="F259" s="259">
        <v>127.6</v>
      </c>
      <c r="G259" s="259"/>
      <c r="H259" s="259">
        <v>138</v>
      </c>
      <c r="I259" s="261">
        <v>190</v>
      </c>
      <c r="J259" s="231" t="s">
        <v>822</v>
      </c>
      <c r="K259" s="232">
        <f t="shared" si="95"/>
        <v>10.400000000000006</v>
      </c>
      <c r="L259" s="233">
        <f t="shared" si="96"/>
        <v>8.1504702194357417E-2</v>
      </c>
      <c r="M259" s="228" t="s">
        <v>617</v>
      </c>
      <c r="N259" s="234">
        <v>43774</v>
      </c>
      <c r="O259" s="1"/>
      <c r="P259" s="1"/>
      <c r="Q259" s="1"/>
      <c r="R259" s="6" t="s">
        <v>817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56">
        <v>131</v>
      </c>
      <c r="B260" s="257">
        <v>43158</v>
      </c>
      <c r="C260" s="257"/>
      <c r="D260" s="258" t="s">
        <v>823</v>
      </c>
      <c r="E260" s="259" t="s">
        <v>656</v>
      </c>
      <c r="F260" s="259">
        <v>317</v>
      </c>
      <c r="G260" s="259"/>
      <c r="H260" s="259">
        <v>382.5</v>
      </c>
      <c r="I260" s="261">
        <v>398</v>
      </c>
      <c r="J260" s="231" t="s">
        <v>824</v>
      </c>
      <c r="K260" s="232">
        <f t="shared" si="95"/>
        <v>65.5</v>
      </c>
      <c r="L260" s="233">
        <f t="shared" si="96"/>
        <v>0.20662460567823343</v>
      </c>
      <c r="M260" s="228" t="s">
        <v>617</v>
      </c>
      <c r="N260" s="234">
        <v>44238</v>
      </c>
      <c r="O260" s="1"/>
      <c r="P260" s="1"/>
      <c r="Q260" s="1"/>
      <c r="R260" s="6" t="s">
        <v>817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69">
        <v>132</v>
      </c>
      <c r="B261" s="270">
        <v>43164</v>
      </c>
      <c r="C261" s="270"/>
      <c r="D261" s="271" t="s">
        <v>146</v>
      </c>
      <c r="E261" s="272" t="s">
        <v>656</v>
      </c>
      <c r="F261" s="267">
        <f>510-14.4</f>
        <v>495.6</v>
      </c>
      <c r="G261" s="272"/>
      <c r="H261" s="272">
        <v>350</v>
      </c>
      <c r="I261" s="273">
        <v>672</v>
      </c>
      <c r="J261" s="241" t="s">
        <v>825</v>
      </c>
      <c r="K261" s="242">
        <f t="shared" si="95"/>
        <v>-145.60000000000002</v>
      </c>
      <c r="L261" s="243">
        <f t="shared" si="96"/>
        <v>-0.29378531073446329</v>
      </c>
      <c r="M261" s="239" t="s">
        <v>635</v>
      </c>
      <c r="N261" s="236">
        <v>43887</v>
      </c>
      <c r="O261" s="1"/>
      <c r="P261" s="1"/>
      <c r="Q261" s="1"/>
      <c r="R261" s="6" t="s">
        <v>813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69">
        <v>133</v>
      </c>
      <c r="B262" s="270">
        <v>43237</v>
      </c>
      <c r="C262" s="270"/>
      <c r="D262" s="271" t="s">
        <v>488</v>
      </c>
      <c r="E262" s="272" t="s">
        <v>656</v>
      </c>
      <c r="F262" s="267">
        <v>230.3</v>
      </c>
      <c r="G262" s="272"/>
      <c r="H262" s="272">
        <v>102.5</v>
      </c>
      <c r="I262" s="273">
        <v>348</v>
      </c>
      <c r="J262" s="241" t="s">
        <v>826</v>
      </c>
      <c r="K262" s="242">
        <f t="shared" si="95"/>
        <v>-127.80000000000001</v>
      </c>
      <c r="L262" s="243">
        <f t="shared" si="96"/>
        <v>-0.55492835432045162</v>
      </c>
      <c r="M262" s="239" t="s">
        <v>635</v>
      </c>
      <c r="N262" s="236">
        <v>43896</v>
      </c>
      <c r="O262" s="1"/>
      <c r="P262" s="1"/>
      <c r="Q262" s="1"/>
      <c r="R262" s="6" t="s">
        <v>813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56">
        <v>134</v>
      </c>
      <c r="B263" s="257">
        <v>43258</v>
      </c>
      <c r="C263" s="257"/>
      <c r="D263" s="258" t="s">
        <v>450</v>
      </c>
      <c r="E263" s="259" t="s">
        <v>656</v>
      </c>
      <c r="F263" s="259">
        <f>342.5-5.1</f>
        <v>337.4</v>
      </c>
      <c r="G263" s="259"/>
      <c r="H263" s="259">
        <v>412.5</v>
      </c>
      <c r="I263" s="261">
        <v>439</v>
      </c>
      <c r="J263" s="231" t="s">
        <v>827</v>
      </c>
      <c r="K263" s="232">
        <f t="shared" si="95"/>
        <v>75.100000000000023</v>
      </c>
      <c r="L263" s="233">
        <f t="shared" si="96"/>
        <v>0.22258446947243635</v>
      </c>
      <c r="M263" s="228" t="s">
        <v>617</v>
      </c>
      <c r="N263" s="234">
        <v>44230</v>
      </c>
      <c r="O263" s="1"/>
      <c r="P263" s="1"/>
      <c r="Q263" s="1"/>
      <c r="R263" s="6" t="s">
        <v>817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82">
        <v>135</v>
      </c>
      <c r="B264" s="283">
        <v>43285</v>
      </c>
      <c r="C264" s="283"/>
      <c r="D264" s="20" t="s">
        <v>56</v>
      </c>
      <c r="E264" s="284" t="s">
        <v>656</v>
      </c>
      <c r="F264" s="285">
        <f>127.5-5.53</f>
        <v>121.97</v>
      </c>
      <c r="G264" s="284"/>
      <c r="H264" s="284"/>
      <c r="I264" s="286">
        <v>170</v>
      </c>
      <c r="J264" s="287" t="s">
        <v>620</v>
      </c>
      <c r="K264" s="288"/>
      <c r="L264" s="289"/>
      <c r="M264" s="16" t="s">
        <v>620</v>
      </c>
      <c r="N264" s="290"/>
      <c r="O264" s="1"/>
      <c r="P264" s="1"/>
      <c r="Q264" s="1"/>
      <c r="R264" s="6" t="s">
        <v>813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69">
        <v>136</v>
      </c>
      <c r="B265" s="270">
        <v>43294</v>
      </c>
      <c r="C265" s="270"/>
      <c r="D265" s="271" t="s">
        <v>372</v>
      </c>
      <c r="E265" s="272" t="s">
        <v>656</v>
      </c>
      <c r="F265" s="267">
        <v>46.5</v>
      </c>
      <c r="G265" s="272"/>
      <c r="H265" s="272">
        <v>17</v>
      </c>
      <c r="I265" s="273">
        <v>59</v>
      </c>
      <c r="J265" s="241" t="s">
        <v>828</v>
      </c>
      <c r="K265" s="242">
        <f t="shared" ref="K265:K273" si="97">H265-F265</f>
        <v>-29.5</v>
      </c>
      <c r="L265" s="243">
        <f t="shared" ref="L265:L273" si="98">K265/F265</f>
        <v>-0.63440860215053763</v>
      </c>
      <c r="M265" s="239" t="s">
        <v>635</v>
      </c>
      <c r="N265" s="236">
        <v>43887</v>
      </c>
      <c r="O265" s="1"/>
      <c r="P265" s="1"/>
      <c r="Q265" s="1"/>
      <c r="R265" s="6" t="s">
        <v>813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56">
        <v>137</v>
      </c>
      <c r="B266" s="257">
        <v>43396</v>
      </c>
      <c r="C266" s="257"/>
      <c r="D266" s="258" t="s">
        <v>428</v>
      </c>
      <c r="E266" s="259" t="s">
        <v>656</v>
      </c>
      <c r="F266" s="259">
        <v>156.5</v>
      </c>
      <c r="G266" s="259"/>
      <c r="H266" s="259">
        <v>207.5</v>
      </c>
      <c r="I266" s="261">
        <v>191</v>
      </c>
      <c r="J266" s="231" t="s">
        <v>714</v>
      </c>
      <c r="K266" s="232">
        <f t="shared" si="97"/>
        <v>51</v>
      </c>
      <c r="L266" s="233">
        <f t="shared" si="98"/>
        <v>0.32587859424920129</v>
      </c>
      <c r="M266" s="228" t="s">
        <v>617</v>
      </c>
      <c r="N266" s="234">
        <v>44369</v>
      </c>
      <c r="O266" s="1"/>
      <c r="P266" s="1"/>
      <c r="Q266" s="1"/>
      <c r="R266" s="6" t="s">
        <v>813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56">
        <v>138</v>
      </c>
      <c r="B267" s="257">
        <v>43439</v>
      </c>
      <c r="C267" s="257"/>
      <c r="D267" s="258" t="s">
        <v>332</v>
      </c>
      <c r="E267" s="259" t="s">
        <v>656</v>
      </c>
      <c r="F267" s="259">
        <v>259.5</v>
      </c>
      <c r="G267" s="259"/>
      <c r="H267" s="259">
        <v>320</v>
      </c>
      <c r="I267" s="261">
        <v>320</v>
      </c>
      <c r="J267" s="231" t="s">
        <v>714</v>
      </c>
      <c r="K267" s="232">
        <f t="shared" si="97"/>
        <v>60.5</v>
      </c>
      <c r="L267" s="233">
        <f t="shared" si="98"/>
        <v>0.23314065510597304</v>
      </c>
      <c r="M267" s="228" t="s">
        <v>617</v>
      </c>
      <c r="N267" s="234">
        <v>44323</v>
      </c>
      <c r="O267" s="1"/>
      <c r="P267" s="1"/>
      <c r="Q267" s="1"/>
      <c r="R267" s="6" t="s">
        <v>813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69">
        <v>139</v>
      </c>
      <c r="B268" s="270">
        <v>43439</v>
      </c>
      <c r="C268" s="270"/>
      <c r="D268" s="271" t="s">
        <v>829</v>
      </c>
      <c r="E268" s="272" t="s">
        <v>656</v>
      </c>
      <c r="F268" s="272">
        <v>715</v>
      </c>
      <c r="G268" s="272"/>
      <c r="H268" s="272">
        <v>445</v>
      </c>
      <c r="I268" s="273">
        <v>840</v>
      </c>
      <c r="J268" s="241" t="s">
        <v>830</v>
      </c>
      <c r="K268" s="242">
        <f t="shared" si="97"/>
        <v>-270</v>
      </c>
      <c r="L268" s="243">
        <f t="shared" si="98"/>
        <v>-0.3776223776223776</v>
      </c>
      <c r="M268" s="239" t="s">
        <v>635</v>
      </c>
      <c r="N268" s="236">
        <v>43800</v>
      </c>
      <c r="O268" s="1"/>
      <c r="P268" s="1"/>
      <c r="Q268" s="1"/>
      <c r="R268" s="6" t="s">
        <v>813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6">
        <v>140</v>
      </c>
      <c r="B269" s="257">
        <v>43469</v>
      </c>
      <c r="C269" s="257"/>
      <c r="D269" s="258" t="s">
        <v>159</v>
      </c>
      <c r="E269" s="259" t="s">
        <v>656</v>
      </c>
      <c r="F269" s="259">
        <v>875</v>
      </c>
      <c r="G269" s="259"/>
      <c r="H269" s="259">
        <v>1165</v>
      </c>
      <c r="I269" s="261">
        <v>1185</v>
      </c>
      <c r="J269" s="231" t="s">
        <v>831</v>
      </c>
      <c r="K269" s="232">
        <f t="shared" si="97"/>
        <v>290</v>
      </c>
      <c r="L269" s="233">
        <f t="shared" si="98"/>
        <v>0.33142857142857141</v>
      </c>
      <c r="M269" s="228" t="s">
        <v>617</v>
      </c>
      <c r="N269" s="234">
        <v>43847</v>
      </c>
      <c r="O269" s="1"/>
      <c r="P269" s="1"/>
      <c r="Q269" s="1"/>
      <c r="R269" s="6" t="s">
        <v>813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6">
        <v>141</v>
      </c>
      <c r="B270" s="257">
        <v>43559</v>
      </c>
      <c r="C270" s="257"/>
      <c r="D270" s="258" t="s">
        <v>348</v>
      </c>
      <c r="E270" s="259" t="s">
        <v>656</v>
      </c>
      <c r="F270" s="259">
        <f>387-14.63</f>
        <v>372.37</v>
      </c>
      <c r="G270" s="259"/>
      <c r="H270" s="259">
        <v>490</v>
      </c>
      <c r="I270" s="261">
        <v>490</v>
      </c>
      <c r="J270" s="231" t="s">
        <v>714</v>
      </c>
      <c r="K270" s="232">
        <f t="shared" si="97"/>
        <v>117.63</v>
      </c>
      <c r="L270" s="233">
        <f t="shared" si="98"/>
        <v>0.31589548030185027</v>
      </c>
      <c r="M270" s="228" t="s">
        <v>617</v>
      </c>
      <c r="N270" s="234">
        <v>43850</v>
      </c>
      <c r="O270" s="1"/>
      <c r="P270" s="1"/>
      <c r="Q270" s="1"/>
      <c r="R270" s="6" t="s">
        <v>813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69">
        <v>142</v>
      </c>
      <c r="B271" s="270">
        <v>43578</v>
      </c>
      <c r="C271" s="270"/>
      <c r="D271" s="271" t="s">
        <v>832</v>
      </c>
      <c r="E271" s="272" t="s">
        <v>619</v>
      </c>
      <c r="F271" s="272">
        <v>220</v>
      </c>
      <c r="G271" s="272"/>
      <c r="H271" s="272">
        <v>127.5</v>
      </c>
      <c r="I271" s="273">
        <v>284</v>
      </c>
      <c r="J271" s="241" t="s">
        <v>833</v>
      </c>
      <c r="K271" s="242">
        <f t="shared" si="97"/>
        <v>-92.5</v>
      </c>
      <c r="L271" s="243">
        <f t="shared" si="98"/>
        <v>-0.42045454545454547</v>
      </c>
      <c r="M271" s="239" t="s">
        <v>635</v>
      </c>
      <c r="N271" s="236">
        <v>43896</v>
      </c>
      <c r="O271" s="1"/>
      <c r="P271" s="1"/>
      <c r="Q271" s="1"/>
      <c r="R271" s="6" t="s">
        <v>813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6">
        <v>143</v>
      </c>
      <c r="B272" s="257">
        <v>43622</v>
      </c>
      <c r="C272" s="257"/>
      <c r="D272" s="258" t="s">
        <v>497</v>
      </c>
      <c r="E272" s="259" t="s">
        <v>619</v>
      </c>
      <c r="F272" s="259">
        <v>332.8</v>
      </c>
      <c r="G272" s="259"/>
      <c r="H272" s="259">
        <v>405</v>
      </c>
      <c r="I272" s="261">
        <v>419</v>
      </c>
      <c r="J272" s="231" t="s">
        <v>834</v>
      </c>
      <c r="K272" s="232">
        <f t="shared" si="97"/>
        <v>72.199999999999989</v>
      </c>
      <c r="L272" s="233">
        <f t="shared" si="98"/>
        <v>0.21694711538461534</v>
      </c>
      <c r="M272" s="228" t="s">
        <v>617</v>
      </c>
      <c r="N272" s="234">
        <v>43860</v>
      </c>
      <c r="O272" s="1"/>
      <c r="P272" s="1"/>
      <c r="Q272" s="1"/>
      <c r="R272" s="6" t="s">
        <v>817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0">
        <v>144</v>
      </c>
      <c r="B273" s="249">
        <v>43641</v>
      </c>
      <c r="C273" s="249"/>
      <c r="D273" s="250" t="s">
        <v>152</v>
      </c>
      <c r="E273" s="251" t="s">
        <v>656</v>
      </c>
      <c r="F273" s="251">
        <v>386</v>
      </c>
      <c r="G273" s="252"/>
      <c r="H273" s="252">
        <v>395</v>
      </c>
      <c r="I273" s="252">
        <v>452</v>
      </c>
      <c r="J273" s="253" t="s">
        <v>835</v>
      </c>
      <c r="K273" s="254">
        <f t="shared" si="97"/>
        <v>9</v>
      </c>
      <c r="L273" s="255">
        <f t="shared" si="98"/>
        <v>2.3316062176165803E-2</v>
      </c>
      <c r="M273" s="251" t="s">
        <v>747</v>
      </c>
      <c r="N273" s="249">
        <v>43868</v>
      </c>
      <c r="O273" s="1"/>
      <c r="P273" s="1"/>
      <c r="Q273" s="1"/>
      <c r="R273" s="6" t="s">
        <v>817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91">
        <v>145</v>
      </c>
      <c r="B274" s="292">
        <v>43707</v>
      </c>
      <c r="C274" s="292"/>
      <c r="D274" s="20" t="s">
        <v>132</v>
      </c>
      <c r="E274" s="284" t="s">
        <v>656</v>
      </c>
      <c r="F274" s="284" t="s">
        <v>836</v>
      </c>
      <c r="G274" s="284"/>
      <c r="H274" s="284"/>
      <c r="I274" s="286">
        <v>190</v>
      </c>
      <c r="J274" s="287" t="s">
        <v>620</v>
      </c>
      <c r="K274" s="288"/>
      <c r="L274" s="289"/>
      <c r="M274" s="13" t="s">
        <v>620</v>
      </c>
      <c r="N274" s="290"/>
      <c r="O274" s="1"/>
      <c r="P274" s="1"/>
      <c r="Q274" s="1"/>
      <c r="R274" s="6" t="s">
        <v>813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56">
        <v>146</v>
      </c>
      <c r="B275" s="257">
        <v>43731</v>
      </c>
      <c r="C275" s="257"/>
      <c r="D275" s="258" t="s">
        <v>441</v>
      </c>
      <c r="E275" s="259" t="s">
        <v>656</v>
      </c>
      <c r="F275" s="259">
        <v>235</v>
      </c>
      <c r="G275" s="259"/>
      <c r="H275" s="259">
        <v>295</v>
      </c>
      <c r="I275" s="261">
        <v>296</v>
      </c>
      <c r="J275" s="231" t="s">
        <v>837</v>
      </c>
      <c r="K275" s="232">
        <f t="shared" ref="K275:K280" si="99">H275-F275</f>
        <v>60</v>
      </c>
      <c r="L275" s="233">
        <f t="shared" ref="L275:L280" si="100">K275/F275</f>
        <v>0.25531914893617019</v>
      </c>
      <c r="M275" s="228" t="s">
        <v>617</v>
      </c>
      <c r="N275" s="234">
        <v>43844</v>
      </c>
      <c r="O275" s="1"/>
      <c r="P275" s="1"/>
      <c r="Q275" s="1"/>
      <c r="R275" s="6" t="s">
        <v>817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56">
        <v>147</v>
      </c>
      <c r="B276" s="257">
        <v>43752</v>
      </c>
      <c r="C276" s="257"/>
      <c r="D276" s="258" t="s">
        <v>838</v>
      </c>
      <c r="E276" s="259" t="s">
        <v>656</v>
      </c>
      <c r="F276" s="259">
        <v>277.5</v>
      </c>
      <c r="G276" s="259"/>
      <c r="H276" s="259">
        <v>333</v>
      </c>
      <c r="I276" s="261">
        <v>333</v>
      </c>
      <c r="J276" s="231" t="s">
        <v>839</v>
      </c>
      <c r="K276" s="232">
        <f t="shared" si="99"/>
        <v>55.5</v>
      </c>
      <c r="L276" s="233">
        <f t="shared" si="100"/>
        <v>0.2</v>
      </c>
      <c r="M276" s="228" t="s">
        <v>617</v>
      </c>
      <c r="N276" s="234">
        <v>43846</v>
      </c>
      <c r="O276" s="1"/>
      <c r="P276" s="1"/>
      <c r="Q276" s="1"/>
      <c r="R276" s="6" t="s">
        <v>813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6">
        <v>148</v>
      </c>
      <c r="B277" s="257">
        <v>43752</v>
      </c>
      <c r="C277" s="257"/>
      <c r="D277" s="258" t="s">
        <v>840</v>
      </c>
      <c r="E277" s="259" t="s">
        <v>656</v>
      </c>
      <c r="F277" s="259">
        <v>930</v>
      </c>
      <c r="G277" s="259"/>
      <c r="H277" s="259">
        <v>1165</v>
      </c>
      <c r="I277" s="261">
        <v>1200</v>
      </c>
      <c r="J277" s="231" t="s">
        <v>841</v>
      </c>
      <c r="K277" s="232">
        <f t="shared" si="99"/>
        <v>235</v>
      </c>
      <c r="L277" s="233">
        <f t="shared" si="100"/>
        <v>0.25268817204301075</v>
      </c>
      <c r="M277" s="228" t="s">
        <v>617</v>
      </c>
      <c r="N277" s="234">
        <v>43847</v>
      </c>
      <c r="O277" s="1"/>
      <c r="P277" s="1"/>
      <c r="Q277" s="1"/>
      <c r="R277" s="6" t="s">
        <v>817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6">
        <v>149</v>
      </c>
      <c r="B278" s="257">
        <v>43753</v>
      </c>
      <c r="C278" s="257"/>
      <c r="D278" s="258" t="s">
        <v>842</v>
      </c>
      <c r="E278" s="259" t="s">
        <v>656</v>
      </c>
      <c r="F278" s="229">
        <v>111</v>
      </c>
      <c r="G278" s="259"/>
      <c r="H278" s="259">
        <v>141</v>
      </c>
      <c r="I278" s="261">
        <v>141</v>
      </c>
      <c r="J278" s="231" t="s">
        <v>639</v>
      </c>
      <c r="K278" s="232">
        <f t="shared" si="99"/>
        <v>30</v>
      </c>
      <c r="L278" s="233">
        <f t="shared" si="100"/>
        <v>0.27027027027027029</v>
      </c>
      <c r="M278" s="228" t="s">
        <v>617</v>
      </c>
      <c r="N278" s="234">
        <v>44328</v>
      </c>
      <c r="O278" s="1"/>
      <c r="P278" s="1"/>
      <c r="Q278" s="1"/>
      <c r="R278" s="6" t="s">
        <v>817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6">
        <v>150</v>
      </c>
      <c r="B279" s="257">
        <v>43753</v>
      </c>
      <c r="C279" s="257"/>
      <c r="D279" s="258" t="s">
        <v>843</v>
      </c>
      <c r="E279" s="259" t="s">
        <v>656</v>
      </c>
      <c r="F279" s="229">
        <v>296</v>
      </c>
      <c r="G279" s="259"/>
      <c r="H279" s="259">
        <v>370</v>
      </c>
      <c r="I279" s="261">
        <v>370</v>
      </c>
      <c r="J279" s="231" t="s">
        <v>714</v>
      </c>
      <c r="K279" s="232">
        <f t="shared" si="99"/>
        <v>74</v>
      </c>
      <c r="L279" s="233">
        <f t="shared" si="100"/>
        <v>0.25</v>
      </c>
      <c r="M279" s="228" t="s">
        <v>617</v>
      </c>
      <c r="N279" s="234">
        <v>43853</v>
      </c>
      <c r="O279" s="1"/>
      <c r="P279" s="1"/>
      <c r="Q279" s="1"/>
      <c r="R279" s="6" t="s">
        <v>817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56">
        <v>151</v>
      </c>
      <c r="B280" s="257">
        <v>43754</v>
      </c>
      <c r="C280" s="257"/>
      <c r="D280" s="258" t="s">
        <v>844</v>
      </c>
      <c r="E280" s="259" t="s">
        <v>656</v>
      </c>
      <c r="F280" s="229">
        <v>300</v>
      </c>
      <c r="G280" s="259"/>
      <c r="H280" s="259">
        <v>382.5</v>
      </c>
      <c r="I280" s="261">
        <v>344</v>
      </c>
      <c r="J280" s="231" t="s">
        <v>845</v>
      </c>
      <c r="K280" s="232">
        <f t="shared" si="99"/>
        <v>82.5</v>
      </c>
      <c r="L280" s="233">
        <f t="shared" si="100"/>
        <v>0.27500000000000002</v>
      </c>
      <c r="M280" s="228" t="s">
        <v>617</v>
      </c>
      <c r="N280" s="234">
        <v>44238</v>
      </c>
      <c r="O280" s="1"/>
      <c r="P280" s="1"/>
      <c r="Q280" s="1"/>
      <c r="R280" s="6" t="s">
        <v>817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91">
        <v>152</v>
      </c>
      <c r="B281" s="292">
        <v>43832</v>
      </c>
      <c r="C281" s="292"/>
      <c r="D281" s="293" t="s">
        <v>846</v>
      </c>
      <c r="E281" s="58" t="s">
        <v>656</v>
      </c>
      <c r="F281" s="294" t="s">
        <v>847</v>
      </c>
      <c r="G281" s="58"/>
      <c r="H281" s="58"/>
      <c r="I281" s="295">
        <v>590</v>
      </c>
      <c r="J281" s="287" t="s">
        <v>620</v>
      </c>
      <c r="K281" s="287"/>
      <c r="L281" s="296"/>
      <c r="M281" s="297" t="s">
        <v>620</v>
      </c>
      <c r="N281" s="298"/>
      <c r="O281" s="1"/>
      <c r="P281" s="1"/>
      <c r="Q281" s="1"/>
      <c r="R281" s="6" t="s">
        <v>817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6">
        <v>153</v>
      </c>
      <c r="B282" s="257">
        <v>43966</v>
      </c>
      <c r="C282" s="257"/>
      <c r="D282" s="258" t="s">
        <v>72</v>
      </c>
      <c r="E282" s="259" t="s">
        <v>656</v>
      </c>
      <c r="F282" s="229">
        <v>67.5</v>
      </c>
      <c r="G282" s="259"/>
      <c r="H282" s="259">
        <v>86</v>
      </c>
      <c r="I282" s="261">
        <v>86</v>
      </c>
      <c r="J282" s="231" t="s">
        <v>848</v>
      </c>
      <c r="K282" s="232">
        <f t="shared" ref="K282:K289" si="101">H282-F282</f>
        <v>18.5</v>
      </c>
      <c r="L282" s="233">
        <f t="shared" ref="L282:L289" si="102">K282/F282</f>
        <v>0.27407407407407408</v>
      </c>
      <c r="M282" s="228" t="s">
        <v>617</v>
      </c>
      <c r="N282" s="234">
        <v>44008</v>
      </c>
      <c r="O282" s="1"/>
      <c r="P282" s="1"/>
      <c r="Q282" s="1"/>
      <c r="R282" s="6" t="s">
        <v>817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56">
        <v>154</v>
      </c>
      <c r="B283" s="257">
        <v>44035</v>
      </c>
      <c r="C283" s="257"/>
      <c r="D283" s="258" t="s">
        <v>496</v>
      </c>
      <c r="E283" s="259" t="s">
        <v>656</v>
      </c>
      <c r="F283" s="229">
        <v>231</v>
      </c>
      <c r="G283" s="259"/>
      <c r="H283" s="259">
        <v>281</v>
      </c>
      <c r="I283" s="261">
        <v>281</v>
      </c>
      <c r="J283" s="231" t="s">
        <v>714</v>
      </c>
      <c r="K283" s="232">
        <f t="shared" si="101"/>
        <v>50</v>
      </c>
      <c r="L283" s="233">
        <f t="shared" si="102"/>
        <v>0.21645021645021645</v>
      </c>
      <c r="M283" s="228" t="s">
        <v>617</v>
      </c>
      <c r="N283" s="234">
        <v>44358</v>
      </c>
      <c r="O283" s="1"/>
      <c r="P283" s="1"/>
      <c r="Q283" s="1"/>
      <c r="R283" s="6" t="s">
        <v>817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56">
        <v>155</v>
      </c>
      <c r="B284" s="257">
        <v>44092</v>
      </c>
      <c r="C284" s="257"/>
      <c r="D284" s="258" t="s">
        <v>417</v>
      </c>
      <c r="E284" s="259" t="s">
        <v>656</v>
      </c>
      <c r="F284" s="259">
        <v>206</v>
      </c>
      <c r="G284" s="259"/>
      <c r="H284" s="259">
        <v>248</v>
      </c>
      <c r="I284" s="261">
        <v>248</v>
      </c>
      <c r="J284" s="231" t="s">
        <v>714</v>
      </c>
      <c r="K284" s="232">
        <f t="shared" si="101"/>
        <v>42</v>
      </c>
      <c r="L284" s="233">
        <f t="shared" si="102"/>
        <v>0.20388349514563106</v>
      </c>
      <c r="M284" s="228" t="s">
        <v>617</v>
      </c>
      <c r="N284" s="234">
        <v>44214</v>
      </c>
      <c r="O284" s="1"/>
      <c r="P284" s="1"/>
      <c r="Q284" s="1"/>
      <c r="R284" s="6" t="s">
        <v>817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6">
        <v>156</v>
      </c>
      <c r="B285" s="257">
        <v>44140</v>
      </c>
      <c r="C285" s="257"/>
      <c r="D285" s="258" t="s">
        <v>417</v>
      </c>
      <c r="E285" s="259" t="s">
        <v>656</v>
      </c>
      <c r="F285" s="259">
        <v>182.5</v>
      </c>
      <c r="G285" s="259"/>
      <c r="H285" s="259">
        <v>248</v>
      </c>
      <c r="I285" s="261">
        <v>248</v>
      </c>
      <c r="J285" s="231" t="s">
        <v>714</v>
      </c>
      <c r="K285" s="232">
        <f t="shared" si="101"/>
        <v>65.5</v>
      </c>
      <c r="L285" s="233">
        <f t="shared" si="102"/>
        <v>0.35890410958904112</v>
      </c>
      <c r="M285" s="228" t="s">
        <v>617</v>
      </c>
      <c r="N285" s="234">
        <v>44214</v>
      </c>
      <c r="O285" s="1"/>
      <c r="P285" s="1"/>
      <c r="Q285" s="1"/>
      <c r="R285" s="6" t="s">
        <v>817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6">
        <v>157</v>
      </c>
      <c r="B286" s="257">
        <v>44140</v>
      </c>
      <c r="C286" s="257"/>
      <c r="D286" s="258" t="s">
        <v>332</v>
      </c>
      <c r="E286" s="259" t="s">
        <v>656</v>
      </c>
      <c r="F286" s="259">
        <v>247.5</v>
      </c>
      <c r="G286" s="259"/>
      <c r="H286" s="259">
        <v>320</v>
      </c>
      <c r="I286" s="261">
        <v>320</v>
      </c>
      <c r="J286" s="231" t="s">
        <v>714</v>
      </c>
      <c r="K286" s="232">
        <f t="shared" si="101"/>
        <v>72.5</v>
      </c>
      <c r="L286" s="233">
        <f t="shared" si="102"/>
        <v>0.29292929292929293</v>
      </c>
      <c r="M286" s="228" t="s">
        <v>617</v>
      </c>
      <c r="N286" s="234">
        <v>44323</v>
      </c>
      <c r="O286" s="1"/>
      <c r="P286" s="1"/>
      <c r="Q286" s="1"/>
      <c r="R286" s="6" t="s">
        <v>817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56">
        <v>158</v>
      </c>
      <c r="B287" s="257">
        <v>44140</v>
      </c>
      <c r="C287" s="257"/>
      <c r="D287" s="258" t="s">
        <v>273</v>
      </c>
      <c r="E287" s="259" t="s">
        <v>656</v>
      </c>
      <c r="F287" s="229">
        <v>925</v>
      </c>
      <c r="G287" s="259"/>
      <c r="H287" s="259">
        <v>1095</v>
      </c>
      <c r="I287" s="261">
        <v>1093</v>
      </c>
      <c r="J287" s="231" t="s">
        <v>849</v>
      </c>
      <c r="K287" s="232">
        <f t="shared" si="101"/>
        <v>170</v>
      </c>
      <c r="L287" s="233">
        <f t="shared" si="102"/>
        <v>0.18378378378378379</v>
      </c>
      <c r="M287" s="228" t="s">
        <v>617</v>
      </c>
      <c r="N287" s="234">
        <v>44201</v>
      </c>
      <c r="O287" s="1"/>
      <c r="P287" s="1"/>
      <c r="Q287" s="1"/>
      <c r="R287" s="6" t="s">
        <v>817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6">
        <v>159</v>
      </c>
      <c r="B288" s="257">
        <v>44140</v>
      </c>
      <c r="C288" s="257"/>
      <c r="D288" s="258" t="s">
        <v>348</v>
      </c>
      <c r="E288" s="259" t="s">
        <v>656</v>
      </c>
      <c r="F288" s="229">
        <v>332.5</v>
      </c>
      <c r="G288" s="259"/>
      <c r="H288" s="259">
        <v>393</v>
      </c>
      <c r="I288" s="261">
        <v>406</v>
      </c>
      <c r="J288" s="231" t="s">
        <v>850</v>
      </c>
      <c r="K288" s="232">
        <f t="shared" si="101"/>
        <v>60.5</v>
      </c>
      <c r="L288" s="233">
        <f t="shared" si="102"/>
        <v>0.18195488721804512</v>
      </c>
      <c r="M288" s="228" t="s">
        <v>617</v>
      </c>
      <c r="N288" s="234">
        <v>44256</v>
      </c>
      <c r="O288" s="1"/>
      <c r="P288" s="1"/>
      <c r="Q288" s="1"/>
      <c r="R288" s="6" t="s">
        <v>817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6">
        <v>160</v>
      </c>
      <c r="B289" s="257">
        <v>44141</v>
      </c>
      <c r="C289" s="257"/>
      <c r="D289" s="258" t="s">
        <v>496</v>
      </c>
      <c r="E289" s="259" t="s">
        <v>656</v>
      </c>
      <c r="F289" s="229">
        <v>231</v>
      </c>
      <c r="G289" s="259"/>
      <c r="H289" s="259">
        <v>281</v>
      </c>
      <c r="I289" s="261">
        <v>281</v>
      </c>
      <c r="J289" s="231" t="s">
        <v>714</v>
      </c>
      <c r="K289" s="232">
        <f t="shared" si="101"/>
        <v>50</v>
      </c>
      <c r="L289" s="233">
        <f t="shared" si="102"/>
        <v>0.21645021645021645</v>
      </c>
      <c r="M289" s="228" t="s">
        <v>617</v>
      </c>
      <c r="N289" s="234">
        <v>44358</v>
      </c>
      <c r="O289" s="1"/>
      <c r="P289" s="1"/>
      <c r="Q289" s="1"/>
      <c r="R289" s="6" t="s">
        <v>817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99">
        <v>161</v>
      </c>
      <c r="B290" s="292">
        <v>44187</v>
      </c>
      <c r="C290" s="292"/>
      <c r="D290" s="293" t="s">
        <v>469</v>
      </c>
      <c r="E290" s="58" t="s">
        <v>656</v>
      </c>
      <c r="F290" s="294" t="s">
        <v>851</v>
      </c>
      <c r="G290" s="58"/>
      <c r="H290" s="58"/>
      <c r="I290" s="295">
        <v>239</v>
      </c>
      <c r="J290" s="287" t="s">
        <v>620</v>
      </c>
      <c r="K290" s="287"/>
      <c r="L290" s="296"/>
      <c r="M290" s="297"/>
      <c r="N290" s="298"/>
      <c r="O290" s="1"/>
      <c r="P290" s="1"/>
      <c r="Q290" s="1"/>
      <c r="R290" s="6" t="s">
        <v>817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99">
        <v>162</v>
      </c>
      <c r="B291" s="292">
        <v>44258</v>
      </c>
      <c r="C291" s="292"/>
      <c r="D291" s="293" t="s">
        <v>846</v>
      </c>
      <c r="E291" s="58" t="s">
        <v>656</v>
      </c>
      <c r="F291" s="294" t="s">
        <v>847</v>
      </c>
      <c r="G291" s="58"/>
      <c r="H291" s="58"/>
      <c r="I291" s="295">
        <v>590</v>
      </c>
      <c r="J291" s="287" t="s">
        <v>620</v>
      </c>
      <c r="K291" s="287"/>
      <c r="L291" s="296"/>
      <c r="M291" s="297"/>
      <c r="N291" s="298"/>
      <c r="O291" s="1"/>
      <c r="P291" s="1"/>
      <c r="R291" s="6" t="s">
        <v>817</v>
      </c>
    </row>
    <row r="292" spans="1:26" ht="12.75" customHeight="1">
      <c r="A292" s="256">
        <v>163</v>
      </c>
      <c r="B292" s="257">
        <v>44274</v>
      </c>
      <c r="C292" s="257"/>
      <c r="D292" s="258" t="s">
        <v>348</v>
      </c>
      <c r="E292" s="259" t="s">
        <v>656</v>
      </c>
      <c r="F292" s="229">
        <v>355</v>
      </c>
      <c r="G292" s="259"/>
      <c r="H292" s="259">
        <v>422.5</v>
      </c>
      <c r="I292" s="261">
        <v>420</v>
      </c>
      <c r="J292" s="231" t="s">
        <v>852</v>
      </c>
      <c r="K292" s="232">
        <f t="shared" ref="K292:K294" si="103">H292-F292</f>
        <v>67.5</v>
      </c>
      <c r="L292" s="233">
        <f t="shared" ref="L292:L294" si="104">K292/F292</f>
        <v>0.19014084507042253</v>
      </c>
      <c r="M292" s="228" t="s">
        <v>617</v>
      </c>
      <c r="N292" s="234">
        <v>44361</v>
      </c>
      <c r="O292" s="1"/>
      <c r="R292" s="300" t="s">
        <v>817</v>
      </c>
    </row>
    <row r="293" spans="1:26" ht="12.75" customHeight="1">
      <c r="A293" s="256">
        <v>164</v>
      </c>
      <c r="B293" s="257">
        <v>44295</v>
      </c>
      <c r="C293" s="257"/>
      <c r="D293" s="258" t="s">
        <v>853</v>
      </c>
      <c r="E293" s="259" t="s">
        <v>656</v>
      </c>
      <c r="F293" s="229">
        <v>555</v>
      </c>
      <c r="G293" s="259"/>
      <c r="H293" s="259">
        <v>663</v>
      </c>
      <c r="I293" s="261">
        <v>663</v>
      </c>
      <c r="J293" s="231" t="s">
        <v>854</v>
      </c>
      <c r="K293" s="232">
        <f t="shared" si="103"/>
        <v>108</v>
      </c>
      <c r="L293" s="233">
        <f t="shared" si="104"/>
        <v>0.19459459459459461</v>
      </c>
      <c r="M293" s="228" t="s">
        <v>617</v>
      </c>
      <c r="N293" s="234">
        <v>44321</v>
      </c>
      <c r="O293" s="1"/>
      <c r="P293" s="1"/>
      <c r="Q293" s="1"/>
      <c r="R293" s="300" t="s">
        <v>817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6">
        <v>165</v>
      </c>
      <c r="B294" s="257">
        <v>44308</v>
      </c>
      <c r="C294" s="257"/>
      <c r="D294" s="258" t="s">
        <v>385</v>
      </c>
      <c r="E294" s="259" t="s">
        <v>656</v>
      </c>
      <c r="F294" s="229">
        <v>126.5</v>
      </c>
      <c r="G294" s="259"/>
      <c r="H294" s="259">
        <v>155</v>
      </c>
      <c r="I294" s="261">
        <v>155</v>
      </c>
      <c r="J294" s="231" t="s">
        <v>714</v>
      </c>
      <c r="K294" s="232">
        <f t="shared" si="103"/>
        <v>28.5</v>
      </c>
      <c r="L294" s="233">
        <f t="shared" si="104"/>
        <v>0.22529644268774704</v>
      </c>
      <c r="M294" s="228" t="s">
        <v>617</v>
      </c>
      <c r="N294" s="234">
        <v>44362</v>
      </c>
      <c r="O294" s="1"/>
      <c r="R294" s="300" t="s">
        <v>817</v>
      </c>
    </row>
    <row r="295" spans="1:26" ht="12.75" customHeight="1">
      <c r="A295" s="299">
        <v>166</v>
      </c>
      <c r="B295" s="292">
        <v>44368</v>
      </c>
      <c r="C295" s="292"/>
      <c r="D295" s="293" t="s">
        <v>404</v>
      </c>
      <c r="E295" s="58" t="s">
        <v>656</v>
      </c>
      <c r="F295" s="294" t="s">
        <v>855</v>
      </c>
      <c r="G295" s="58"/>
      <c r="H295" s="58"/>
      <c r="I295" s="295">
        <v>344</v>
      </c>
      <c r="J295" s="287" t="s">
        <v>620</v>
      </c>
      <c r="K295" s="299"/>
      <c r="L295" s="292"/>
      <c r="M295" s="292"/>
      <c r="N295" s="293"/>
      <c r="O295" s="1"/>
      <c r="R295" s="300" t="s">
        <v>817</v>
      </c>
    </row>
    <row r="296" spans="1:26" ht="12.75" customHeight="1">
      <c r="A296" s="299">
        <v>167</v>
      </c>
      <c r="B296" s="292">
        <v>44368</v>
      </c>
      <c r="C296" s="292"/>
      <c r="D296" s="293" t="s">
        <v>496</v>
      </c>
      <c r="E296" s="58" t="s">
        <v>656</v>
      </c>
      <c r="F296" s="294" t="s">
        <v>856</v>
      </c>
      <c r="G296" s="58"/>
      <c r="H296" s="58"/>
      <c r="I296" s="295">
        <v>320</v>
      </c>
      <c r="J296" s="287" t="s">
        <v>620</v>
      </c>
      <c r="K296" s="299"/>
      <c r="L296" s="292"/>
      <c r="M296" s="292"/>
      <c r="N296" s="293"/>
      <c r="O296" s="44"/>
      <c r="R296" s="300" t="s">
        <v>817</v>
      </c>
    </row>
    <row r="297" spans="1:26" ht="12.75" customHeight="1">
      <c r="A297" s="299">
        <v>168</v>
      </c>
      <c r="B297" s="292">
        <v>44406</v>
      </c>
      <c r="C297" s="292"/>
      <c r="D297" s="293" t="s">
        <v>385</v>
      </c>
      <c r="E297" s="58" t="s">
        <v>656</v>
      </c>
      <c r="F297" s="294" t="s">
        <v>874</v>
      </c>
      <c r="G297" s="58"/>
      <c r="H297" s="58"/>
      <c r="I297" s="58">
        <v>200</v>
      </c>
      <c r="J297" s="287" t="s">
        <v>620</v>
      </c>
      <c r="K297" s="299"/>
      <c r="L297" s="292"/>
      <c r="M297" s="292"/>
      <c r="N297" s="293"/>
      <c r="O297" s="44"/>
      <c r="R297" s="300" t="s">
        <v>817</v>
      </c>
    </row>
    <row r="298" spans="1:26" ht="12.75" customHeight="1">
      <c r="F298" s="61"/>
      <c r="G298" s="61"/>
      <c r="H298" s="61"/>
      <c r="I298" s="61"/>
      <c r="J298" s="44"/>
      <c r="K298" s="61"/>
      <c r="L298" s="61"/>
      <c r="M298" s="61"/>
      <c r="O298" s="44"/>
      <c r="R298" s="300"/>
    </row>
    <row r="299" spans="1:26" ht="12.75" customHeight="1">
      <c r="F299" s="61"/>
      <c r="G299" s="61"/>
      <c r="H299" s="61"/>
      <c r="I299" s="61"/>
      <c r="J299" s="44"/>
      <c r="K299" s="61"/>
      <c r="L299" s="61"/>
      <c r="M299" s="61"/>
      <c r="O299" s="44"/>
      <c r="R299" s="300"/>
    </row>
    <row r="300" spans="1:26" ht="12.75" customHeight="1">
      <c r="F300" s="61"/>
      <c r="G300" s="61"/>
      <c r="H300" s="61"/>
      <c r="I300" s="61"/>
      <c r="J300" s="44"/>
      <c r="K300" s="61"/>
      <c r="L300" s="61"/>
      <c r="M300" s="61"/>
      <c r="O300" s="44"/>
      <c r="R300" s="300"/>
    </row>
    <row r="301" spans="1:26" ht="12.75" customHeight="1">
      <c r="F301" s="61"/>
      <c r="G301" s="61"/>
      <c r="H301" s="61"/>
      <c r="I301" s="61"/>
      <c r="J301" s="44"/>
      <c r="K301" s="61"/>
      <c r="L301" s="61"/>
      <c r="M301" s="61"/>
      <c r="O301" s="44"/>
      <c r="R301" s="300"/>
    </row>
    <row r="302" spans="1:26" ht="12.75" customHeight="1">
      <c r="A302" s="299"/>
      <c r="B302" s="301" t="s">
        <v>857</v>
      </c>
      <c r="F302" s="61"/>
      <c r="G302" s="61"/>
      <c r="H302" s="61"/>
      <c r="I302" s="61"/>
      <c r="J302" s="44"/>
      <c r="K302" s="61"/>
      <c r="L302" s="61"/>
      <c r="M302" s="61"/>
      <c r="O302" s="44"/>
      <c r="R302" s="300"/>
    </row>
    <row r="303" spans="1:26" ht="12.75" customHeight="1">
      <c r="F303" s="61"/>
      <c r="G303" s="61"/>
      <c r="H303" s="61"/>
      <c r="I303" s="61"/>
      <c r="J303" s="44"/>
      <c r="K303" s="61"/>
      <c r="L303" s="61"/>
      <c r="M303" s="61"/>
      <c r="O303" s="44"/>
      <c r="R303" s="61"/>
    </row>
    <row r="304" spans="1:26" ht="12.75" customHeight="1">
      <c r="F304" s="61"/>
      <c r="G304" s="61"/>
      <c r="H304" s="61"/>
      <c r="I304" s="61"/>
      <c r="J304" s="44"/>
      <c r="K304" s="61"/>
      <c r="L304" s="61"/>
      <c r="M304" s="61"/>
      <c r="O304" s="44"/>
      <c r="R304" s="61"/>
    </row>
    <row r="305" spans="1:18" ht="12.75" customHeight="1">
      <c r="F305" s="61"/>
      <c r="G305" s="61"/>
      <c r="H305" s="61"/>
      <c r="I305" s="61"/>
      <c r="J305" s="44"/>
      <c r="K305" s="61"/>
      <c r="L305" s="61"/>
      <c r="M305" s="61"/>
      <c r="O305" s="44"/>
      <c r="R305" s="61"/>
    </row>
    <row r="306" spans="1:18" ht="12.75" customHeight="1">
      <c r="F306" s="61"/>
      <c r="G306" s="61"/>
      <c r="H306" s="61"/>
      <c r="I306" s="61"/>
      <c r="J306" s="44"/>
      <c r="K306" s="61"/>
      <c r="L306" s="61"/>
      <c r="M306" s="61"/>
      <c r="O306" s="44"/>
      <c r="R306" s="61"/>
    </row>
    <row r="307" spans="1:18" ht="12.75" customHeight="1">
      <c r="F307" s="61"/>
      <c r="G307" s="61"/>
      <c r="H307" s="61"/>
      <c r="I307" s="61"/>
      <c r="J307" s="44"/>
      <c r="K307" s="61"/>
      <c r="L307" s="61"/>
      <c r="M307" s="61"/>
      <c r="O307" s="44"/>
      <c r="R307" s="61"/>
    </row>
    <row r="308" spans="1:18" ht="12.75" customHeight="1">
      <c r="F308" s="61"/>
      <c r="G308" s="61"/>
      <c r="H308" s="61"/>
      <c r="I308" s="61"/>
      <c r="J308" s="44"/>
      <c r="K308" s="61"/>
      <c r="L308" s="61"/>
      <c r="M308" s="61"/>
      <c r="O308" s="44"/>
      <c r="R308" s="61"/>
    </row>
    <row r="309" spans="1:18" ht="12.75" customHeight="1">
      <c r="F309" s="61"/>
      <c r="G309" s="61"/>
      <c r="H309" s="61"/>
      <c r="I309" s="61"/>
      <c r="J309" s="44"/>
      <c r="K309" s="61"/>
      <c r="L309" s="61"/>
      <c r="M309" s="61"/>
      <c r="O309" s="44"/>
      <c r="R309" s="61"/>
    </row>
    <row r="310" spans="1:18" ht="12.75" customHeight="1">
      <c r="F310" s="61"/>
      <c r="G310" s="61"/>
      <c r="H310" s="61"/>
      <c r="I310" s="61"/>
      <c r="J310" s="44"/>
      <c r="K310" s="61"/>
      <c r="L310" s="61"/>
      <c r="M310" s="61"/>
      <c r="O310" s="44"/>
      <c r="R310" s="61"/>
    </row>
    <row r="311" spans="1:18" ht="12.75" customHeight="1">
      <c r="F311" s="61"/>
      <c r="G311" s="61"/>
      <c r="H311" s="61"/>
      <c r="I311" s="61"/>
      <c r="J311" s="44"/>
      <c r="K311" s="61"/>
      <c r="L311" s="61"/>
      <c r="M311" s="61"/>
      <c r="O311" s="44"/>
      <c r="R311" s="61"/>
    </row>
    <row r="312" spans="1:18" ht="12.75" customHeight="1">
      <c r="A312" s="302"/>
      <c r="F312" s="61"/>
      <c r="G312" s="61"/>
      <c r="H312" s="61"/>
      <c r="I312" s="61"/>
      <c r="J312" s="44"/>
      <c r="K312" s="61"/>
      <c r="L312" s="61"/>
      <c r="M312" s="61"/>
      <c r="O312" s="44"/>
      <c r="R312" s="61"/>
    </row>
    <row r="313" spans="1:18" ht="12.75" customHeight="1">
      <c r="A313" s="302"/>
      <c r="F313" s="61"/>
      <c r="G313" s="61"/>
      <c r="H313" s="61"/>
      <c r="I313" s="61"/>
      <c r="J313" s="44"/>
      <c r="K313" s="61"/>
      <c r="L313" s="61"/>
      <c r="M313" s="61"/>
      <c r="O313" s="44"/>
      <c r="R313" s="61"/>
    </row>
    <row r="314" spans="1:18" ht="12.75" customHeight="1">
      <c r="A314" s="58"/>
      <c r="F314" s="61"/>
      <c r="G314" s="61"/>
      <c r="H314" s="61"/>
      <c r="I314" s="61"/>
      <c r="J314" s="44"/>
      <c r="K314" s="61"/>
      <c r="L314" s="61"/>
      <c r="M314" s="61"/>
      <c r="O314" s="44"/>
      <c r="R314" s="61"/>
    </row>
    <row r="315" spans="1:18" ht="12.75" customHeight="1">
      <c r="F315" s="61"/>
      <c r="G315" s="61"/>
      <c r="H315" s="61"/>
      <c r="I315" s="61"/>
      <c r="J315" s="44"/>
      <c r="K315" s="61"/>
      <c r="L315" s="61"/>
      <c r="M315" s="61"/>
      <c r="O315" s="44"/>
      <c r="R315" s="61"/>
    </row>
    <row r="316" spans="1:18" ht="12.75" customHeight="1">
      <c r="F316" s="61"/>
      <c r="G316" s="61"/>
      <c r="H316" s="61"/>
      <c r="I316" s="61"/>
      <c r="J316" s="44"/>
      <c r="K316" s="61"/>
      <c r="L316" s="61"/>
      <c r="M316" s="61"/>
      <c r="O316" s="44"/>
      <c r="R316" s="61"/>
    </row>
    <row r="317" spans="1:18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61"/>
    </row>
    <row r="318" spans="1:18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61"/>
    </row>
    <row r="319" spans="1:18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61"/>
    </row>
    <row r="320" spans="1:18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61"/>
    </row>
    <row r="321" spans="6:18" ht="12.75" customHeight="1">
      <c r="F321" s="61"/>
      <c r="G321" s="61"/>
      <c r="H321" s="61"/>
      <c r="I321" s="61"/>
      <c r="J321" s="44"/>
      <c r="K321" s="61"/>
      <c r="L321" s="61"/>
      <c r="M321" s="61"/>
      <c r="O321" s="44"/>
      <c r="R321" s="61"/>
    </row>
    <row r="322" spans="6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6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6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6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6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6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6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6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6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6:18" ht="12.75" customHeight="1"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6:18" ht="12.75" customHeight="1"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6:18" ht="12.75" customHeight="1"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6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6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6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</sheetData>
  <autoFilter ref="R1:R310"/>
  <mergeCells count="7">
    <mergeCell ref="O85:O86"/>
    <mergeCell ref="P85:P86"/>
    <mergeCell ref="A85:A86"/>
    <mergeCell ref="B85:B86"/>
    <mergeCell ref="J85:J86"/>
    <mergeCell ref="M85:M86"/>
    <mergeCell ref="N85:N8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2021-08-12T02:37:44Z</dcterms:modified>
</cp:coreProperties>
</file>