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75" i="6"/>
  <c r="M75" s="1"/>
  <c r="L58"/>
  <c r="M58" s="1"/>
  <c r="K58"/>
  <c r="L60"/>
  <c r="M60" s="1"/>
  <c r="K60"/>
  <c r="L38"/>
  <c r="M38" s="1"/>
  <c r="K38"/>
  <c r="L16"/>
  <c r="M16" s="1"/>
  <c r="K16"/>
  <c r="M12"/>
  <c r="L12"/>
  <c r="K12"/>
  <c r="L82"/>
  <c r="L19"/>
  <c r="M19" s="1"/>
  <c r="K19"/>
  <c r="L57"/>
  <c r="K57"/>
  <c r="K74"/>
  <c r="M74" s="1"/>
  <c r="K72"/>
  <c r="M72" s="1"/>
  <c r="L56"/>
  <c r="K56"/>
  <c r="L55"/>
  <c r="K55"/>
  <c r="L54"/>
  <c r="K54"/>
  <c r="L33"/>
  <c r="K33"/>
  <c r="L20"/>
  <c r="K20"/>
  <c r="L37"/>
  <c r="K37"/>
  <c r="P18"/>
  <c r="K71"/>
  <c r="M71" s="1"/>
  <c r="K70"/>
  <c r="K69"/>
  <c r="M69" s="1"/>
  <c r="L36"/>
  <c r="K36"/>
  <c r="L35"/>
  <c r="K35"/>
  <c r="L17"/>
  <c r="K17"/>
  <c r="L53"/>
  <c r="K53"/>
  <c r="L51"/>
  <c r="K51"/>
  <c r="L31"/>
  <c r="K31"/>
  <c r="L30"/>
  <c r="K30"/>
  <c r="L52"/>
  <c r="K52"/>
  <c r="L50"/>
  <c r="K50"/>
  <c r="P10"/>
  <c r="P15"/>
  <c r="L32"/>
  <c r="K32"/>
  <c r="L13"/>
  <c r="K13"/>
  <c r="L14"/>
  <c r="K14"/>
  <c r="L11"/>
  <c r="K11"/>
  <c r="K82"/>
  <c r="M20" l="1"/>
  <c r="M54"/>
  <c r="M35"/>
  <c r="M57"/>
  <c r="M33"/>
  <c r="M37"/>
  <c r="M55"/>
  <c r="M56"/>
  <c r="M36"/>
  <c r="M31"/>
  <c r="M17"/>
  <c r="M70"/>
  <c r="M51"/>
  <c r="M30"/>
  <c r="M53"/>
  <c r="M52"/>
  <c r="M50"/>
  <c r="M32"/>
  <c r="M14"/>
  <c r="M11"/>
  <c r="M13"/>
  <c r="M82"/>
  <c r="L81" l="1"/>
  <c r="K81"/>
  <c r="M81" l="1"/>
  <c r="H275"/>
  <c r="K275" l="1"/>
  <c r="L275" s="1"/>
  <c r="K264"/>
  <c r="L264" s="1"/>
  <c r="K254"/>
  <c r="L254" s="1"/>
  <c r="K270" l="1"/>
  <c r="L270" s="1"/>
  <c r="K271" l="1"/>
  <c r="L271" s="1"/>
  <c r="K268" l="1"/>
  <c r="L268" s="1"/>
  <c r="K247"/>
  <c r="L247" s="1"/>
  <c r="K267"/>
  <c r="L267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F243"/>
  <c r="K243" s="1"/>
  <c r="L243" s="1"/>
  <c r="K242"/>
  <c r="L242" s="1"/>
  <c r="K241"/>
  <c r="L241" s="1"/>
  <c r="K240"/>
  <c r="L240" s="1"/>
  <c r="K239"/>
  <c r="L239" s="1"/>
  <c r="K238"/>
  <c r="L238" s="1"/>
  <c r="F237"/>
  <c r="K237" s="1"/>
  <c r="L237" s="1"/>
  <c r="F236"/>
  <c r="K236" s="1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5"/>
  <c r="L215" s="1"/>
  <c r="F214"/>
  <c r="K214" s="1"/>
  <c r="L214" s="1"/>
  <c r="K213"/>
  <c r="L213" s="1"/>
  <c r="K210"/>
  <c r="L210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4"/>
  <c r="L184" s="1"/>
  <c r="K182"/>
  <c r="L182" s="1"/>
  <c r="K181"/>
  <c r="L181" s="1"/>
  <c r="K180"/>
  <c r="L180" s="1"/>
  <c r="K178"/>
  <c r="L178" s="1"/>
  <c r="K177"/>
  <c r="L177" s="1"/>
  <c r="K176"/>
  <c r="L176" s="1"/>
  <c r="K175"/>
  <c r="K174"/>
  <c r="L174" s="1"/>
  <c r="K173"/>
  <c r="L173" s="1"/>
  <c r="K171"/>
  <c r="L171" s="1"/>
  <c r="K170"/>
  <c r="L170" s="1"/>
  <c r="K169"/>
  <c r="L169" s="1"/>
  <c r="K168"/>
  <c r="L168" s="1"/>
  <c r="K167"/>
  <c r="L167" s="1"/>
  <c r="F166"/>
  <c r="K166" s="1"/>
  <c r="L166" s="1"/>
  <c r="H165"/>
  <c r="K165" s="1"/>
  <c r="L165" s="1"/>
  <c r="K162"/>
  <c r="L162" s="1"/>
  <c r="K161"/>
  <c r="L161" s="1"/>
  <c r="K160"/>
  <c r="L160" s="1"/>
  <c r="K159"/>
  <c r="L159" s="1"/>
  <c r="K158"/>
  <c r="L158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H131"/>
  <c r="K131" s="1"/>
  <c r="L131" s="1"/>
  <c r="F130"/>
  <c r="K130" s="1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M7"/>
  <c r="D7" i="5"/>
  <c r="K6" i="4"/>
  <c r="K6" i="3"/>
  <c r="L6" i="2"/>
</calcChain>
</file>

<file path=xl/sharedStrings.xml><?xml version="1.0" encoding="utf-8"?>
<sst xmlns="http://schemas.openxmlformats.org/spreadsheetml/2006/main" count="2888" uniqueCount="1106">
  <si>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</si>
  <si>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</si>
  <si>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</si>
  <si>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</si>
  <si>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</si>
  <si>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</si>
  <si>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</si>
  <si>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</si>
  <si>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</si>
  <si>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</si>
  <si>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</si>
  <si>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</si>
  <si>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</si>
  <si>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</si>
  <si>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</si>
  <si>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</si>
  <si>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</si>
  <si>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</si>
  <si>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</si>
  <si>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</si>
  <si>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</si>
  <si>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</si>
  <si>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</si>
  <si>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</si>
  <si>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</si>
  <si>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</si>
  <si>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</si>
  <si>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</si>
  <si>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</si>
  <si>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</si>
  <si>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</si>
  <si>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</si>
  <si>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</si>
  <si>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</si>
  <si>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</si>
  <si>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</si>
  <si>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</si>
  <si>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</si>
  <si>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</si>
  <si>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</si>
  <si>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</si>
  <si>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</si>
  <si>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</si>
  <si>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</si>
  <si>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</si>
  <si>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</si>
  <si>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</si>
  <si>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</si>
  <si>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</si>
  <si>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</si>
  <si>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</si>
  <si>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</si>
  <si>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</si>
  <si>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</si>
  <si>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</si>
  <si>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</si>
  <si>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</si>
  <si>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</si>
  <si>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</si>
  <si>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</si>
  <si>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</si>
  <si>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</si>
  <si>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</si>
  <si>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</si>
  <si>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</si>
  <si>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</si>
  <si>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</si>
  <si>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</si>
  <si>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</si>
  <si>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</si>
  <si>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</si>
  <si>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</si>
  <si>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</si>
  <si>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</si>
  <si>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</si>
  <si>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</si>
  <si>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</si>
  <si>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</si>
  <si>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</si>
  <si>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</si>
  <si>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</si>
  <si>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</si>
  <si>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</si>
  <si>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</si>
  <si>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</si>
  <si>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</si>
  <si>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</si>
  <si>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</si>
  <si>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</si>
  <si>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</si>
  <si>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</si>
  <si>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</si>
  <si>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</si>
  <si>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</si>
  <si>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</si>
  <si>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</si>
  <si>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</si>
  <si>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</si>
  <si>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</si>
  <si>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</si>
  <si>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</si>
  <si>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</si>
  <si>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</si>
  <si>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</si>
  <si>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</si>
  <si>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</si>
  <si>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</si>
  <si>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</si>
  <si>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</si>
  <si>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</si>
  <si>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</si>
  <si>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</si>
  <si>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</si>
  <si>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</si>
  <si>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</si>
  <si>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</si>
  <si>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</si>
  <si>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</si>
  <si>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</si>
  <si>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</si>
  <si>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</si>
  <si>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</si>
  <si>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</si>
  <si>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</si>
  <si>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</si>
  <si>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</si>
  <si>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</si>
  <si>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</si>
  <si>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</si>
  <si>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</si>
  <si>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</si>
  <si>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</si>
  <si>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</si>
  <si>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</si>
  <si>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</si>
  <si>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</si>
  <si>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</si>
  <si>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</si>
  <si>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</si>
  <si>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</si>
  <si>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</si>
  <si>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</si>
  <si>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</si>
  <si>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</si>
  <si>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</si>
  <si>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</si>
  <si>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</si>
  <si>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</si>
  <si>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</si>
  <si>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</si>
  <si>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</si>
  <si>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</si>
  <si>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</si>
  <si>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</si>
  <si>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</si>
  <si>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</si>
  <si>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</si>
  <si>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</si>
  <si>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</si>
  <si>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</si>
  <si>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</si>
  <si>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</si>
  <si>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</si>
  <si>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</si>
  <si>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</si>
  <si>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</si>
  <si>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</si>
  <si>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</si>
  <si>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</si>
  <si>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</si>
  <si>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</si>
  <si>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</si>
  <si>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</si>
  <si>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</si>
  <si>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</si>
  <si>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</si>
  <si>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</si>
  <si>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</si>
  <si>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</si>
  <si>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</si>
  <si>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</si>
  <si>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</si>
  <si>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</si>
  <si>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</si>
  <si>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</si>
  <si>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</si>
  <si>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</si>
  <si>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</si>
  <si>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</si>
  <si>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</si>
  <si>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</si>
  <si>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</si>
  <si>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</si>
  <si>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</si>
  <si>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</si>
  <si>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</si>
  <si>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</si>
  <si>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</si>
  <si>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</si>
  <si>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</si>
  <si>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</si>
  <si>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</si>
  <si>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</si>
  <si>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</si>
  <si>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</si>
  <si>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</si>
  <si>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</si>
  <si>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</si>
  <si>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</si>
  <si>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</si>
  <si>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</si>
  <si>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</si>
  <si>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</si>
  <si>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</si>
  <si>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</si>
  <si>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</si>
  <si>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</si>
  <si>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</si>
  <si>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</si>
  <si>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</si>
  <si>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</si>
  <si>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</si>
  <si>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</si>
  <si>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</si>
  <si>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</si>
  <si>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</si>
  <si>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</si>
  <si>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</si>
  <si>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</si>
  <si>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</si>
  <si>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</si>
  <si>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</si>
  <si>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</si>
  <si>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</si>
  <si>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</si>
  <si>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</si>
  <si>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</si>
  <si>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</si>
  <si>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</si>
  <si>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</si>
  <si>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</si>
  <si>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</si>
  <si>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</si>
  <si>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</si>
  <si>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</si>
  <si>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</si>
  <si>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</si>
  <si>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</si>
  <si>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</si>
  <si>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</si>
  <si>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</si>
  <si>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</si>
  <si>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</si>
  <si>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</si>
  <si>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</si>
  <si>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</si>
  <si>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</si>
  <si>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</si>
  <si>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</si>
  <si>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</si>
  <si>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</si>
  <si>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</si>
  <si>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</si>
  <si>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</si>
  <si>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</si>
  <si>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</si>
  <si>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</si>
  <si>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</si>
  <si>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</si>
  <si>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</si>
  <si>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</si>
  <si>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</si>
  <si>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</si>
  <si>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</si>
  <si>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</si>
  <si>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</si>
  <si>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</si>
  <si>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</si>
  <si>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</si>
  <si>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</si>
  <si>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</si>
  <si>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</si>
  <si>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</si>
  <si>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</si>
  <si>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</si>
  <si>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</si>
  <si>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</si>
  <si>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</si>
  <si>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</si>
  <si>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</si>
  <si>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</si>
  <si>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</si>
  <si>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</si>
  <si>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</si>
  <si>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</si>
  <si>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</si>
  <si>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</si>
  <si>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</si>
  <si>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</si>
  <si>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</si>
  <si>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</si>
  <si>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</si>
  <si>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</si>
  <si>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</si>
  <si>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</si>
  <si>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</si>
  <si>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</si>
  <si>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</si>
  <si>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</si>
  <si>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</si>
  <si>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</si>
  <si>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</si>
  <si>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</si>
  <si>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</si>
  <si>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</si>
  <si>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</si>
  <si>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</si>
  <si>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</si>
  <si>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</si>
  <si>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</si>
  <si>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</si>
  <si>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</si>
  <si>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</si>
  <si>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</si>
  <si>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</si>
  <si>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</si>
  <si>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</si>
  <si>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</si>
  <si>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</si>
  <si>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</si>
  <si>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</si>
  <si>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</si>
  <si>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</si>
  <si>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</si>
  <si>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</si>
  <si>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</si>
  <si>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</si>
  <si>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</si>
  <si>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</si>
  <si>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</si>
  <si>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</si>
  <si>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</si>
  <si>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</si>
  <si>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</si>
  <si>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</si>
  <si>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</si>
  <si>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</si>
  <si>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</si>
  <si>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</si>
  <si>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</si>
  <si>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</si>
  <si>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</si>
  <si>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</si>
  <si>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</si>
  <si>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</si>
  <si>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</si>
  <si>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</si>
  <si>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</si>
  <si>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</si>
  <si>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</si>
  <si>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</si>
  <si>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</si>
  <si>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</si>
  <si>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</si>
  <si>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</si>
  <si>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</si>
  <si>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</si>
  <si>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</si>
  <si>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</si>
  <si>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</si>
  <si>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</si>
  <si>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</si>
  <si>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</si>
  <si>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</si>
  <si>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</si>
  <si>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</si>
  <si>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</si>
  <si>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</si>
  <si>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</si>
  <si>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</si>
  <si>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</si>
  <si>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</si>
  <si>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</si>
  <si>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</si>
  <si>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</si>
  <si>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</si>
  <si>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</si>
  <si>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</si>
  <si>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</si>
  <si>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</si>
  <si>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</si>
  <si>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</si>
  <si>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</si>
  <si>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</si>
  <si>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</si>
  <si>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</si>
  <si>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</si>
  <si>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</si>
  <si>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</si>
  <si>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</si>
  <si>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</si>
  <si>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</si>
  <si>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</si>
  <si>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</si>
  <si>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</si>
  <si>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</si>
  <si>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</si>
  <si>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</si>
  <si>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</si>
  <si>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</si>
  <si>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</si>
  <si>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</si>
  <si>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</si>
  <si>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</si>
  <si>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</si>
  <si>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</si>
  <si>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</si>
  <si>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</si>
  <si>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</si>
  <si>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</si>
  <si>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</si>
  <si>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</si>
  <si>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</si>
  <si>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</si>
  <si>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</si>
  <si>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</si>
  <si>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</si>
  <si>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</si>
  <si>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</si>
  <si>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</si>
  <si>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</si>
  <si>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</si>
  <si>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</si>
  <si>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</si>
  <si>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</si>
  <si>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</si>
  <si>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</si>
  <si>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</si>
  <si>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</si>
  <si>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</si>
  <si>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</si>
  <si>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</si>
  <si>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</si>
  <si>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</si>
  <si>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</si>
  <si>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</si>
  <si>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</si>
  <si>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</si>
  <si>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</si>
  <si>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</si>
  <si>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</si>
  <si>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</si>
  <si>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</si>
  <si>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</si>
  <si>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</si>
  <si>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</si>
  <si>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</si>
  <si>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</si>
  <si>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</si>
  <si>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</si>
  <si>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</si>
  <si>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</si>
  <si>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</si>
  <si>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</si>
  <si>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</si>
  <si>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</si>
  <si>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</si>
  <si>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</si>
  <si>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</si>
  <si>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</si>
  <si>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</si>
  <si>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</si>
  <si>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</si>
  <si>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</si>
  <si>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</si>
  <si>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</si>
  <si>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</si>
  <si>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</si>
  <si>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</si>
  <si>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</si>
  <si>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</si>
  <si>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</si>
  <si>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</si>
  <si>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</si>
  <si>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</si>
  <si>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</si>
  <si>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</si>
  <si>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</si>
  <si>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</si>
  <si>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</si>
  <si>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</si>
  <si>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</si>
  <si>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</si>
  <si>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</si>
  <si>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</si>
  <si>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</si>
  <si>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</si>
  <si>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</si>
  <si>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</si>
  <si>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</si>
  <si>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</si>
  <si>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</si>
  <si>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</si>
  <si>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</si>
  <si>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</si>
  <si>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</si>
  <si>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</si>
  <si>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</si>
  <si>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</si>
  <si>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</si>
  <si>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</si>
  <si>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</si>
  <si>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</si>
  <si>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</si>
  <si>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</si>
  <si>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</si>
  <si>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</si>
  <si>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</si>
  <si>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</si>
  <si>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</si>
  <si>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</si>
  <si>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</si>
  <si>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</si>
  <si>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</si>
  <si>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</si>
  <si>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</si>
  <si>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</si>
  <si>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</si>
  <si>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</si>
  <si>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</si>
  <si>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</si>
  <si>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</si>
  <si>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</si>
  <si>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</si>
  <si>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</si>
  <si>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</si>
  <si>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</si>
  <si>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</si>
  <si>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</si>
  <si>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</si>
  <si>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</si>
  <si>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</si>
  <si>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</si>
  <si>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</si>
  <si>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</si>
  <si>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</si>
  <si>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</si>
  <si>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</si>
  <si>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</si>
  <si>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</si>
  <si>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</si>
  <si>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</si>
  <si>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</si>
  <si>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</si>
  <si>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</si>
  <si>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</si>
  <si>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</si>
  <si>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</si>
  <si>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</si>
  <si>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</si>
  <si>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</si>
  <si>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</si>
  <si>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</si>
  <si>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</si>
  <si>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</si>
  <si>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</si>
  <si>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</si>
  <si>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</si>
  <si>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</si>
  <si>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</si>
  <si>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</si>
  <si>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</si>
  <si>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</si>
  <si>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</si>
  <si>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</si>
  <si>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</si>
  <si>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</si>
  <si>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</si>
  <si>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</si>
  <si>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</si>
  <si>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</si>
  <si>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</si>
  <si>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</si>
  <si>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</si>
  <si>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</si>
  <si>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</si>
  <si>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</si>
  <si>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</si>
  <si>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</si>
  <si>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</si>
  <si>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</si>
  <si>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</si>
  <si>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</si>
  <si>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</si>
  <si>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</si>
  <si>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</si>
  <si>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</si>
  <si>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</si>
  <si>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</si>
  <si>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</si>
  <si>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</si>
  <si>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</si>
  <si>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</si>
  <si>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</si>
  <si>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</si>
  <si>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</si>
  <si>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</si>
  <si>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</si>
  <si>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</si>
  <si>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</si>
  <si>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</si>
  <si>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</si>
  <si>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</si>
  <si>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</si>
  <si>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</si>
  <si>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</si>
  <si>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</si>
  <si>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</si>
  <si>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</si>
  <si>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</si>
  <si>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</si>
  <si>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</si>
  <si>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</si>
  <si>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</si>
  <si>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</si>
  <si>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</si>
  <si>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</si>
  <si>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</si>
  <si>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</si>
  <si>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</si>
  <si>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</si>
  <si>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</si>
  <si>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</si>
  <si>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</si>
  <si>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</si>
  <si>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</si>
  <si>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</si>
  <si>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</si>
  <si>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</si>
  <si>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</si>
  <si>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</si>
  <si>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</si>
  <si>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</si>
  <si>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</si>
  <si>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</si>
  <si>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</si>
  <si>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</si>
  <si>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</si>
  <si>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</si>
  <si>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</si>
  <si>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</si>
  <si>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</si>
  <si>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</si>
  <si>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</si>
  <si>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</si>
  <si>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</si>
  <si>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</si>
  <si>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</si>
  <si>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</si>
  <si>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</si>
  <si>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</si>
  <si>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</si>
  <si>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</si>
  <si>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</si>
  <si>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</si>
  <si>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</si>
  <si>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</si>
  <si>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</si>
  <si>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</si>
  <si>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</si>
  <si>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</si>
  <si>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</si>
  <si>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</si>
  <si>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</si>
  <si>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</si>
  <si>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</si>
  <si>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</si>
  <si>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</si>
  <si>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</si>
  <si>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</si>
  <si>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</si>
  <si>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</si>
  <si>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</si>
  <si>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</si>
  <si>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</si>
  <si>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</si>
  <si>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</si>
  <si>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</si>
  <si>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</si>
  <si>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</si>
  <si>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</si>
  <si>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</si>
  <si>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</si>
  <si>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</si>
  <si>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</si>
  <si>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</si>
  <si>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</si>
  <si>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</si>
  <si>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</si>
  <si>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</si>
  <si>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</si>
  <si>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</si>
  <si>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</si>
  <si>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</si>
  <si>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</si>
  <si>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</si>
  <si>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</si>
  <si>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</si>
  <si>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</si>
  <si>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</si>
  <si>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</si>
  <si>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</si>
  <si>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</si>
  <si>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</si>
  <si>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</si>
  <si>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</si>
  <si>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</si>
  <si>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</si>
  <si>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</si>
  <si>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</si>
  <si>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</si>
  <si>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</si>
  <si>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</si>
  <si>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</si>
  <si>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</si>
  <si>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</si>
  <si>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</si>
  <si>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</si>
  <si>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</si>
  <si>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</si>
  <si>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</si>
  <si>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</si>
  <si>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</si>
  <si>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</si>
  <si>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</si>
  <si>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</si>
  <si>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</si>
  <si>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</si>
  <si>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</si>
  <si>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</si>
  <si>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</si>
  <si>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</si>
  <si>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</si>
  <si>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</si>
  <si>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</si>
  <si>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</si>
  <si>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</si>
  <si>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</si>
  <si>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</si>
  <si>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</si>
  <si>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</si>
  <si>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</si>
  <si>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</si>
  <si>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</si>
  <si>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</si>
  <si>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</si>
  <si>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</si>
  <si>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</si>
  <si>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</si>
  <si>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</si>
  <si>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</si>
  <si>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</si>
  <si>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</si>
  <si>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</si>
  <si>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</si>
  <si>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</si>
  <si>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</si>
  <si>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</si>
  <si>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</si>
  <si>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</si>
  <si>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</si>
  <si>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</si>
  <si>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</si>
  <si>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</si>
  <si>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</si>
  <si>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</si>
  <si>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</si>
  <si>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</si>
  <si>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</si>
  <si>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</si>
  <si>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</si>
  <si>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</si>
  <si>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</si>
  <si>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</si>
  <si>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</si>
  <si>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</si>
  <si>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</si>
  <si>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</si>
  <si>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</si>
  <si>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</si>
  <si>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</si>
  <si>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</si>
  <si>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</si>
  <si>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</si>
  <si>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</si>
  <si>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</si>
  <si>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</si>
  <si>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</si>
  <si>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</si>
  <si>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</si>
  <si>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</si>
  <si>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</si>
  <si>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</si>
  <si>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</si>
  <si>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</si>
  <si>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</si>
  <si>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</si>
  <si>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</si>
  <si>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</si>
  <si>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</si>
  <si>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</si>
  <si>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</si>
  <si>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</si>
  <si>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</si>
  <si>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</si>
  <si>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</si>
  <si>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</si>
  <si>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</si>
  <si>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</si>
  <si>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</si>
  <si>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</si>
  <si>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</si>
  <si>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</si>
  <si>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</si>
  <si>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</si>
  <si>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</si>
  <si>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</si>
  <si>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</si>
  <si>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</si>
  <si>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</si>
  <si>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</si>
  <si>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</si>
  <si>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</si>
  <si>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</si>
  <si>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</si>
  <si>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</si>
  <si>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</si>
  <si>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</si>
  <si>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</si>
  <si>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</si>
  <si>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</si>
  <si>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</si>
  <si>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</si>
  <si>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</si>
  <si>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</si>
  <si>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</si>
  <si>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</si>
  <si>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</si>
  <si>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</si>
  <si>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</si>
  <si>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</si>
  <si>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</si>
  <si>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</si>
  <si>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</si>
  <si>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</si>
  <si>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</si>
  <si>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</si>
  <si>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</si>
  <si>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</si>
  <si>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</si>
  <si>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</si>
  <si>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</si>
  <si>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</si>
  <si>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</si>
  <si>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</si>
  <si>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</si>
  <si>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</si>
  <si>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</si>
  <si>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</si>
  <si>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</si>
  <si>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</si>
  <si>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</si>
  <si>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</si>
  <si>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</si>
  <si>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</si>
  <si>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</si>
  <si>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</si>
  <si>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</si>
  <si>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</si>
  <si>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</si>
  <si>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</si>
  <si>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</si>
  <si>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</si>
  <si>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</si>
  <si>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</si>
  <si>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</si>
  <si>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</si>
  <si>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</si>
  <si>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</si>
  <si>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</si>
  <si>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</si>
  <si>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</si>
  <si>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</si>
  <si>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</si>
  <si>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</si>
  <si>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</si>
  <si>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</si>
  <si>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</si>
  <si>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</si>
  <si>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</si>
  <si>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JATIN MANUBHAI SHAH</t>
  </si>
  <si>
    <t>Profit of Rs.125/-</t>
  </si>
  <si>
    <t>Profit of Rs.131/-</t>
  </si>
  <si>
    <t>Profit of Rs.37/-</t>
  </si>
  <si>
    <t>240-245</t>
  </si>
  <si>
    <t>193-194</t>
  </si>
  <si>
    <t>205-210</t>
  </si>
  <si>
    <t>Profit of Rs.52.25/-</t>
  </si>
  <si>
    <t>ACE</t>
  </si>
  <si>
    <t>Profit of Rs.17/-</t>
  </si>
  <si>
    <t>BFLAFL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</si>
  <si>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</si>
  <si>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</si>
  <si>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</si>
  <si>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</si>
  <si>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</si>
  <si>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</si>
  <si>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</si>
  <si>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</si>
  <si>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</si>
  <si>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</si>
  <si>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</si>
  <si>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</si>
  <si>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</si>
  <si>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</si>
  <si>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TOPGAIN FINANCE PRIVATE LIMITED</t>
  </si>
  <si>
    <t>DIPAK DWIWEDI</t>
  </si>
  <si>
    <t>Profit of Rs.650/-</t>
  </si>
  <si>
    <t>765-780</t>
  </si>
  <si>
    <t>140-145</t>
  </si>
  <si>
    <t>460-490</t>
  </si>
  <si>
    <t>GRASIM JULY FUT</t>
  </si>
  <si>
    <t>Profit of Rs.6.5/-</t>
  </si>
  <si>
    <t>1390-1410</t>
  </si>
  <si>
    <t>IRCTC JULY FUT</t>
  </si>
  <si>
    <t>590-600</t>
  </si>
  <si>
    <t>GUJCOTEX</t>
  </si>
  <si>
    <t>HSCL</t>
  </si>
  <si>
    <t>Himadri Speciality Chem L</t>
  </si>
  <si>
    <t>QE SECURITIES</t>
  </si>
  <si>
    <t>XTX MARKETS LLP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</si>
  <si>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</si>
  <si>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</si>
  <si>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</si>
  <si>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</si>
  <si>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</si>
  <si>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</si>
  <si>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</si>
  <si>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</si>
  <si>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</si>
  <si>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</si>
  <si>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</si>
  <si>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</si>
  <si>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</si>
  <si>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</si>
  <si>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</si>
  <si>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SANJAY GARG</t>
  </si>
  <si>
    <t>PREETI BHAUKA</t>
  </si>
  <si>
    <t>PGCRL</t>
  </si>
  <si>
    <t>PROFINC</t>
  </si>
  <si>
    <t>GRAVITON RESEARCH CAPITAL LLP</t>
  </si>
  <si>
    <t>Profit of Rs.240/-</t>
  </si>
  <si>
    <t>Profit of Rs.8/-</t>
  </si>
  <si>
    <t>Part profit of Rs.5.5/-</t>
  </si>
  <si>
    <t>DIBAKAR LAHA</t>
  </si>
  <si>
    <t>JAYANTI DAS</t>
  </si>
  <si>
    <t>SUPRABHAT LAHA</t>
  </si>
  <si>
    <t>GKP</t>
  </si>
  <si>
    <t>HAFIZA MOHAMED HASANFATTA</t>
  </si>
  <si>
    <t>JANUSCORP</t>
  </si>
  <si>
    <t>TANGO COMMOSALES LLP</t>
  </si>
  <si>
    <t>ANSHU MISHRA</t>
  </si>
  <si>
    <t>VITESSE</t>
  </si>
  <si>
    <t>SURESH SARAF</t>
  </si>
  <si>
    <t>WELCURE</t>
  </si>
  <si>
    <t>VAIDIK GOEL</t>
  </si>
  <si>
    <t>HRTI PRIVATE LIMITED</t>
  </si>
  <si>
    <t>EMRALD COMMERCIAL LIMITED</t>
  </si>
  <si>
    <t>BLS</t>
  </si>
  <si>
    <t>BLS Intl Servs Ltd</t>
  </si>
  <si>
    <t>GODHA</t>
  </si>
  <si>
    <t>Godha Cabcon Insulat Ltd</t>
  </si>
  <si>
    <t>FXCOM SERVICE LLP .</t>
  </si>
  <si>
    <t>M&amp;M 1200 CE JUL</t>
  </si>
  <si>
    <t>Sell</t>
  </si>
  <si>
    <t>PIIND JULY FUT</t>
  </si>
  <si>
    <t>2820-2850</t>
  </si>
  <si>
    <t>Profit of Rs.41/-</t>
  </si>
  <si>
    <t>930-950</t>
  </si>
  <si>
    <t>2230-2240</t>
  </si>
  <si>
    <t>2290-2310</t>
  </si>
  <si>
    <t>NIFTY JULY FUT</t>
  </si>
  <si>
    <t>16300-16400</t>
  </si>
  <si>
    <t>Profit of Rs.42.5/-</t>
  </si>
  <si>
    <t>360-361</t>
  </si>
  <si>
    <t>375-385</t>
  </si>
  <si>
    <t>216.5-217</t>
  </si>
  <si>
    <t>225-230</t>
  </si>
  <si>
    <t>JSWSTEEL JULY FUT</t>
  </si>
  <si>
    <t>579-580</t>
  </si>
  <si>
    <t>590-598</t>
  </si>
  <si>
    <t>Profit of Rs.2.5/-</t>
  </si>
  <si>
    <t>AGOL</t>
  </si>
  <si>
    <t>SMRUTIBEN SHREYANSBHAI SHAH</t>
  </si>
  <si>
    <t>AKM</t>
  </si>
  <si>
    <t>SURESH VASTIMAL PUNAMIYA</t>
  </si>
  <si>
    <t>SONALASHOKJAIN</t>
  </si>
  <si>
    <t>AMERISE</t>
  </si>
  <si>
    <t>NAKUL HASMUKH AMIN</t>
  </si>
  <si>
    <t>GULAB PRASAD</t>
  </si>
  <si>
    <t>SUBRATA LAHA</t>
  </si>
  <si>
    <t>SOMA DAS</t>
  </si>
  <si>
    <t>DELTA</t>
  </si>
  <si>
    <t>ARPAN DAS</t>
  </si>
  <si>
    <t>RAHUL ANANTRAI MEHTA</t>
  </si>
  <si>
    <t>ESSARSEC</t>
  </si>
  <si>
    <t>AJAY SHAH</t>
  </si>
  <si>
    <t>ESSENTIA</t>
  </si>
  <si>
    <t>ECOTEK GENERAL TRADING LLC</t>
  </si>
  <si>
    <t>FRANKLIN</t>
  </si>
  <si>
    <t>SURABHI DEALMARK PRIVATE LIMITED</t>
  </si>
  <si>
    <t>GLOBALCA</t>
  </si>
  <si>
    <t>RAHUL KUMAR</t>
  </si>
  <si>
    <t>IFL</t>
  </si>
  <si>
    <t>HIRWANI JAYANTIBHAI VAGHELA</t>
  </si>
  <si>
    <t>MOHAMMED MOHSIN HAJIMOHAMMED AJMERWALA</t>
  </si>
  <si>
    <t>AMARBHAI PANCHAL</t>
  </si>
  <si>
    <t>INDOGLOBAL</t>
  </si>
  <si>
    <t>KRUTI KEVIN KAPADIA</t>
  </si>
  <si>
    <t>NITA SHRADBHAI MEHTA</t>
  </si>
  <si>
    <t>MADHAV N TEMBHEKAR</t>
  </si>
  <si>
    <t>RAJESHKUMAR RAMESHCHANDRA GUPTA</t>
  </si>
  <si>
    <t>LEMON MANAGEMENT CONSULTANCY PRIVATE LIMITED</t>
  </si>
  <si>
    <t>KLKELEC</t>
  </si>
  <si>
    <t>RAJENDRA NANIWADEKAR</t>
  </si>
  <si>
    <t>LESHAIND</t>
  </si>
  <si>
    <t>KCP RETAIL PRIVATE LIMITED</t>
  </si>
  <si>
    <t>MODIS</t>
  </si>
  <si>
    <t>SHRENI SHARES PRIVATE LIMITED</t>
  </si>
  <si>
    <t>SHIV AUM STEELS LIMITED</t>
  </si>
  <si>
    <t>MABLE RAJESH</t>
  </si>
  <si>
    <t>ANUPAMA GARG</t>
  </si>
  <si>
    <t>OSIAJEE</t>
  </si>
  <si>
    <t>SWAPAN KARMAKAR</t>
  </si>
  <si>
    <t>SUKHWINDER KAUR</t>
  </si>
  <si>
    <t>JAYA JALAN</t>
  </si>
  <si>
    <t>SHALABH JALAN HUF</t>
  </si>
  <si>
    <t>RUPESH VAIKUNTRAI MEHTA</t>
  </si>
  <si>
    <t>POLYMAC</t>
  </si>
  <si>
    <t>ANJU SINGH</t>
  </si>
  <si>
    <t>ROHIT KRISHNA SHINDE</t>
  </si>
  <si>
    <t>DIPAK MATHURBHAI SALVI</t>
  </si>
  <si>
    <t>BHAVYA DHIMAN</t>
  </si>
  <si>
    <t>RFLL</t>
  </si>
  <si>
    <t>PRIYA AGARWAL</t>
  </si>
  <si>
    <t>VISAGAR FINANCIAL SERVICES LIMITED</t>
  </si>
  <si>
    <t>SHUBHAM</t>
  </si>
  <si>
    <t>SHAILENDRASINGH RAMESHSINGH KACHHUA</t>
  </si>
  <si>
    <t>SPAR</t>
  </si>
  <si>
    <t>SUYOG</t>
  </si>
  <si>
    <t>KETAN MOHANLAL KAKRECHA</t>
  </si>
  <si>
    <t>NARIMAN INVESTMENT HOLDINGS PRIVATE LIMITED</t>
  </si>
  <si>
    <t>SYMBIOX</t>
  </si>
  <si>
    <t>FORTUNATE INFRA DEVELOPERS PRIVATE LIMITED</t>
  </si>
  <si>
    <t>SANDIPKUMAR CHATURLAL THAKKAR</t>
  </si>
  <si>
    <t>NEESAN INVESTMENT &amp; FINANCE LIMITED</t>
  </si>
  <si>
    <t>SATYA VEER SINGH .</t>
  </si>
  <si>
    <t>WAAREE</t>
  </si>
  <si>
    <t>JIGNESH VINUBHAI CHODAVADIYA</t>
  </si>
  <si>
    <t>VATSAL MANOJ GADA</t>
  </si>
  <si>
    <t>YASHMGM</t>
  </si>
  <si>
    <t>GOLECHHA GLOBAL FINANCE LIMITED</t>
  </si>
  <si>
    <t>RAMA GARG</t>
  </si>
  <si>
    <t>NOMURA SINGAPORE LIMITED</t>
  </si>
  <si>
    <t>COASTCORP</t>
  </si>
  <si>
    <t>Coastal Corporation Ltd</t>
  </si>
  <si>
    <t>NEGEN CAPITAL SERVICES PRIVATE LIMITED</t>
  </si>
  <si>
    <t>GICL</t>
  </si>
  <si>
    <t>Globe Intl Carriers Ltd</t>
  </si>
  <si>
    <t>PHOENIX TRADES</t>
  </si>
  <si>
    <t>RAJAN GUPTA</t>
  </si>
  <si>
    <t>HARDWYN</t>
  </si>
  <si>
    <t>Hardwyn India Limited</t>
  </si>
  <si>
    <t>AG DYNAMIC FUNDS LIMITED</t>
  </si>
  <si>
    <t>HILTON</t>
  </si>
  <si>
    <t>Hilton Metal Forging Limi</t>
  </si>
  <si>
    <t>SKSE SECURITIES LTD</t>
  </si>
  <si>
    <t>NARANTAK DEALCOMM LIMITED</t>
  </si>
  <si>
    <t>JUMP TRADING FINANCIAL INDIA PRIVATE LIMITED</t>
  </si>
  <si>
    <t>NEOMILE CORPORATE ADVISORY PRIVATE LIMITED</t>
  </si>
  <si>
    <t>NAVKARCORP</t>
  </si>
  <si>
    <t>Navkar Corporation Ltd.</t>
  </si>
  <si>
    <t>CRONY VYAPAR PVT LTD</t>
  </si>
  <si>
    <t>RIIL</t>
  </si>
  <si>
    <t>Reliance Indl Infra Ltd</t>
  </si>
  <si>
    <t>SALASAR</t>
  </si>
  <si>
    <t>Salasar Techno Engg. Ltd.</t>
  </si>
  <si>
    <t>7M DEVELOPERS LLP</t>
  </si>
  <si>
    <t>SRPL</t>
  </si>
  <si>
    <t>Shree Ram Proteins Ltd.</t>
  </si>
  <si>
    <t>INDIA MULTI BAGGER FUND I</t>
  </si>
  <si>
    <t>ADITYA ACHANTA</t>
  </si>
  <si>
    <t>KBCGLOBAL</t>
  </si>
  <si>
    <t>KBC Global Limited</t>
  </si>
  <si>
    <t>ANUSTUP TRADING  PRIVATE LIMITED</t>
  </si>
  <si>
    <t>SHRI BALAJI INVESTMENTS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</si>
</sst>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" fontId="31" fillId="20" borderId="24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16" fontId="31" fillId="20" borderId="24" xfId="0" applyNumberFormat="1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left"/>
    </xf>
    <xf numFmtId="0" fontId="31" fillId="20" borderId="24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/>
    <xf numFmtId="0" fontId="38" fillId="21" borderId="0" xfId="0" applyFont="1" applyFill="1" applyBorder="1" applyAlignment="1"/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32" fillId="26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3" t="s">
        <v>20</v>
      </c>
      <c r="F9" s="23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3"/>
      <c r="N9" s="24"/>
      <c r="O9" s="24"/>
      <c r="P9" s="24"/>
    </row>
    <row r="10" spans="1:16" ht="59.25" customHeight="1">
      <c r="A10" s="457"/>
      <c r="B10" s="459"/>
      <c r="C10" s="459"/>
      <c r="D10" s="4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16203.5</v>
      </c>
      <c r="F11" s="32">
        <v>16187.716666666667</v>
      </c>
      <c r="G11" s="33">
        <v>16122.233333333334</v>
      </c>
      <c r="H11" s="33">
        <v>16040.966666666667</v>
      </c>
      <c r="I11" s="33">
        <v>15975.483333333334</v>
      </c>
      <c r="J11" s="33">
        <v>16268.983333333334</v>
      </c>
      <c r="K11" s="33">
        <v>16334.466666666667</v>
      </c>
      <c r="L11" s="33">
        <v>16415.733333333334</v>
      </c>
      <c r="M11" s="34">
        <v>16253.2</v>
      </c>
      <c r="N11" s="34">
        <v>16106.45</v>
      </c>
      <c r="O11" s="35">
        <v>13738450</v>
      </c>
      <c r="P11" s="36">
        <v>8.0287637410162455E-2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35487.9</v>
      </c>
      <c r="F12" s="37">
        <v>35379.116666666669</v>
      </c>
      <c r="G12" s="38">
        <v>35158.78333333334</v>
      </c>
      <c r="H12" s="38">
        <v>34829.666666666672</v>
      </c>
      <c r="I12" s="38">
        <v>34609.333333333343</v>
      </c>
      <c r="J12" s="38">
        <v>35708.233333333337</v>
      </c>
      <c r="K12" s="38">
        <v>35928.566666666666</v>
      </c>
      <c r="L12" s="38">
        <v>36257.683333333334</v>
      </c>
      <c r="M12" s="28">
        <v>35599.449999999997</v>
      </c>
      <c r="N12" s="28">
        <v>35050</v>
      </c>
      <c r="O12" s="39">
        <v>2862400</v>
      </c>
      <c r="P12" s="40">
        <v>6.9066938066648612E-2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16385.2</v>
      </c>
      <c r="F13" s="37">
        <v>16363.700000000003</v>
      </c>
      <c r="G13" s="38">
        <v>16277.550000000007</v>
      </c>
      <c r="H13" s="38">
        <v>16169.900000000003</v>
      </c>
      <c r="I13" s="38">
        <v>16083.750000000007</v>
      </c>
      <c r="J13" s="38">
        <v>16471.350000000006</v>
      </c>
      <c r="K13" s="38">
        <v>16557.500000000004</v>
      </c>
      <c r="L13" s="38">
        <v>16665.150000000005</v>
      </c>
      <c r="M13" s="28">
        <v>16449.849999999999</v>
      </c>
      <c r="N13" s="28">
        <v>16256.05</v>
      </c>
      <c r="O13" s="39">
        <v>6000</v>
      </c>
      <c r="P13" s="40">
        <v>0.48514851485148514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6678.45</v>
      </c>
      <c r="F14" s="37">
        <v>6656.1166666666659</v>
      </c>
      <c r="G14" s="38">
        <v>6622.2833333333319</v>
      </c>
      <c r="H14" s="38">
        <v>6566.1166666666659</v>
      </c>
      <c r="I14" s="38">
        <v>6532.2833333333319</v>
      </c>
      <c r="J14" s="38">
        <v>6712.2833333333319</v>
      </c>
      <c r="K14" s="38">
        <v>6746.1166666666659</v>
      </c>
      <c r="L14" s="38">
        <v>6802.2833333333319</v>
      </c>
      <c r="M14" s="28">
        <v>6689.95</v>
      </c>
      <c r="N14" s="28">
        <v>6599.95</v>
      </c>
      <c r="O14" s="39">
        <v>750</v>
      </c>
      <c r="P14" s="40">
        <v>-9.0909090909090912E-2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745.25</v>
      </c>
      <c r="F15" s="37">
        <v>736.9</v>
      </c>
      <c r="G15" s="38">
        <v>724.94999999999993</v>
      </c>
      <c r="H15" s="38">
        <v>704.65</v>
      </c>
      <c r="I15" s="38">
        <v>692.69999999999993</v>
      </c>
      <c r="J15" s="38">
        <v>757.19999999999993</v>
      </c>
      <c r="K15" s="38">
        <v>769.15</v>
      </c>
      <c r="L15" s="38">
        <v>789.44999999999993</v>
      </c>
      <c r="M15" s="28">
        <v>748.85</v>
      </c>
      <c r="N15" s="28">
        <v>716.6</v>
      </c>
      <c r="O15" s="39">
        <v>3204500</v>
      </c>
      <c r="P15" s="40">
        <v>-4.7498736735725113E-2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2588.1</v>
      </c>
      <c r="F16" s="37">
        <v>2585.65</v>
      </c>
      <c r="G16" s="38">
        <v>2562.4500000000003</v>
      </c>
      <c r="H16" s="38">
        <v>2536.8000000000002</v>
      </c>
      <c r="I16" s="38">
        <v>2513.6000000000004</v>
      </c>
      <c r="J16" s="38">
        <v>2611.3000000000002</v>
      </c>
      <c r="K16" s="38">
        <v>2634.5</v>
      </c>
      <c r="L16" s="38">
        <v>2660.15</v>
      </c>
      <c r="M16" s="28">
        <v>2608.85</v>
      </c>
      <c r="N16" s="28">
        <v>2560</v>
      </c>
      <c r="O16" s="39">
        <v>814250</v>
      </c>
      <c r="P16" s="40">
        <v>1.2119328775637041E-2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19420.5</v>
      </c>
      <c r="F17" s="37">
        <v>19498.966666666667</v>
      </c>
      <c r="G17" s="38">
        <v>19284.533333333333</v>
      </c>
      <c r="H17" s="38">
        <v>19148.566666666666</v>
      </c>
      <c r="I17" s="38">
        <v>18934.133333333331</v>
      </c>
      <c r="J17" s="38">
        <v>19634.933333333334</v>
      </c>
      <c r="K17" s="38">
        <v>19849.366666666669</v>
      </c>
      <c r="L17" s="38">
        <v>19985.333333333336</v>
      </c>
      <c r="M17" s="28">
        <v>19713.400000000001</v>
      </c>
      <c r="N17" s="28">
        <v>19363</v>
      </c>
      <c r="O17" s="39">
        <v>45120</v>
      </c>
      <c r="P17" s="40">
        <v>1.7761989342806395E-3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94.9</v>
      </c>
      <c r="F18" s="37">
        <v>94.149999999999991</v>
      </c>
      <c r="G18" s="38">
        <v>93.049999999999983</v>
      </c>
      <c r="H18" s="38">
        <v>91.199999999999989</v>
      </c>
      <c r="I18" s="38">
        <v>90.09999999999998</v>
      </c>
      <c r="J18" s="38">
        <v>95.999999999999986</v>
      </c>
      <c r="K18" s="38">
        <v>97.09999999999998</v>
      </c>
      <c r="L18" s="38">
        <v>98.949999999999989</v>
      </c>
      <c r="M18" s="28">
        <v>95.25</v>
      </c>
      <c r="N18" s="28">
        <v>92.3</v>
      </c>
      <c r="O18" s="39">
        <v>18597600</v>
      </c>
      <c r="P18" s="40">
        <v>4.0816326530612249E-3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261.95</v>
      </c>
      <c r="F19" s="37">
        <v>259.23333333333335</v>
      </c>
      <c r="G19" s="38">
        <v>254.7166666666667</v>
      </c>
      <c r="H19" s="38">
        <v>247.48333333333335</v>
      </c>
      <c r="I19" s="38">
        <v>242.9666666666667</v>
      </c>
      <c r="J19" s="38">
        <v>266.4666666666667</v>
      </c>
      <c r="K19" s="38">
        <v>270.98333333333335</v>
      </c>
      <c r="L19" s="38">
        <v>278.2166666666667</v>
      </c>
      <c r="M19" s="28">
        <v>263.75</v>
      </c>
      <c r="N19" s="28">
        <v>252</v>
      </c>
      <c r="O19" s="39">
        <v>11427000</v>
      </c>
      <c r="P19" s="40">
        <v>5.1435406698564591E-2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2184.75</v>
      </c>
      <c r="F20" s="37">
        <v>2172.6833333333329</v>
      </c>
      <c r="G20" s="38">
        <v>2152.4166666666661</v>
      </c>
      <c r="H20" s="38">
        <v>2120.083333333333</v>
      </c>
      <c r="I20" s="38">
        <v>2099.8166666666662</v>
      </c>
      <c r="J20" s="38">
        <v>2205.016666666666</v>
      </c>
      <c r="K20" s="38">
        <v>2225.2833333333333</v>
      </c>
      <c r="L20" s="38">
        <v>2257.6166666666659</v>
      </c>
      <c r="M20" s="28">
        <v>2192.9499999999998</v>
      </c>
      <c r="N20" s="28">
        <v>2140.35</v>
      </c>
      <c r="O20" s="39">
        <v>2794750</v>
      </c>
      <c r="P20" s="40">
        <v>-4.8072643105136655E-3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2380.75</v>
      </c>
      <c r="F21" s="37">
        <v>2355.4333333333329</v>
      </c>
      <c r="G21" s="38">
        <v>2319.9166666666661</v>
      </c>
      <c r="H21" s="38">
        <v>2259.083333333333</v>
      </c>
      <c r="I21" s="38">
        <v>2223.5666666666662</v>
      </c>
      <c r="J21" s="38">
        <v>2416.266666666666</v>
      </c>
      <c r="K21" s="38">
        <v>2451.7833333333333</v>
      </c>
      <c r="L21" s="38">
        <v>2512.6166666666659</v>
      </c>
      <c r="M21" s="28">
        <v>2390.9499999999998</v>
      </c>
      <c r="N21" s="28">
        <v>2294.6</v>
      </c>
      <c r="O21" s="39">
        <v>22394500</v>
      </c>
      <c r="P21" s="40">
        <v>2.2825430214603801E-3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724.65</v>
      </c>
      <c r="F22" s="37">
        <v>720.7833333333333</v>
      </c>
      <c r="G22" s="38">
        <v>713.91666666666663</v>
      </c>
      <c r="H22" s="38">
        <v>703.18333333333328</v>
      </c>
      <c r="I22" s="38">
        <v>696.31666666666661</v>
      </c>
      <c r="J22" s="38">
        <v>731.51666666666665</v>
      </c>
      <c r="K22" s="38">
        <v>738.38333333333344</v>
      </c>
      <c r="L22" s="38">
        <v>749.11666666666667</v>
      </c>
      <c r="M22" s="28">
        <v>727.65</v>
      </c>
      <c r="N22" s="28">
        <v>710.05</v>
      </c>
      <c r="O22" s="39">
        <v>78883750</v>
      </c>
      <c r="P22" s="40">
        <v>-1.676870264027969E-3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3174.7</v>
      </c>
      <c r="F23" s="37">
        <v>3163.4333333333329</v>
      </c>
      <c r="G23" s="38">
        <v>3129.766666666666</v>
      </c>
      <c r="H23" s="38">
        <v>3084.833333333333</v>
      </c>
      <c r="I23" s="38">
        <v>3051.1666666666661</v>
      </c>
      <c r="J23" s="38">
        <v>3208.3666666666659</v>
      </c>
      <c r="K23" s="38">
        <v>3242.0333333333328</v>
      </c>
      <c r="L23" s="38">
        <v>3286.9666666666658</v>
      </c>
      <c r="M23" s="28">
        <v>3197.1</v>
      </c>
      <c r="N23" s="28">
        <v>3118.5</v>
      </c>
      <c r="O23" s="39">
        <v>222400</v>
      </c>
      <c r="P23" s="40">
        <v>3.4418604651162789E-2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473.25</v>
      </c>
      <c r="F24" s="37">
        <v>469.7</v>
      </c>
      <c r="G24" s="38">
        <v>464.4</v>
      </c>
      <c r="H24" s="38">
        <v>455.55</v>
      </c>
      <c r="I24" s="38">
        <v>450.25</v>
      </c>
      <c r="J24" s="38">
        <v>478.54999999999995</v>
      </c>
      <c r="K24" s="38">
        <v>483.85</v>
      </c>
      <c r="L24" s="38">
        <v>492.69999999999993</v>
      </c>
      <c r="M24" s="28">
        <v>475</v>
      </c>
      <c r="N24" s="28">
        <v>460.85</v>
      </c>
      <c r="O24" s="39">
        <v>6870000</v>
      </c>
      <c r="P24" s="40">
        <v>1.0294117647058823E-2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370.3</v>
      </c>
      <c r="F25" s="37">
        <v>369.73333333333329</v>
      </c>
      <c r="G25" s="38">
        <v>368.71666666666658</v>
      </c>
      <c r="H25" s="38">
        <v>367.13333333333327</v>
      </c>
      <c r="I25" s="38">
        <v>366.11666666666656</v>
      </c>
      <c r="J25" s="38">
        <v>371.31666666666661</v>
      </c>
      <c r="K25" s="38">
        <v>372.33333333333337</v>
      </c>
      <c r="L25" s="38">
        <v>373.91666666666663</v>
      </c>
      <c r="M25" s="28">
        <v>370.75</v>
      </c>
      <c r="N25" s="28">
        <v>368.15</v>
      </c>
      <c r="O25" s="39">
        <v>47086200</v>
      </c>
      <c r="P25" s="40">
        <v>0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3942.95</v>
      </c>
      <c r="F26" s="37">
        <v>3938.5</v>
      </c>
      <c r="G26" s="38">
        <v>3905.1</v>
      </c>
      <c r="H26" s="38">
        <v>3867.25</v>
      </c>
      <c r="I26" s="38">
        <v>3833.85</v>
      </c>
      <c r="J26" s="38">
        <v>3976.35</v>
      </c>
      <c r="K26" s="38">
        <v>4009.7499999999995</v>
      </c>
      <c r="L26" s="38">
        <v>4047.6</v>
      </c>
      <c r="M26" s="28">
        <v>3971.9</v>
      </c>
      <c r="N26" s="28">
        <v>3900.65</v>
      </c>
      <c r="O26" s="39">
        <v>1887250</v>
      </c>
      <c r="P26" s="40">
        <v>4.7916943963796088E-3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206.65</v>
      </c>
      <c r="F27" s="37">
        <v>204.79999999999998</v>
      </c>
      <c r="G27" s="38">
        <v>201.84999999999997</v>
      </c>
      <c r="H27" s="38">
        <v>197.04999999999998</v>
      </c>
      <c r="I27" s="38">
        <v>194.09999999999997</v>
      </c>
      <c r="J27" s="38">
        <v>209.59999999999997</v>
      </c>
      <c r="K27" s="38">
        <v>212.54999999999995</v>
      </c>
      <c r="L27" s="38">
        <v>217.34999999999997</v>
      </c>
      <c r="M27" s="28">
        <v>207.75</v>
      </c>
      <c r="N27" s="28">
        <v>200</v>
      </c>
      <c r="O27" s="39">
        <v>15078000</v>
      </c>
      <c r="P27" s="40">
        <v>2.8407734542850321E-2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144.85</v>
      </c>
      <c r="F28" s="37">
        <v>144.15</v>
      </c>
      <c r="G28" s="38">
        <v>142.70000000000002</v>
      </c>
      <c r="H28" s="38">
        <v>140.55000000000001</v>
      </c>
      <c r="I28" s="38">
        <v>139.10000000000002</v>
      </c>
      <c r="J28" s="38">
        <v>146.30000000000001</v>
      </c>
      <c r="K28" s="38">
        <v>147.75</v>
      </c>
      <c r="L28" s="38">
        <v>149.9</v>
      </c>
      <c r="M28" s="28">
        <v>145.6</v>
      </c>
      <c r="N28" s="28">
        <v>142</v>
      </c>
      <c r="O28" s="39">
        <v>43250000</v>
      </c>
      <c r="P28" s="40">
        <v>1.1574074074074073E-3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2935.25</v>
      </c>
      <c r="F29" s="37">
        <v>2911.7833333333333</v>
      </c>
      <c r="G29" s="38">
        <v>2879.0666666666666</v>
      </c>
      <c r="H29" s="38">
        <v>2822.8833333333332</v>
      </c>
      <c r="I29" s="38">
        <v>2790.1666666666665</v>
      </c>
      <c r="J29" s="38">
        <v>2967.9666666666667</v>
      </c>
      <c r="K29" s="38">
        <v>3000.6833333333329</v>
      </c>
      <c r="L29" s="38">
        <v>3056.8666666666668</v>
      </c>
      <c r="M29" s="28">
        <v>2944.5</v>
      </c>
      <c r="N29" s="28">
        <v>2855.6</v>
      </c>
      <c r="O29" s="39">
        <v>7265200</v>
      </c>
      <c r="P29" s="40">
        <v>2.8948561069567186E-2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1718.15</v>
      </c>
      <c r="F30" s="37">
        <v>1711.3166666666666</v>
      </c>
      <c r="G30" s="38">
        <v>1691.6333333333332</v>
      </c>
      <c r="H30" s="38">
        <v>1665.1166666666666</v>
      </c>
      <c r="I30" s="38">
        <v>1645.4333333333332</v>
      </c>
      <c r="J30" s="38">
        <v>1737.8333333333333</v>
      </c>
      <c r="K30" s="38">
        <v>1757.5166666666667</v>
      </c>
      <c r="L30" s="38">
        <v>1784.0333333333333</v>
      </c>
      <c r="M30" s="28">
        <v>1731</v>
      </c>
      <c r="N30" s="28">
        <v>1684.8</v>
      </c>
      <c r="O30" s="39">
        <v>608025</v>
      </c>
      <c r="P30" s="40">
        <v>2.2665457842248413E-3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8481.2999999999993</v>
      </c>
      <c r="F31" s="37">
        <v>8378.4</v>
      </c>
      <c r="G31" s="38">
        <v>8241.4499999999989</v>
      </c>
      <c r="H31" s="38">
        <v>8001.5999999999995</v>
      </c>
      <c r="I31" s="38">
        <v>7864.6499999999987</v>
      </c>
      <c r="J31" s="38">
        <v>8618.25</v>
      </c>
      <c r="K31" s="38">
        <v>8755.2000000000007</v>
      </c>
      <c r="L31" s="38">
        <v>8995.0499999999993</v>
      </c>
      <c r="M31" s="28">
        <v>8515.35</v>
      </c>
      <c r="N31" s="28">
        <v>8138.55</v>
      </c>
      <c r="O31" s="39">
        <v>113325</v>
      </c>
      <c r="P31" s="40">
        <v>5.3226879574184965E-3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583.5</v>
      </c>
      <c r="F32" s="37">
        <v>583.15</v>
      </c>
      <c r="G32" s="38">
        <v>576.9</v>
      </c>
      <c r="H32" s="38">
        <v>570.29999999999995</v>
      </c>
      <c r="I32" s="38">
        <v>564.04999999999995</v>
      </c>
      <c r="J32" s="38">
        <v>589.75</v>
      </c>
      <c r="K32" s="38">
        <v>596</v>
      </c>
      <c r="L32" s="38">
        <v>602.6</v>
      </c>
      <c r="M32" s="28">
        <v>589.4</v>
      </c>
      <c r="N32" s="28">
        <v>576.54999999999995</v>
      </c>
      <c r="O32" s="39">
        <v>6033000</v>
      </c>
      <c r="P32" s="40">
        <v>-2.378640776699029E-2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545.35</v>
      </c>
      <c r="F33" s="37">
        <v>544.73333333333335</v>
      </c>
      <c r="G33" s="38">
        <v>538.61666666666667</v>
      </c>
      <c r="H33" s="38">
        <v>531.88333333333333</v>
      </c>
      <c r="I33" s="38">
        <v>525.76666666666665</v>
      </c>
      <c r="J33" s="38">
        <v>551.4666666666667</v>
      </c>
      <c r="K33" s="38">
        <v>557.58333333333348</v>
      </c>
      <c r="L33" s="38">
        <v>564.31666666666672</v>
      </c>
      <c r="M33" s="28">
        <v>550.85</v>
      </c>
      <c r="N33" s="28">
        <v>538</v>
      </c>
      <c r="O33" s="39">
        <v>14069000</v>
      </c>
      <c r="P33" s="40">
        <v>1.9418882689660171E-2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680.05</v>
      </c>
      <c r="F34" s="37">
        <v>676.38333333333333</v>
      </c>
      <c r="G34" s="38">
        <v>670.36666666666667</v>
      </c>
      <c r="H34" s="38">
        <v>660.68333333333339</v>
      </c>
      <c r="I34" s="38">
        <v>654.66666666666674</v>
      </c>
      <c r="J34" s="38">
        <v>686.06666666666661</v>
      </c>
      <c r="K34" s="38">
        <v>692.08333333333326</v>
      </c>
      <c r="L34" s="38">
        <v>701.76666666666654</v>
      </c>
      <c r="M34" s="28">
        <v>682.4</v>
      </c>
      <c r="N34" s="28">
        <v>666.7</v>
      </c>
      <c r="O34" s="39">
        <v>61065600</v>
      </c>
      <c r="P34" s="40">
        <v>-5.9190092008360841E-3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3843.7</v>
      </c>
      <c r="F35" s="37">
        <v>3829.9166666666665</v>
      </c>
      <c r="G35" s="38">
        <v>3803.9833333333331</v>
      </c>
      <c r="H35" s="38">
        <v>3764.2666666666664</v>
      </c>
      <c r="I35" s="38">
        <v>3738.333333333333</v>
      </c>
      <c r="J35" s="38">
        <v>3869.6333333333332</v>
      </c>
      <c r="K35" s="38">
        <v>3895.5666666666666</v>
      </c>
      <c r="L35" s="38">
        <v>3935.2833333333333</v>
      </c>
      <c r="M35" s="28">
        <v>3855.85</v>
      </c>
      <c r="N35" s="28">
        <v>3790.2</v>
      </c>
      <c r="O35" s="39">
        <v>2330750</v>
      </c>
      <c r="P35" s="40">
        <v>4.2141739324837918E-2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11976.6</v>
      </c>
      <c r="F36" s="37">
        <v>11967.716666666665</v>
      </c>
      <c r="G36" s="38">
        <v>11865.433333333331</v>
      </c>
      <c r="H36" s="38">
        <v>11754.266666666665</v>
      </c>
      <c r="I36" s="38">
        <v>11651.98333333333</v>
      </c>
      <c r="J36" s="38">
        <v>12078.883333333331</v>
      </c>
      <c r="K36" s="38">
        <v>12181.166666666668</v>
      </c>
      <c r="L36" s="38">
        <v>12292.333333333332</v>
      </c>
      <c r="M36" s="28">
        <v>12070</v>
      </c>
      <c r="N36" s="28">
        <v>11856.55</v>
      </c>
      <c r="O36" s="39">
        <v>1258500</v>
      </c>
      <c r="P36" s="40">
        <v>2.3843586075345731E-4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5880.2</v>
      </c>
      <c r="F37" s="37">
        <v>5875.3833333333341</v>
      </c>
      <c r="G37" s="38">
        <v>5838.8166666666684</v>
      </c>
      <c r="H37" s="38">
        <v>5797.4333333333343</v>
      </c>
      <c r="I37" s="38">
        <v>5760.8666666666686</v>
      </c>
      <c r="J37" s="38">
        <v>5916.7666666666682</v>
      </c>
      <c r="K37" s="38">
        <v>5953.3333333333339</v>
      </c>
      <c r="L37" s="38">
        <v>5994.7166666666681</v>
      </c>
      <c r="M37" s="28">
        <v>5911.95</v>
      </c>
      <c r="N37" s="28">
        <v>5834</v>
      </c>
      <c r="O37" s="39">
        <v>5563375</v>
      </c>
      <c r="P37" s="40">
        <v>7.014050727424938E-3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2283.25</v>
      </c>
      <c r="F38" s="37">
        <v>2282.3166666666666</v>
      </c>
      <c r="G38" s="38">
        <v>2252.9333333333334</v>
      </c>
      <c r="H38" s="38">
        <v>2222.6166666666668</v>
      </c>
      <c r="I38" s="38">
        <v>2193.2333333333336</v>
      </c>
      <c r="J38" s="38">
        <v>2312.6333333333332</v>
      </c>
      <c r="K38" s="38">
        <v>2342.0166666666664</v>
      </c>
      <c r="L38" s="38">
        <v>2372.333333333333</v>
      </c>
      <c r="M38" s="28">
        <v>2311.6999999999998</v>
      </c>
      <c r="N38" s="28">
        <v>2252</v>
      </c>
      <c r="O38" s="39">
        <v>1424700</v>
      </c>
      <c r="P38" s="40">
        <v>1.3011945392491467E-2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361.25</v>
      </c>
      <c r="F39" s="37">
        <v>359.58333333333331</v>
      </c>
      <c r="G39" s="38">
        <v>354.56666666666661</v>
      </c>
      <c r="H39" s="38">
        <v>347.88333333333327</v>
      </c>
      <c r="I39" s="38">
        <v>342.86666666666656</v>
      </c>
      <c r="J39" s="38">
        <v>366.26666666666665</v>
      </c>
      <c r="K39" s="38">
        <v>371.28333333333342</v>
      </c>
      <c r="L39" s="38">
        <v>377.9666666666667</v>
      </c>
      <c r="M39" s="28">
        <v>364.6</v>
      </c>
      <c r="N39" s="28">
        <v>352.9</v>
      </c>
      <c r="O39" s="39">
        <v>7273600</v>
      </c>
      <c r="P39" s="40">
        <v>6.1974324922532097E-3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275.3</v>
      </c>
      <c r="F40" s="37">
        <v>274.28333333333336</v>
      </c>
      <c r="G40" s="38">
        <v>268.2166666666667</v>
      </c>
      <c r="H40" s="38">
        <v>261.13333333333333</v>
      </c>
      <c r="I40" s="38">
        <v>255.06666666666666</v>
      </c>
      <c r="J40" s="38">
        <v>281.36666666666673</v>
      </c>
      <c r="K40" s="38">
        <v>287.43333333333345</v>
      </c>
      <c r="L40" s="38">
        <v>294.51666666666677</v>
      </c>
      <c r="M40" s="28">
        <v>280.35000000000002</v>
      </c>
      <c r="N40" s="28">
        <v>267.2</v>
      </c>
      <c r="O40" s="39">
        <v>28684800</v>
      </c>
      <c r="P40" s="40">
        <v>-6.1539367528414109E-2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109.6</v>
      </c>
      <c r="F41" s="37">
        <v>108.2</v>
      </c>
      <c r="G41" s="38">
        <v>106.25</v>
      </c>
      <c r="H41" s="38">
        <v>102.89999999999999</v>
      </c>
      <c r="I41" s="38">
        <v>100.94999999999999</v>
      </c>
      <c r="J41" s="38">
        <v>111.55000000000001</v>
      </c>
      <c r="K41" s="38">
        <v>113.50000000000003</v>
      </c>
      <c r="L41" s="38">
        <v>116.85000000000002</v>
      </c>
      <c r="M41" s="28">
        <v>110.15</v>
      </c>
      <c r="N41" s="28">
        <v>104.85</v>
      </c>
      <c r="O41" s="39">
        <v>116046450</v>
      </c>
      <c r="P41" s="40">
        <v>2.7344761510176601E-2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1839.2</v>
      </c>
      <c r="F42" s="37">
        <v>1820.6500000000003</v>
      </c>
      <c r="G42" s="38">
        <v>1798.9000000000005</v>
      </c>
      <c r="H42" s="38">
        <v>1758.6000000000001</v>
      </c>
      <c r="I42" s="38">
        <v>1736.8500000000004</v>
      </c>
      <c r="J42" s="38">
        <v>1860.9500000000007</v>
      </c>
      <c r="K42" s="38">
        <v>1882.7000000000003</v>
      </c>
      <c r="L42" s="38">
        <v>1923.0000000000009</v>
      </c>
      <c r="M42" s="28">
        <v>1842.4</v>
      </c>
      <c r="N42" s="28">
        <v>1780.35</v>
      </c>
      <c r="O42" s="39">
        <v>1604625</v>
      </c>
      <c r="P42" s="40">
        <v>-1.3691683569979716E-2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235.6</v>
      </c>
      <c r="F43" s="37">
        <v>236.31666666666669</v>
      </c>
      <c r="G43" s="38">
        <v>233.63333333333338</v>
      </c>
      <c r="H43" s="38">
        <v>231.66666666666669</v>
      </c>
      <c r="I43" s="38">
        <v>228.98333333333338</v>
      </c>
      <c r="J43" s="38">
        <v>238.28333333333339</v>
      </c>
      <c r="K43" s="38">
        <v>240.96666666666673</v>
      </c>
      <c r="L43" s="38">
        <v>242.93333333333339</v>
      </c>
      <c r="M43" s="28">
        <v>239</v>
      </c>
      <c r="N43" s="28">
        <v>234.35</v>
      </c>
      <c r="O43" s="39">
        <v>27797000</v>
      </c>
      <c r="P43" s="40">
        <v>3.3630069238377844E-2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594</v>
      </c>
      <c r="F44" s="37">
        <v>590.16666666666663</v>
      </c>
      <c r="G44" s="38">
        <v>584.93333333333328</v>
      </c>
      <c r="H44" s="38">
        <v>575.86666666666667</v>
      </c>
      <c r="I44" s="38">
        <v>570.63333333333333</v>
      </c>
      <c r="J44" s="38">
        <v>599.23333333333323</v>
      </c>
      <c r="K44" s="38">
        <v>604.46666666666658</v>
      </c>
      <c r="L44" s="38">
        <v>613.53333333333319</v>
      </c>
      <c r="M44" s="28">
        <v>595.4</v>
      </c>
      <c r="N44" s="28">
        <v>581.1</v>
      </c>
      <c r="O44" s="39">
        <v>5640800</v>
      </c>
      <c r="P44" s="40">
        <v>1.0841711019120836E-2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649.85</v>
      </c>
      <c r="F45" s="37">
        <v>651.75000000000011</v>
      </c>
      <c r="G45" s="38">
        <v>641.05000000000018</v>
      </c>
      <c r="H45" s="38">
        <v>632.25000000000011</v>
      </c>
      <c r="I45" s="38">
        <v>621.55000000000018</v>
      </c>
      <c r="J45" s="38">
        <v>660.55000000000018</v>
      </c>
      <c r="K45" s="38">
        <v>671.25000000000023</v>
      </c>
      <c r="L45" s="38">
        <v>680.05000000000018</v>
      </c>
      <c r="M45" s="28">
        <v>662.45</v>
      </c>
      <c r="N45" s="28">
        <v>642.95000000000005</v>
      </c>
      <c r="O45" s="39">
        <v>8427000</v>
      </c>
      <c r="P45" s="40">
        <v>3.7935706367779286E-2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662.4</v>
      </c>
      <c r="F46" s="37">
        <v>670.56666666666661</v>
      </c>
      <c r="G46" s="38">
        <v>652.48333333333323</v>
      </c>
      <c r="H46" s="38">
        <v>642.56666666666661</v>
      </c>
      <c r="I46" s="38">
        <v>624.48333333333323</v>
      </c>
      <c r="J46" s="38">
        <v>680.48333333333323</v>
      </c>
      <c r="K46" s="38">
        <v>698.56666666666672</v>
      </c>
      <c r="L46" s="38">
        <v>708.48333333333323</v>
      </c>
      <c r="M46" s="28">
        <v>688.65</v>
      </c>
      <c r="N46" s="28">
        <v>660.65</v>
      </c>
      <c r="O46" s="39">
        <v>54622150</v>
      </c>
      <c r="P46" s="40">
        <v>0.11111755270836957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48.2</v>
      </c>
      <c r="F47" s="37">
        <v>47.800000000000004</v>
      </c>
      <c r="G47" s="38">
        <v>47.250000000000007</v>
      </c>
      <c r="H47" s="38">
        <v>46.300000000000004</v>
      </c>
      <c r="I47" s="38">
        <v>45.750000000000007</v>
      </c>
      <c r="J47" s="38">
        <v>48.750000000000007</v>
      </c>
      <c r="K47" s="38">
        <v>49.300000000000004</v>
      </c>
      <c r="L47" s="38">
        <v>50.250000000000007</v>
      </c>
      <c r="M47" s="28">
        <v>48.35</v>
      </c>
      <c r="N47" s="28">
        <v>46.85</v>
      </c>
      <c r="O47" s="39">
        <v>98889000</v>
      </c>
      <c r="P47" s="40">
        <v>2.1585855298839354E-2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329.75</v>
      </c>
      <c r="F48" s="37">
        <v>326.88333333333333</v>
      </c>
      <c r="G48" s="38">
        <v>322.61666666666667</v>
      </c>
      <c r="H48" s="38">
        <v>315.48333333333335</v>
      </c>
      <c r="I48" s="38">
        <v>311.2166666666667</v>
      </c>
      <c r="J48" s="38">
        <v>334.01666666666665</v>
      </c>
      <c r="K48" s="38">
        <v>338.2833333333333</v>
      </c>
      <c r="L48" s="38">
        <v>345.41666666666663</v>
      </c>
      <c r="M48" s="28">
        <v>331.15</v>
      </c>
      <c r="N48" s="28">
        <v>319.75</v>
      </c>
      <c r="O48" s="39">
        <v>13823000</v>
      </c>
      <c r="P48" s="40">
        <v>-3.2050249637622805E-2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16356.1</v>
      </c>
      <c r="F49" s="37">
        <v>16199.716666666665</v>
      </c>
      <c r="G49" s="38">
        <v>16000.433333333331</v>
      </c>
      <c r="H49" s="38">
        <v>15644.766666666665</v>
      </c>
      <c r="I49" s="38">
        <v>15445.48333333333</v>
      </c>
      <c r="J49" s="38">
        <v>16555.383333333331</v>
      </c>
      <c r="K49" s="38">
        <v>16754.666666666668</v>
      </c>
      <c r="L49" s="38">
        <v>17110.333333333332</v>
      </c>
      <c r="M49" s="28">
        <v>16399</v>
      </c>
      <c r="N49" s="28">
        <v>15844.05</v>
      </c>
      <c r="O49" s="39">
        <v>104300</v>
      </c>
      <c r="P49" s="40">
        <v>8.1950207468879668E-2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317.10000000000002</v>
      </c>
      <c r="F50" s="37">
        <v>320.06666666666666</v>
      </c>
      <c r="G50" s="38">
        <v>313.73333333333335</v>
      </c>
      <c r="H50" s="38">
        <v>310.36666666666667</v>
      </c>
      <c r="I50" s="38">
        <v>304.03333333333336</v>
      </c>
      <c r="J50" s="38">
        <v>323.43333333333334</v>
      </c>
      <c r="K50" s="38">
        <v>329.76666666666671</v>
      </c>
      <c r="L50" s="38">
        <v>333.13333333333333</v>
      </c>
      <c r="M50" s="28">
        <v>326.39999999999998</v>
      </c>
      <c r="N50" s="28">
        <v>316.7</v>
      </c>
      <c r="O50" s="39">
        <v>14362200</v>
      </c>
      <c r="P50" s="40">
        <v>7.3023130715438409E-2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3809.05</v>
      </c>
      <c r="F51" s="37">
        <v>3813.4</v>
      </c>
      <c r="G51" s="38">
        <v>3786.3</v>
      </c>
      <c r="H51" s="38">
        <v>3763.55</v>
      </c>
      <c r="I51" s="38">
        <v>3736.4500000000003</v>
      </c>
      <c r="J51" s="38">
        <v>3836.15</v>
      </c>
      <c r="K51" s="38">
        <v>3863.2499999999995</v>
      </c>
      <c r="L51" s="38">
        <v>3886</v>
      </c>
      <c r="M51" s="28">
        <v>3840.5</v>
      </c>
      <c r="N51" s="28">
        <v>3790.65</v>
      </c>
      <c r="O51" s="39">
        <v>1891600</v>
      </c>
      <c r="P51" s="40">
        <v>-1.0151753008895866E-2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329.45</v>
      </c>
      <c r="F52" s="37">
        <v>327.9</v>
      </c>
      <c r="G52" s="38">
        <v>321.39999999999998</v>
      </c>
      <c r="H52" s="38">
        <v>313.35000000000002</v>
      </c>
      <c r="I52" s="38">
        <v>306.85000000000002</v>
      </c>
      <c r="J52" s="38">
        <v>335.94999999999993</v>
      </c>
      <c r="K52" s="38">
        <v>342.44999999999993</v>
      </c>
      <c r="L52" s="38">
        <v>350.49999999999989</v>
      </c>
      <c r="M52" s="28">
        <v>334.4</v>
      </c>
      <c r="N52" s="28">
        <v>319.85000000000002</v>
      </c>
      <c r="O52" s="39">
        <v>4134000</v>
      </c>
      <c r="P52" s="40">
        <v>-2.4839006439742409E-2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216.95</v>
      </c>
      <c r="F53" s="37">
        <v>214.68333333333331</v>
      </c>
      <c r="G53" s="38">
        <v>211.71666666666661</v>
      </c>
      <c r="H53" s="38">
        <v>206.48333333333329</v>
      </c>
      <c r="I53" s="38">
        <v>203.51666666666659</v>
      </c>
      <c r="J53" s="38">
        <v>219.91666666666663</v>
      </c>
      <c r="K53" s="38">
        <v>222.88333333333333</v>
      </c>
      <c r="L53" s="38">
        <v>228.11666666666665</v>
      </c>
      <c r="M53" s="28">
        <v>217.65</v>
      </c>
      <c r="N53" s="28">
        <v>209.45</v>
      </c>
      <c r="O53" s="39">
        <v>39276900</v>
      </c>
      <c r="P53" s="40">
        <v>-2.17873713939883E-2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472.2</v>
      </c>
      <c r="F54" s="37">
        <v>469.9666666666667</v>
      </c>
      <c r="G54" s="38">
        <v>465.93333333333339</v>
      </c>
      <c r="H54" s="38">
        <v>459.66666666666669</v>
      </c>
      <c r="I54" s="38">
        <v>455.63333333333338</v>
      </c>
      <c r="J54" s="38">
        <v>476.23333333333341</v>
      </c>
      <c r="K54" s="38">
        <v>480.26666666666671</v>
      </c>
      <c r="L54" s="38">
        <v>486.53333333333342</v>
      </c>
      <c r="M54" s="28">
        <v>474</v>
      </c>
      <c r="N54" s="28">
        <v>463.7</v>
      </c>
      <c r="O54" s="39">
        <v>3048825</v>
      </c>
      <c r="P54" s="40">
        <v>-2.767412935323383E-2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304.55</v>
      </c>
      <c r="F55" s="37">
        <v>301.7</v>
      </c>
      <c r="G55" s="38">
        <v>296.09999999999997</v>
      </c>
      <c r="H55" s="38">
        <v>287.64999999999998</v>
      </c>
      <c r="I55" s="38">
        <v>282.04999999999995</v>
      </c>
      <c r="J55" s="38">
        <v>310.14999999999998</v>
      </c>
      <c r="K55" s="38">
        <v>315.75</v>
      </c>
      <c r="L55" s="38">
        <v>324.2</v>
      </c>
      <c r="M55" s="28">
        <v>307.3</v>
      </c>
      <c r="N55" s="28">
        <v>293.25</v>
      </c>
      <c r="O55" s="39">
        <v>3748500</v>
      </c>
      <c r="P55" s="40">
        <v>-3.9856516540454365E-3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639.15</v>
      </c>
      <c r="F56" s="37">
        <v>637.99999999999989</v>
      </c>
      <c r="G56" s="38">
        <v>632.94999999999982</v>
      </c>
      <c r="H56" s="38">
        <v>626.74999999999989</v>
      </c>
      <c r="I56" s="38">
        <v>621.69999999999982</v>
      </c>
      <c r="J56" s="38">
        <v>644.19999999999982</v>
      </c>
      <c r="K56" s="38">
        <v>649.24999999999977</v>
      </c>
      <c r="L56" s="38">
        <v>655.44999999999982</v>
      </c>
      <c r="M56" s="28">
        <v>643.04999999999995</v>
      </c>
      <c r="N56" s="28">
        <v>631.79999999999995</v>
      </c>
      <c r="O56" s="39">
        <v>10083750</v>
      </c>
      <c r="P56" s="40">
        <v>-8.846295613711759E-3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947.55</v>
      </c>
      <c r="F57" s="37">
        <v>942.2166666666667</v>
      </c>
      <c r="G57" s="38">
        <v>933.43333333333339</v>
      </c>
      <c r="H57" s="38">
        <v>919.31666666666672</v>
      </c>
      <c r="I57" s="38">
        <v>910.53333333333342</v>
      </c>
      <c r="J57" s="38">
        <v>956.33333333333337</v>
      </c>
      <c r="K57" s="38">
        <v>965.11666666666667</v>
      </c>
      <c r="L57" s="38">
        <v>979.23333333333335</v>
      </c>
      <c r="M57" s="28">
        <v>951</v>
      </c>
      <c r="N57" s="28">
        <v>928.1</v>
      </c>
      <c r="O57" s="39">
        <v>8667100</v>
      </c>
      <c r="P57" s="40">
        <v>-1.3903268747226742E-2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193.6</v>
      </c>
      <c r="F58" s="37">
        <v>192.13333333333333</v>
      </c>
      <c r="G58" s="38">
        <v>189.61666666666665</v>
      </c>
      <c r="H58" s="38">
        <v>185.63333333333333</v>
      </c>
      <c r="I58" s="38">
        <v>183.11666666666665</v>
      </c>
      <c r="J58" s="38">
        <v>196.11666666666665</v>
      </c>
      <c r="K58" s="38">
        <v>198.6333333333333</v>
      </c>
      <c r="L58" s="38">
        <v>202.61666666666665</v>
      </c>
      <c r="M58" s="28">
        <v>194.65</v>
      </c>
      <c r="N58" s="28">
        <v>188.15</v>
      </c>
      <c r="O58" s="39">
        <v>37766400</v>
      </c>
      <c r="P58" s="40">
        <v>4.9608964631726392E-2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3502.85</v>
      </c>
      <c r="F59" s="37">
        <v>3487.9666666666672</v>
      </c>
      <c r="G59" s="38">
        <v>3426.9333333333343</v>
      </c>
      <c r="H59" s="38">
        <v>3351.0166666666673</v>
      </c>
      <c r="I59" s="38">
        <v>3289.9833333333345</v>
      </c>
      <c r="J59" s="38">
        <v>3563.8833333333341</v>
      </c>
      <c r="K59" s="38">
        <v>3624.916666666667</v>
      </c>
      <c r="L59" s="38">
        <v>3700.8333333333339</v>
      </c>
      <c r="M59" s="28">
        <v>3549</v>
      </c>
      <c r="N59" s="28">
        <v>3412.05</v>
      </c>
      <c r="O59" s="39">
        <v>447750</v>
      </c>
      <c r="P59" s="40">
        <v>3.0241935483870967E-3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1563.95</v>
      </c>
      <c r="F60" s="37">
        <v>1564.95</v>
      </c>
      <c r="G60" s="38">
        <v>1555.3500000000001</v>
      </c>
      <c r="H60" s="38">
        <v>1546.75</v>
      </c>
      <c r="I60" s="38">
        <v>1537.15</v>
      </c>
      <c r="J60" s="38">
        <v>1573.5500000000002</v>
      </c>
      <c r="K60" s="38">
        <v>1583.15</v>
      </c>
      <c r="L60" s="38">
        <v>1591.7500000000002</v>
      </c>
      <c r="M60" s="28">
        <v>1574.55</v>
      </c>
      <c r="N60" s="28">
        <v>1556.35</v>
      </c>
      <c r="O60" s="39">
        <v>2686250</v>
      </c>
      <c r="P60" s="40">
        <v>4.9757758282047921E-3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661.85</v>
      </c>
      <c r="F61" s="37">
        <v>662.56666666666672</v>
      </c>
      <c r="G61" s="38">
        <v>655.43333333333339</v>
      </c>
      <c r="H61" s="38">
        <v>649.01666666666665</v>
      </c>
      <c r="I61" s="38">
        <v>641.88333333333333</v>
      </c>
      <c r="J61" s="38">
        <v>668.98333333333346</v>
      </c>
      <c r="K61" s="38">
        <v>676.1166666666669</v>
      </c>
      <c r="L61" s="38">
        <v>682.53333333333353</v>
      </c>
      <c r="M61" s="28">
        <v>669.7</v>
      </c>
      <c r="N61" s="28">
        <v>656.15</v>
      </c>
      <c r="O61" s="39">
        <v>7515000</v>
      </c>
      <c r="P61" s="40">
        <v>-2.52190071675073E-3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989.95</v>
      </c>
      <c r="F62" s="37">
        <v>989.44999999999993</v>
      </c>
      <c r="G62" s="38">
        <v>969.09999999999991</v>
      </c>
      <c r="H62" s="38">
        <v>948.25</v>
      </c>
      <c r="I62" s="38">
        <v>927.9</v>
      </c>
      <c r="J62" s="38">
        <v>1010.2999999999998</v>
      </c>
      <c r="K62" s="38">
        <v>1030.6500000000001</v>
      </c>
      <c r="L62" s="38">
        <v>1051.4999999999998</v>
      </c>
      <c r="M62" s="28">
        <v>1009.8</v>
      </c>
      <c r="N62" s="28">
        <v>968.6</v>
      </c>
      <c r="O62" s="39">
        <v>1519000</v>
      </c>
      <c r="P62" s="40">
        <v>8.826479438314945E-2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369.8</v>
      </c>
      <c r="F63" s="37">
        <v>368.5</v>
      </c>
      <c r="G63" s="38">
        <v>364.45</v>
      </c>
      <c r="H63" s="38">
        <v>359.09999999999997</v>
      </c>
      <c r="I63" s="38">
        <v>355.04999999999995</v>
      </c>
      <c r="J63" s="38">
        <v>373.85</v>
      </c>
      <c r="K63" s="38">
        <v>377.9</v>
      </c>
      <c r="L63" s="38">
        <v>383.25000000000006</v>
      </c>
      <c r="M63" s="28">
        <v>372.55</v>
      </c>
      <c r="N63" s="28">
        <v>363.15</v>
      </c>
      <c r="O63" s="39">
        <v>3889500</v>
      </c>
      <c r="P63" s="40">
        <v>1.4475743348982786E-2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148.69999999999999</v>
      </c>
      <c r="F64" s="37">
        <v>147.43333333333331</v>
      </c>
      <c r="G64" s="38">
        <v>145.61666666666662</v>
      </c>
      <c r="H64" s="38">
        <v>142.5333333333333</v>
      </c>
      <c r="I64" s="38">
        <v>140.71666666666661</v>
      </c>
      <c r="J64" s="38">
        <v>150.51666666666662</v>
      </c>
      <c r="K64" s="38">
        <v>152.33333333333329</v>
      </c>
      <c r="L64" s="38">
        <v>155.41666666666663</v>
      </c>
      <c r="M64" s="28">
        <v>149.25</v>
      </c>
      <c r="N64" s="28">
        <v>144.35</v>
      </c>
      <c r="O64" s="39">
        <v>9455000</v>
      </c>
      <c r="P64" s="40">
        <v>-2.7263374485596709E-2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1110.9000000000001</v>
      </c>
      <c r="F65" s="37">
        <v>1113.45</v>
      </c>
      <c r="G65" s="38">
        <v>1100</v>
      </c>
      <c r="H65" s="38">
        <v>1089.0999999999999</v>
      </c>
      <c r="I65" s="38">
        <v>1075.6499999999999</v>
      </c>
      <c r="J65" s="38">
        <v>1124.3500000000001</v>
      </c>
      <c r="K65" s="38">
        <v>1137.8000000000004</v>
      </c>
      <c r="L65" s="38">
        <v>1148.7000000000003</v>
      </c>
      <c r="M65" s="28">
        <v>1126.9000000000001</v>
      </c>
      <c r="N65" s="28">
        <v>1102.55</v>
      </c>
      <c r="O65" s="39">
        <v>2188200</v>
      </c>
      <c r="P65" s="40">
        <v>8.2941664362731551E-3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546</v>
      </c>
      <c r="F66" s="37">
        <v>544.73333333333323</v>
      </c>
      <c r="G66" s="38">
        <v>541.86666666666645</v>
      </c>
      <c r="H66" s="38">
        <v>537.73333333333323</v>
      </c>
      <c r="I66" s="38">
        <v>534.86666666666645</v>
      </c>
      <c r="J66" s="38">
        <v>548.86666666666645</v>
      </c>
      <c r="K66" s="38">
        <v>551.73333333333323</v>
      </c>
      <c r="L66" s="38">
        <v>555.86666666666645</v>
      </c>
      <c r="M66" s="28">
        <v>547.6</v>
      </c>
      <c r="N66" s="28">
        <v>540.6</v>
      </c>
      <c r="O66" s="39">
        <v>12412500</v>
      </c>
      <c r="P66" s="40">
        <v>4.2475728155339804E-3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1453.7</v>
      </c>
      <c r="F67" s="37">
        <v>1443.8</v>
      </c>
      <c r="G67" s="38">
        <v>1430.8999999999999</v>
      </c>
      <c r="H67" s="38">
        <v>1408.1</v>
      </c>
      <c r="I67" s="38">
        <v>1395.1999999999998</v>
      </c>
      <c r="J67" s="38">
        <v>1466.6</v>
      </c>
      <c r="K67" s="38">
        <v>1479.5</v>
      </c>
      <c r="L67" s="38">
        <v>1502.3</v>
      </c>
      <c r="M67" s="28">
        <v>1456.7</v>
      </c>
      <c r="N67" s="28">
        <v>1421</v>
      </c>
      <c r="O67" s="39">
        <v>1040500</v>
      </c>
      <c r="P67" s="40">
        <v>-3.829583532790809E-3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1837.35</v>
      </c>
      <c r="F68" s="37">
        <v>1816.6499999999999</v>
      </c>
      <c r="G68" s="38">
        <v>1786.8999999999996</v>
      </c>
      <c r="H68" s="38">
        <v>1736.4499999999998</v>
      </c>
      <c r="I68" s="38">
        <v>1706.6999999999996</v>
      </c>
      <c r="J68" s="38">
        <v>1867.0999999999997</v>
      </c>
      <c r="K68" s="38">
        <v>1896.8500000000001</v>
      </c>
      <c r="L68" s="38">
        <v>1947.2999999999997</v>
      </c>
      <c r="M68" s="28">
        <v>1846.4</v>
      </c>
      <c r="N68" s="28">
        <v>1766.2</v>
      </c>
      <c r="O68" s="39">
        <v>1729000</v>
      </c>
      <c r="P68" s="40">
        <v>1.007740616328319E-2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181.7</v>
      </c>
      <c r="F69" s="37">
        <v>182.06666666666663</v>
      </c>
      <c r="G69" s="38">
        <v>178.53333333333327</v>
      </c>
      <c r="H69" s="38">
        <v>175.36666666666665</v>
      </c>
      <c r="I69" s="38">
        <v>171.83333333333329</v>
      </c>
      <c r="J69" s="38">
        <v>185.23333333333326</v>
      </c>
      <c r="K69" s="38">
        <v>188.76666666666662</v>
      </c>
      <c r="L69" s="38">
        <v>191.93333333333325</v>
      </c>
      <c r="M69" s="28">
        <v>185.6</v>
      </c>
      <c r="N69" s="28">
        <v>178.9</v>
      </c>
      <c r="O69" s="39">
        <v>17376500</v>
      </c>
      <c r="P69" s="40">
        <v>3.7774725274725272E-2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3739.4</v>
      </c>
      <c r="F70" s="37">
        <v>3709.9333333333338</v>
      </c>
      <c r="G70" s="38">
        <v>3667.5666666666675</v>
      </c>
      <c r="H70" s="38">
        <v>3595.7333333333336</v>
      </c>
      <c r="I70" s="38">
        <v>3553.3666666666672</v>
      </c>
      <c r="J70" s="38">
        <v>3781.7666666666678</v>
      </c>
      <c r="K70" s="38">
        <v>3824.1333333333337</v>
      </c>
      <c r="L70" s="38">
        <v>3895.9666666666681</v>
      </c>
      <c r="M70" s="28">
        <v>3752.3</v>
      </c>
      <c r="N70" s="28">
        <v>3638.1</v>
      </c>
      <c r="O70" s="39">
        <v>2656350</v>
      </c>
      <c r="P70" s="40">
        <v>3.6270898271465006E-3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3745.2</v>
      </c>
      <c r="F71" s="37">
        <v>3703.75</v>
      </c>
      <c r="G71" s="38">
        <v>3652.5</v>
      </c>
      <c r="H71" s="38">
        <v>3559.8</v>
      </c>
      <c r="I71" s="38">
        <v>3508.55</v>
      </c>
      <c r="J71" s="38">
        <v>3796.45</v>
      </c>
      <c r="K71" s="38">
        <v>3847.7</v>
      </c>
      <c r="L71" s="38">
        <v>3940.3999999999996</v>
      </c>
      <c r="M71" s="28">
        <v>3755</v>
      </c>
      <c r="N71" s="28">
        <v>3611.05</v>
      </c>
      <c r="O71" s="39">
        <v>571375</v>
      </c>
      <c r="P71" s="40">
        <v>-2.0989505247376312E-2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346.55</v>
      </c>
      <c r="F72" s="37">
        <v>343.89999999999992</v>
      </c>
      <c r="G72" s="38">
        <v>340.04999999999984</v>
      </c>
      <c r="H72" s="38">
        <v>333.5499999999999</v>
      </c>
      <c r="I72" s="38">
        <v>329.69999999999982</v>
      </c>
      <c r="J72" s="38">
        <v>350.39999999999986</v>
      </c>
      <c r="K72" s="38">
        <v>354.24999999999989</v>
      </c>
      <c r="L72" s="38">
        <v>360.74999999999989</v>
      </c>
      <c r="M72" s="28">
        <v>347.75</v>
      </c>
      <c r="N72" s="28">
        <v>337.4</v>
      </c>
      <c r="O72" s="39">
        <v>41502450</v>
      </c>
      <c r="P72" s="40">
        <v>2.7107833366553716E-3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4513.6000000000004</v>
      </c>
      <c r="F73" s="37">
        <v>4480.416666666667</v>
      </c>
      <c r="G73" s="38">
        <v>4384.2833333333338</v>
      </c>
      <c r="H73" s="38">
        <v>4254.9666666666672</v>
      </c>
      <c r="I73" s="38">
        <v>4158.8333333333339</v>
      </c>
      <c r="J73" s="38">
        <v>4609.7333333333336</v>
      </c>
      <c r="K73" s="38">
        <v>4705.8666666666668</v>
      </c>
      <c r="L73" s="38">
        <v>4835.1833333333334</v>
      </c>
      <c r="M73" s="28">
        <v>4576.55</v>
      </c>
      <c r="N73" s="28">
        <v>4351.1000000000004</v>
      </c>
      <c r="O73" s="39">
        <v>1977875</v>
      </c>
      <c r="P73" s="40">
        <v>8.0584579662637434E-2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3028.65</v>
      </c>
      <c r="F74" s="37">
        <v>2986.4</v>
      </c>
      <c r="G74" s="38">
        <v>2936.9</v>
      </c>
      <c r="H74" s="38">
        <v>2845.15</v>
      </c>
      <c r="I74" s="38">
        <v>2795.65</v>
      </c>
      <c r="J74" s="38">
        <v>3078.15</v>
      </c>
      <c r="K74" s="38">
        <v>3127.65</v>
      </c>
      <c r="L74" s="38">
        <v>3219.4</v>
      </c>
      <c r="M74" s="28">
        <v>3035.9</v>
      </c>
      <c r="N74" s="28">
        <v>2894.65</v>
      </c>
      <c r="O74" s="39">
        <v>3665900</v>
      </c>
      <c r="P74" s="40">
        <v>0.10672020287404903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1585.3</v>
      </c>
      <c r="F75" s="37">
        <v>1580.8999999999999</v>
      </c>
      <c r="G75" s="38">
        <v>1555.9999999999998</v>
      </c>
      <c r="H75" s="38">
        <v>1526.6999999999998</v>
      </c>
      <c r="I75" s="38">
        <v>1501.7999999999997</v>
      </c>
      <c r="J75" s="38">
        <v>1610.1999999999998</v>
      </c>
      <c r="K75" s="38">
        <v>1635.1</v>
      </c>
      <c r="L75" s="38">
        <v>1664.3999999999999</v>
      </c>
      <c r="M75" s="28">
        <v>1605.8</v>
      </c>
      <c r="N75" s="28">
        <v>1551.6</v>
      </c>
      <c r="O75" s="39">
        <v>2298450</v>
      </c>
      <c r="P75" s="40">
        <v>6.7453625632377737E-3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152.25</v>
      </c>
      <c r="F76" s="37">
        <v>149.95000000000002</v>
      </c>
      <c r="G76" s="38">
        <v>146.85000000000002</v>
      </c>
      <c r="H76" s="38">
        <v>141.45000000000002</v>
      </c>
      <c r="I76" s="38">
        <v>138.35000000000002</v>
      </c>
      <c r="J76" s="38">
        <v>155.35000000000002</v>
      </c>
      <c r="K76" s="38">
        <v>158.44999999999999</v>
      </c>
      <c r="L76" s="38">
        <v>163.85000000000002</v>
      </c>
      <c r="M76" s="28">
        <v>153.05000000000001</v>
      </c>
      <c r="N76" s="28">
        <v>144.55000000000001</v>
      </c>
      <c r="O76" s="39">
        <v>22773600</v>
      </c>
      <c r="P76" s="40">
        <v>9.1630716134598791E-2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98.15</v>
      </c>
      <c r="F77" s="37">
        <v>97.283333333333346</v>
      </c>
      <c r="G77" s="38">
        <v>96.066666666666691</v>
      </c>
      <c r="H77" s="38">
        <v>93.983333333333348</v>
      </c>
      <c r="I77" s="38">
        <v>92.766666666666694</v>
      </c>
      <c r="J77" s="38">
        <v>99.366666666666688</v>
      </c>
      <c r="K77" s="38">
        <v>100.58333333333336</v>
      </c>
      <c r="L77" s="38">
        <v>102.66666666666669</v>
      </c>
      <c r="M77" s="28">
        <v>98.5</v>
      </c>
      <c r="N77" s="28">
        <v>95.2</v>
      </c>
      <c r="O77" s="39">
        <v>68460000</v>
      </c>
      <c r="P77" s="40">
        <v>2.1958717610891525E-3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105.85</v>
      </c>
      <c r="F78" s="37">
        <v>104.85000000000001</v>
      </c>
      <c r="G78" s="38">
        <v>103.30000000000001</v>
      </c>
      <c r="H78" s="38">
        <v>100.75</v>
      </c>
      <c r="I78" s="38">
        <v>99.2</v>
      </c>
      <c r="J78" s="38">
        <v>107.40000000000002</v>
      </c>
      <c r="K78" s="38">
        <v>108.95</v>
      </c>
      <c r="L78" s="38">
        <v>111.50000000000003</v>
      </c>
      <c r="M78" s="28">
        <v>106.4</v>
      </c>
      <c r="N78" s="28">
        <v>102.3</v>
      </c>
      <c r="O78" s="39">
        <v>12225200</v>
      </c>
      <c r="P78" s="40">
        <v>-2.1222410865874364E-3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138.75</v>
      </c>
      <c r="F79" s="37">
        <v>138.45000000000002</v>
      </c>
      <c r="G79" s="38">
        <v>137.15000000000003</v>
      </c>
      <c r="H79" s="38">
        <v>135.55000000000001</v>
      </c>
      <c r="I79" s="38">
        <v>134.25000000000003</v>
      </c>
      <c r="J79" s="38">
        <v>140.05000000000004</v>
      </c>
      <c r="K79" s="38">
        <v>141.35000000000005</v>
      </c>
      <c r="L79" s="38">
        <v>142.95000000000005</v>
      </c>
      <c r="M79" s="28">
        <v>139.75</v>
      </c>
      <c r="N79" s="28">
        <v>136.85</v>
      </c>
      <c r="O79" s="39">
        <v>26388600</v>
      </c>
      <c r="P79" s="40">
        <v>-2.3035230352303523E-2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390.4</v>
      </c>
      <c r="F80" s="37">
        <v>387.55</v>
      </c>
      <c r="G80" s="38">
        <v>383.35</v>
      </c>
      <c r="H80" s="38">
        <v>376.3</v>
      </c>
      <c r="I80" s="38">
        <v>372.1</v>
      </c>
      <c r="J80" s="38">
        <v>394.6</v>
      </c>
      <c r="K80" s="38">
        <v>398.79999999999995</v>
      </c>
      <c r="L80" s="38">
        <v>405.85</v>
      </c>
      <c r="M80" s="28">
        <v>391.75</v>
      </c>
      <c r="N80" s="28">
        <v>380.5</v>
      </c>
      <c r="O80" s="39">
        <v>6505550</v>
      </c>
      <c r="P80" s="40">
        <v>3.6650174088326923E-2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35.4</v>
      </c>
      <c r="F81" s="37">
        <v>35.25</v>
      </c>
      <c r="G81" s="38">
        <v>34.85</v>
      </c>
      <c r="H81" s="38">
        <v>34.300000000000004</v>
      </c>
      <c r="I81" s="38">
        <v>33.900000000000006</v>
      </c>
      <c r="J81" s="38">
        <v>35.799999999999997</v>
      </c>
      <c r="K81" s="38">
        <v>36.200000000000003</v>
      </c>
      <c r="L81" s="38">
        <v>36.749999999999993</v>
      </c>
      <c r="M81" s="28">
        <v>35.65</v>
      </c>
      <c r="N81" s="28">
        <v>34.700000000000003</v>
      </c>
      <c r="O81" s="39">
        <v>100732500</v>
      </c>
      <c r="P81" s="40">
        <v>3.811659192825112E-3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632.75</v>
      </c>
      <c r="F82" s="37">
        <v>628.86666666666667</v>
      </c>
      <c r="G82" s="38">
        <v>623.68333333333339</v>
      </c>
      <c r="H82" s="38">
        <v>614.61666666666667</v>
      </c>
      <c r="I82" s="38">
        <v>609.43333333333339</v>
      </c>
      <c r="J82" s="38">
        <v>637.93333333333339</v>
      </c>
      <c r="K82" s="38">
        <v>643.11666666666656</v>
      </c>
      <c r="L82" s="38">
        <v>652.18333333333339</v>
      </c>
      <c r="M82" s="28">
        <v>634.04999999999995</v>
      </c>
      <c r="N82" s="28">
        <v>619.79999999999995</v>
      </c>
      <c r="O82" s="39">
        <v>3472300</v>
      </c>
      <c r="P82" s="40">
        <v>2.5335892514395393E-2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860.65</v>
      </c>
      <c r="F83" s="37">
        <v>853.31666666666661</v>
      </c>
      <c r="G83" s="38">
        <v>844.48333333333323</v>
      </c>
      <c r="H83" s="38">
        <v>828.31666666666661</v>
      </c>
      <c r="I83" s="38">
        <v>819.48333333333323</v>
      </c>
      <c r="J83" s="38">
        <v>869.48333333333323</v>
      </c>
      <c r="K83" s="38">
        <v>878.31666666666672</v>
      </c>
      <c r="L83" s="38">
        <v>894.48333333333323</v>
      </c>
      <c r="M83" s="28">
        <v>862.15</v>
      </c>
      <c r="N83" s="28">
        <v>837.15</v>
      </c>
      <c r="O83" s="39">
        <v>7592000</v>
      </c>
      <c r="P83" s="40">
        <v>-1.0685431326557205E-2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1304.8</v>
      </c>
      <c r="F84" s="37">
        <v>1301.4333333333334</v>
      </c>
      <c r="G84" s="38">
        <v>1289.3666666666668</v>
      </c>
      <c r="H84" s="38">
        <v>1273.9333333333334</v>
      </c>
      <c r="I84" s="38">
        <v>1261.8666666666668</v>
      </c>
      <c r="J84" s="38">
        <v>1316.8666666666668</v>
      </c>
      <c r="K84" s="38">
        <v>1328.9333333333334</v>
      </c>
      <c r="L84" s="38">
        <v>1344.3666666666668</v>
      </c>
      <c r="M84" s="28">
        <v>1313.5</v>
      </c>
      <c r="N84" s="28">
        <v>1286</v>
      </c>
      <c r="O84" s="39">
        <v>4197700</v>
      </c>
      <c r="P84" s="40">
        <v>1.5967906866986549E-2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296.25</v>
      </c>
      <c r="F85" s="37">
        <v>290.8</v>
      </c>
      <c r="G85" s="38">
        <v>283.65000000000003</v>
      </c>
      <c r="H85" s="38">
        <v>271.05</v>
      </c>
      <c r="I85" s="38">
        <v>263.90000000000003</v>
      </c>
      <c r="J85" s="38">
        <v>303.40000000000003</v>
      </c>
      <c r="K85" s="38">
        <v>310.55</v>
      </c>
      <c r="L85" s="38">
        <v>323.15000000000003</v>
      </c>
      <c r="M85" s="28">
        <v>297.95</v>
      </c>
      <c r="N85" s="28">
        <v>278.2</v>
      </c>
      <c r="O85" s="39">
        <v>9280000</v>
      </c>
      <c r="P85" s="40">
        <v>0.10423607805806759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1409.15</v>
      </c>
      <c r="F86" s="37">
        <v>1399.95</v>
      </c>
      <c r="G86" s="38">
        <v>1384.9</v>
      </c>
      <c r="H86" s="38">
        <v>1360.65</v>
      </c>
      <c r="I86" s="38">
        <v>1345.6000000000001</v>
      </c>
      <c r="J86" s="38">
        <v>1424.2</v>
      </c>
      <c r="K86" s="38">
        <v>1439.2499999999998</v>
      </c>
      <c r="L86" s="38">
        <v>1463.5</v>
      </c>
      <c r="M86" s="28">
        <v>1415</v>
      </c>
      <c r="N86" s="28">
        <v>1375.7</v>
      </c>
      <c r="O86" s="39">
        <v>14716925</v>
      </c>
      <c r="P86" s="40">
        <v>8.7220571133221343E-4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231.6</v>
      </c>
      <c r="F87" s="37">
        <v>230.88333333333335</v>
      </c>
      <c r="G87" s="38">
        <v>229.26666666666671</v>
      </c>
      <c r="H87" s="38">
        <v>226.93333333333337</v>
      </c>
      <c r="I87" s="38">
        <v>225.31666666666672</v>
      </c>
      <c r="J87" s="38">
        <v>233.2166666666667</v>
      </c>
      <c r="K87" s="38">
        <v>234.83333333333331</v>
      </c>
      <c r="L87" s="38">
        <v>237.16666666666669</v>
      </c>
      <c r="M87" s="28">
        <v>232.5</v>
      </c>
      <c r="N87" s="28">
        <v>228.55</v>
      </c>
      <c r="O87" s="39">
        <v>3085000</v>
      </c>
      <c r="P87" s="40">
        <v>3.177257525083612E-2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443.2</v>
      </c>
      <c r="F88" s="37">
        <v>440.56666666666666</v>
      </c>
      <c r="G88" s="38">
        <v>436.33333333333331</v>
      </c>
      <c r="H88" s="38">
        <v>429.46666666666664</v>
      </c>
      <c r="I88" s="38">
        <v>425.23333333333329</v>
      </c>
      <c r="J88" s="38">
        <v>447.43333333333334</v>
      </c>
      <c r="K88" s="38">
        <v>451.66666666666669</v>
      </c>
      <c r="L88" s="38">
        <v>458.53333333333336</v>
      </c>
      <c r="M88" s="28">
        <v>444.8</v>
      </c>
      <c r="N88" s="28">
        <v>433.7</v>
      </c>
      <c r="O88" s="39">
        <v>4686250</v>
      </c>
      <c r="P88" s="40">
        <v>9.6956638836520337E-3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1753</v>
      </c>
      <c r="F89" s="37">
        <v>1756.3166666666666</v>
      </c>
      <c r="G89" s="38">
        <v>1740.7333333333331</v>
      </c>
      <c r="H89" s="38">
        <v>1728.4666666666665</v>
      </c>
      <c r="I89" s="38">
        <v>1712.883333333333</v>
      </c>
      <c r="J89" s="38">
        <v>1768.5833333333333</v>
      </c>
      <c r="K89" s="38">
        <v>1784.1666666666667</v>
      </c>
      <c r="L89" s="38">
        <v>1796.4333333333334</v>
      </c>
      <c r="M89" s="28">
        <v>1771.9</v>
      </c>
      <c r="N89" s="28">
        <v>1744.05</v>
      </c>
      <c r="O89" s="39">
        <v>1795975</v>
      </c>
      <c r="P89" s="40">
        <v>3.3907574514629481E-2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1228.05</v>
      </c>
      <c r="F90" s="37">
        <v>1225.5833333333333</v>
      </c>
      <c r="G90" s="38">
        <v>1218.5166666666664</v>
      </c>
      <c r="H90" s="38">
        <v>1208.9833333333331</v>
      </c>
      <c r="I90" s="38">
        <v>1201.9166666666663</v>
      </c>
      <c r="J90" s="38">
        <v>1235.1166666666666</v>
      </c>
      <c r="K90" s="38">
        <v>1242.1833333333336</v>
      </c>
      <c r="L90" s="38">
        <v>1251.7166666666667</v>
      </c>
      <c r="M90" s="28">
        <v>1232.6500000000001</v>
      </c>
      <c r="N90" s="28">
        <v>1216.05</v>
      </c>
      <c r="O90" s="39">
        <v>6331000</v>
      </c>
      <c r="P90" s="40">
        <v>1.1665068712048577E-2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933.25</v>
      </c>
      <c r="F91" s="37">
        <v>944.55000000000007</v>
      </c>
      <c r="G91" s="38">
        <v>917.90000000000009</v>
      </c>
      <c r="H91" s="38">
        <v>902.55000000000007</v>
      </c>
      <c r="I91" s="38">
        <v>875.90000000000009</v>
      </c>
      <c r="J91" s="38">
        <v>959.90000000000009</v>
      </c>
      <c r="K91" s="38">
        <v>986.55</v>
      </c>
      <c r="L91" s="38">
        <v>1001.9000000000001</v>
      </c>
      <c r="M91" s="28">
        <v>971.2</v>
      </c>
      <c r="N91" s="28">
        <v>929.2</v>
      </c>
      <c r="O91" s="39">
        <v>22605800</v>
      </c>
      <c r="P91" s="40">
        <v>7.7759978641035912E-2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2253.5</v>
      </c>
      <c r="F92" s="37">
        <v>2252.1333333333332</v>
      </c>
      <c r="G92" s="38">
        <v>2237.4666666666662</v>
      </c>
      <c r="H92" s="38">
        <v>2221.4333333333329</v>
      </c>
      <c r="I92" s="38">
        <v>2206.766666666666</v>
      </c>
      <c r="J92" s="38">
        <v>2268.1666666666665</v>
      </c>
      <c r="K92" s="38">
        <v>2282.8333333333335</v>
      </c>
      <c r="L92" s="38">
        <v>2298.8666666666668</v>
      </c>
      <c r="M92" s="28">
        <v>2266.8000000000002</v>
      </c>
      <c r="N92" s="28">
        <v>2236.1</v>
      </c>
      <c r="O92" s="39">
        <v>26392200</v>
      </c>
      <c r="P92" s="40">
        <v>2.0047538987767406E-2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1958.95</v>
      </c>
      <c r="F93" s="37">
        <v>1954.5666666666666</v>
      </c>
      <c r="G93" s="38">
        <v>1940.3833333333332</v>
      </c>
      <c r="H93" s="38">
        <v>1921.8166666666666</v>
      </c>
      <c r="I93" s="38">
        <v>1907.6333333333332</v>
      </c>
      <c r="J93" s="38">
        <v>1973.1333333333332</v>
      </c>
      <c r="K93" s="38">
        <v>1987.3166666666666</v>
      </c>
      <c r="L93" s="38">
        <v>2005.8833333333332</v>
      </c>
      <c r="M93" s="28">
        <v>1968.75</v>
      </c>
      <c r="N93" s="28">
        <v>1936</v>
      </c>
      <c r="O93" s="39">
        <v>2664900</v>
      </c>
      <c r="P93" s="40">
        <v>-4.133390891431038E-2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1407</v>
      </c>
      <c r="F94" s="37">
        <v>1404.05</v>
      </c>
      <c r="G94" s="38">
        <v>1396.1999999999998</v>
      </c>
      <c r="H94" s="38">
        <v>1385.3999999999999</v>
      </c>
      <c r="I94" s="38">
        <v>1377.5499999999997</v>
      </c>
      <c r="J94" s="38">
        <v>1414.85</v>
      </c>
      <c r="K94" s="38">
        <v>1422.6999999999998</v>
      </c>
      <c r="L94" s="38">
        <v>1433.5</v>
      </c>
      <c r="M94" s="28">
        <v>1411.9</v>
      </c>
      <c r="N94" s="28">
        <v>1393.25</v>
      </c>
      <c r="O94" s="39">
        <v>55545050</v>
      </c>
      <c r="P94" s="40">
        <v>-1.7988989157186207E-3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548.75</v>
      </c>
      <c r="F95" s="37">
        <v>547.58333333333337</v>
      </c>
      <c r="G95" s="38">
        <v>544.36666666666679</v>
      </c>
      <c r="H95" s="38">
        <v>539.98333333333346</v>
      </c>
      <c r="I95" s="38">
        <v>536.76666666666688</v>
      </c>
      <c r="J95" s="38">
        <v>551.9666666666667</v>
      </c>
      <c r="K95" s="38">
        <v>555.18333333333317</v>
      </c>
      <c r="L95" s="38">
        <v>559.56666666666661</v>
      </c>
      <c r="M95" s="28">
        <v>550.79999999999995</v>
      </c>
      <c r="N95" s="28">
        <v>543.20000000000005</v>
      </c>
      <c r="O95" s="39">
        <v>26057900</v>
      </c>
      <c r="P95" s="40">
        <v>1.8006016330038677E-2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2837.25</v>
      </c>
      <c r="F96" s="37">
        <v>2822.2666666666664</v>
      </c>
      <c r="G96" s="38">
        <v>2796.5333333333328</v>
      </c>
      <c r="H96" s="38">
        <v>2755.8166666666666</v>
      </c>
      <c r="I96" s="38">
        <v>2730.083333333333</v>
      </c>
      <c r="J96" s="38">
        <v>2862.9833333333327</v>
      </c>
      <c r="K96" s="38">
        <v>2888.7166666666662</v>
      </c>
      <c r="L96" s="38">
        <v>2929.4333333333325</v>
      </c>
      <c r="M96" s="28">
        <v>2848</v>
      </c>
      <c r="N96" s="28">
        <v>2781.55</v>
      </c>
      <c r="O96" s="39">
        <v>3799500</v>
      </c>
      <c r="P96" s="40">
        <v>1.4823717948717948E-2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357.15</v>
      </c>
      <c r="F97" s="37">
        <v>356.65000000000003</v>
      </c>
      <c r="G97" s="38">
        <v>349.50000000000006</v>
      </c>
      <c r="H97" s="38">
        <v>341.85</v>
      </c>
      <c r="I97" s="38">
        <v>334.70000000000005</v>
      </c>
      <c r="J97" s="38">
        <v>364.30000000000007</v>
      </c>
      <c r="K97" s="38">
        <v>371.45000000000005</v>
      </c>
      <c r="L97" s="38">
        <v>379.10000000000008</v>
      </c>
      <c r="M97" s="28">
        <v>363.8</v>
      </c>
      <c r="N97" s="28">
        <v>349</v>
      </c>
      <c r="O97" s="39">
        <v>41998100</v>
      </c>
      <c r="P97" s="40">
        <v>-2.9603919967333605E-3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91.65</v>
      </c>
      <c r="F98" s="37">
        <v>90.766666666666666</v>
      </c>
      <c r="G98" s="38">
        <v>88.933333333333337</v>
      </c>
      <c r="H98" s="38">
        <v>86.216666666666669</v>
      </c>
      <c r="I98" s="38">
        <v>84.38333333333334</v>
      </c>
      <c r="J98" s="38">
        <v>93.483333333333334</v>
      </c>
      <c r="K98" s="38">
        <v>95.316666666666677</v>
      </c>
      <c r="L98" s="38">
        <v>98.033333333333331</v>
      </c>
      <c r="M98" s="28">
        <v>92.6</v>
      </c>
      <c r="N98" s="28">
        <v>88.05</v>
      </c>
      <c r="O98" s="39">
        <v>13854600</v>
      </c>
      <c r="P98" s="40">
        <v>7.5046904315196998E-3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243.3</v>
      </c>
      <c r="F99" s="37">
        <v>241.86666666666667</v>
      </c>
      <c r="G99" s="38">
        <v>238.53333333333336</v>
      </c>
      <c r="H99" s="38">
        <v>233.76666666666668</v>
      </c>
      <c r="I99" s="38">
        <v>230.43333333333337</v>
      </c>
      <c r="J99" s="38">
        <v>246.63333333333335</v>
      </c>
      <c r="K99" s="38">
        <v>249.96666666666667</v>
      </c>
      <c r="L99" s="38">
        <v>254.73333333333335</v>
      </c>
      <c r="M99" s="28">
        <v>245.2</v>
      </c>
      <c r="N99" s="28">
        <v>237.1</v>
      </c>
      <c r="O99" s="39">
        <v>22158900</v>
      </c>
      <c r="P99" s="40">
        <v>6.0960741282613999E-4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2493</v>
      </c>
      <c r="F100" s="37">
        <v>2501.4666666666667</v>
      </c>
      <c r="G100" s="38">
        <v>2476.5333333333333</v>
      </c>
      <c r="H100" s="38">
        <v>2460.0666666666666</v>
      </c>
      <c r="I100" s="38">
        <v>2435.1333333333332</v>
      </c>
      <c r="J100" s="38">
        <v>2517.9333333333334</v>
      </c>
      <c r="K100" s="38">
        <v>2542.8666666666668</v>
      </c>
      <c r="L100" s="38">
        <v>2559.3333333333335</v>
      </c>
      <c r="M100" s="28">
        <v>2526.4</v>
      </c>
      <c r="N100" s="28">
        <v>2485</v>
      </c>
      <c r="O100" s="39">
        <v>13080000</v>
      </c>
      <c r="P100" s="40">
        <v>-3.2099784472875684E-4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35508.25</v>
      </c>
      <c r="F101" s="37">
        <v>35474.083333333336</v>
      </c>
      <c r="G101" s="38">
        <v>35089.816666666673</v>
      </c>
      <c r="H101" s="38">
        <v>34671.383333333339</v>
      </c>
      <c r="I101" s="38">
        <v>34287.116666666676</v>
      </c>
      <c r="J101" s="38">
        <v>35892.51666666667</v>
      </c>
      <c r="K101" s="38">
        <v>36276.783333333333</v>
      </c>
      <c r="L101" s="38">
        <v>36695.216666666667</v>
      </c>
      <c r="M101" s="28">
        <v>35858.35</v>
      </c>
      <c r="N101" s="28">
        <v>35055.65</v>
      </c>
      <c r="O101" s="39">
        <v>16950</v>
      </c>
      <c r="P101" s="40">
        <v>3.860294117647059E-2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98</v>
      </c>
      <c r="F102" s="37">
        <v>96.783333333333346</v>
      </c>
      <c r="G102" s="38">
        <v>95.066666666666691</v>
      </c>
      <c r="H102" s="38">
        <v>92.13333333333334</v>
      </c>
      <c r="I102" s="38">
        <v>90.416666666666686</v>
      </c>
      <c r="J102" s="38">
        <v>99.716666666666697</v>
      </c>
      <c r="K102" s="38">
        <v>101.43333333333337</v>
      </c>
      <c r="L102" s="38">
        <v>104.3666666666667</v>
      </c>
      <c r="M102" s="28">
        <v>98.5</v>
      </c>
      <c r="N102" s="28">
        <v>93.85</v>
      </c>
      <c r="O102" s="39">
        <v>39356000</v>
      </c>
      <c r="P102" s="40">
        <v>2.0331401850157569E-4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770.35</v>
      </c>
      <c r="F103" s="37">
        <v>766.13333333333333</v>
      </c>
      <c r="G103" s="38">
        <v>760.2166666666667</v>
      </c>
      <c r="H103" s="38">
        <v>750.08333333333337</v>
      </c>
      <c r="I103" s="38">
        <v>744.16666666666674</v>
      </c>
      <c r="J103" s="38">
        <v>776.26666666666665</v>
      </c>
      <c r="K103" s="38">
        <v>782.18333333333339</v>
      </c>
      <c r="L103" s="38">
        <v>792.31666666666661</v>
      </c>
      <c r="M103" s="28">
        <v>772.05</v>
      </c>
      <c r="N103" s="28">
        <v>756</v>
      </c>
      <c r="O103" s="39">
        <v>84522625</v>
      </c>
      <c r="P103" s="40">
        <v>-1.6353831629142463E-2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1261.55</v>
      </c>
      <c r="F104" s="37">
        <v>1267.25</v>
      </c>
      <c r="G104" s="38">
        <v>1251.2</v>
      </c>
      <c r="H104" s="38">
        <v>1240.8500000000001</v>
      </c>
      <c r="I104" s="38">
        <v>1224.8000000000002</v>
      </c>
      <c r="J104" s="38">
        <v>1277.5999999999999</v>
      </c>
      <c r="K104" s="38">
        <v>1293.6500000000001</v>
      </c>
      <c r="L104" s="38">
        <v>1303.9999999999998</v>
      </c>
      <c r="M104" s="28">
        <v>1283.3</v>
      </c>
      <c r="N104" s="28">
        <v>1256.9000000000001</v>
      </c>
      <c r="O104" s="39">
        <v>2965225</v>
      </c>
      <c r="P104" s="40">
        <v>-1.7185519087195379E-2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522.20000000000005</v>
      </c>
      <c r="F105" s="37">
        <v>520.98333333333323</v>
      </c>
      <c r="G105" s="38">
        <v>517.31666666666649</v>
      </c>
      <c r="H105" s="38">
        <v>512.43333333333328</v>
      </c>
      <c r="I105" s="38">
        <v>508.76666666666654</v>
      </c>
      <c r="J105" s="38">
        <v>525.86666666666645</v>
      </c>
      <c r="K105" s="38">
        <v>529.53333333333319</v>
      </c>
      <c r="L105" s="38">
        <v>534.4166666666664</v>
      </c>
      <c r="M105" s="28">
        <v>524.65</v>
      </c>
      <c r="N105" s="28">
        <v>516.1</v>
      </c>
      <c r="O105" s="39">
        <v>6570000</v>
      </c>
      <c r="P105" s="40">
        <v>-1.1402508551881414E-3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8.75</v>
      </c>
      <c r="F106" s="37">
        <v>8.7166666666666668</v>
      </c>
      <c r="G106" s="38">
        <v>8.4333333333333336</v>
      </c>
      <c r="H106" s="38">
        <v>8.1166666666666671</v>
      </c>
      <c r="I106" s="38">
        <v>7.8333333333333339</v>
      </c>
      <c r="J106" s="38">
        <v>9.0333333333333332</v>
      </c>
      <c r="K106" s="38">
        <v>9.3166666666666682</v>
      </c>
      <c r="L106" s="38">
        <v>9.6333333333333329</v>
      </c>
      <c r="M106" s="28">
        <v>9</v>
      </c>
      <c r="N106" s="28">
        <v>8.4</v>
      </c>
      <c r="O106" s="39">
        <v>616000000</v>
      </c>
      <c r="P106" s="40">
        <v>1.8164989008446143E-2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</v>
      </c>
      <c r="F107" s="37">
        <v>54.29999999999999</v>
      </c>
      <c r="G107" s="38">
        <v>53.499999999999979</v>
      </c>
      <c r="H107" s="38">
        <v>52.999999999999986</v>
      </c>
      <c r="I107" s="38">
        <v>52.199999999999974</v>
      </c>
      <c r="J107" s="38">
        <v>54.799999999999983</v>
      </c>
      <c r="K107" s="38">
        <v>55.599999999999994</v>
      </c>
      <c r="L107" s="38">
        <v>56.099999999999987</v>
      </c>
      <c r="M107" s="28">
        <v>55.1</v>
      </c>
      <c r="N107" s="28">
        <v>53.8</v>
      </c>
      <c r="O107" s="39">
        <v>106440000</v>
      </c>
      <c r="P107" s="40">
        <v>1.5455065827132226E-2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34.4</v>
      </c>
      <c r="F108" s="37">
        <v>34.133333333333333</v>
      </c>
      <c r="G108" s="38">
        <v>33.766666666666666</v>
      </c>
      <c r="H108" s="38">
        <v>33.133333333333333</v>
      </c>
      <c r="I108" s="38">
        <v>32.766666666666666</v>
      </c>
      <c r="J108" s="38">
        <v>34.766666666666666</v>
      </c>
      <c r="K108" s="38">
        <v>35.133333333333326</v>
      </c>
      <c r="L108" s="38">
        <v>35.766666666666666</v>
      </c>
      <c r="M108" s="28">
        <v>34.5</v>
      </c>
      <c r="N108" s="28">
        <v>33.5</v>
      </c>
      <c r="O108" s="39">
        <v>264975000</v>
      </c>
      <c r="P108" s="40">
        <v>7.0117432447839474E-3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164.1</v>
      </c>
      <c r="F109" s="37">
        <v>163.70000000000002</v>
      </c>
      <c r="G109" s="38">
        <v>162.50000000000003</v>
      </c>
      <c r="H109" s="38">
        <v>160.9</v>
      </c>
      <c r="I109" s="38">
        <v>159.70000000000002</v>
      </c>
      <c r="J109" s="38">
        <v>165.30000000000004</v>
      </c>
      <c r="K109" s="38">
        <v>166.50000000000003</v>
      </c>
      <c r="L109" s="38">
        <v>168.10000000000005</v>
      </c>
      <c r="M109" s="28">
        <v>164.9</v>
      </c>
      <c r="N109" s="28">
        <v>162.1</v>
      </c>
      <c r="O109" s="39">
        <v>52117500</v>
      </c>
      <c r="P109" s="40">
        <v>1.578716561906154E-2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372.05</v>
      </c>
      <c r="F110" s="37">
        <v>370.75</v>
      </c>
      <c r="G110" s="38">
        <v>368.65</v>
      </c>
      <c r="H110" s="38">
        <v>365.25</v>
      </c>
      <c r="I110" s="38">
        <v>363.15</v>
      </c>
      <c r="J110" s="38">
        <v>374.15</v>
      </c>
      <c r="K110" s="38">
        <v>376.25</v>
      </c>
      <c r="L110" s="38">
        <v>379.65</v>
      </c>
      <c r="M110" s="28">
        <v>372.85</v>
      </c>
      <c r="N110" s="28">
        <v>367.35</v>
      </c>
      <c r="O110" s="39">
        <v>10572375</v>
      </c>
      <c r="P110" s="40">
        <v>5.0980392156862748E-3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246.9</v>
      </c>
      <c r="F111" s="37">
        <v>245.4</v>
      </c>
      <c r="G111" s="38">
        <v>242.8</v>
      </c>
      <c r="H111" s="38">
        <v>238.70000000000002</v>
      </c>
      <c r="I111" s="38">
        <v>236.10000000000002</v>
      </c>
      <c r="J111" s="38">
        <v>249.5</v>
      </c>
      <c r="K111" s="38">
        <v>252.09999999999997</v>
      </c>
      <c r="L111" s="38">
        <v>256.2</v>
      </c>
      <c r="M111" s="28">
        <v>248</v>
      </c>
      <c r="N111" s="28">
        <v>241.3</v>
      </c>
      <c r="O111" s="39">
        <v>20411650</v>
      </c>
      <c r="P111" s="40">
        <v>3.1923546156974382E-2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171.75</v>
      </c>
      <c r="F112" s="37">
        <v>171.58333333333334</v>
      </c>
      <c r="G112" s="38">
        <v>169.41666666666669</v>
      </c>
      <c r="H112" s="38">
        <v>167.08333333333334</v>
      </c>
      <c r="I112" s="38">
        <v>164.91666666666669</v>
      </c>
      <c r="J112" s="38">
        <v>173.91666666666669</v>
      </c>
      <c r="K112" s="38">
        <v>176.08333333333337</v>
      </c>
      <c r="L112" s="38">
        <v>178.41666666666669</v>
      </c>
      <c r="M112" s="28">
        <v>173.75</v>
      </c>
      <c r="N112" s="28">
        <v>169.25</v>
      </c>
      <c r="O112" s="39">
        <v>11739200</v>
      </c>
      <c r="P112" s="40">
        <v>2.976341897735945E-2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3902.3</v>
      </c>
      <c r="F113" s="37">
        <v>3915.2333333333336</v>
      </c>
      <c r="G113" s="38">
        <v>3875.4666666666672</v>
      </c>
      <c r="H113" s="38">
        <v>3848.6333333333337</v>
      </c>
      <c r="I113" s="38">
        <v>3808.8666666666672</v>
      </c>
      <c r="J113" s="38">
        <v>3942.0666666666671</v>
      </c>
      <c r="K113" s="38">
        <v>3981.8333333333335</v>
      </c>
      <c r="L113" s="38">
        <v>4008.666666666667</v>
      </c>
      <c r="M113" s="28">
        <v>3955</v>
      </c>
      <c r="N113" s="28">
        <v>3888.4</v>
      </c>
      <c r="O113" s="39">
        <v>343050</v>
      </c>
      <c r="P113" s="40">
        <v>1.5090989791389259E-2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1695</v>
      </c>
      <c r="F114" s="37">
        <v>1684.2</v>
      </c>
      <c r="G114" s="38">
        <v>1658.45</v>
      </c>
      <c r="H114" s="38">
        <v>1621.9</v>
      </c>
      <c r="I114" s="38">
        <v>1596.15</v>
      </c>
      <c r="J114" s="38">
        <v>1720.75</v>
      </c>
      <c r="K114" s="38">
        <v>1746.5</v>
      </c>
      <c r="L114" s="38">
        <v>1783.05</v>
      </c>
      <c r="M114" s="28">
        <v>1709.95</v>
      </c>
      <c r="N114" s="28">
        <v>1647.65</v>
      </c>
      <c r="O114" s="39">
        <v>3183300</v>
      </c>
      <c r="P114" s="40">
        <v>4.7344001515008047E-3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860.55</v>
      </c>
      <c r="F115" s="37">
        <v>855.11666666666667</v>
      </c>
      <c r="G115" s="38">
        <v>847.58333333333337</v>
      </c>
      <c r="H115" s="38">
        <v>834.61666666666667</v>
      </c>
      <c r="I115" s="38">
        <v>827.08333333333337</v>
      </c>
      <c r="J115" s="38">
        <v>868.08333333333337</v>
      </c>
      <c r="K115" s="38">
        <v>875.61666666666667</v>
      </c>
      <c r="L115" s="38">
        <v>888.58333333333337</v>
      </c>
      <c r="M115" s="28">
        <v>862.65</v>
      </c>
      <c r="N115" s="28">
        <v>842.15</v>
      </c>
      <c r="O115" s="39">
        <v>25655400</v>
      </c>
      <c r="P115" s="40">
        <v>7.7420723300456037E-3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213.95</v>
      </c>
      <c r="F116" s="37">
        <v>214.86666666666667</v>
      </c>
      <c r="G116" s="38">
        <v>211.08333333333334</v>
      </c>
      <c r="H116" s="38">
        <v>208.21666666666667</v>
      </c>
      <c r="I116" s="38">
        <v>204.43333333333334</v>
      </c>
      <c r="J116" s="38">
        <v>217.73333333333335</v>
      </c>
      <c r="K116" s="38">
        <v>221.51666666666665</v>
      </c>
      <c r="L116" s="38">
        <v>224.38333333333335</v>
      </c>
      <c r="M116" s="28">
        <v>218.65</v>
      </c>
      <c r="N116" s="28">
        <v>212</v>
      </c>
      <c r="O116" s="39">
        <v>14716800</v>
      </c>
      <c r="P116" s="40">
        <v>-2.1593447505584513E-2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1473.65</v>
      </c>
      <c r="F117" s="37">
        <v>1484.0666666666666</v>
      </c>
      <c r="G117" s="38">
        <v>1458.1333333333332</v>
      </c>
      <c r="H117" s="38">
        <v>1442.6166666666666</v>
      </c>
      <c r="I117" s="38">
        <v>1416.6833333333332</v>
      </c>
      <c r="J117" s="38">
        <v>1499.5833333333333</v>
      </c>
      <c r="K117" s="38">
        <v>1525.5166666666667</v>
      </c>
      <c r="L117" s="38">
        <v>1541.0333333333333</v>
      </c>
      <c r="M117" s="28">
        <v>1510</v>
      </c>
      <c r="N117" s="28">
        <v>1468.55</v>
      </c>
      <c r="O117" s="39">
        <v>38850600</v>
      </c>
      <c r="P117" s="40">
        <v>-2.0682562369079758E-2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697.3</v>
      </c>
      <c r="F118" s="37">
        <v>685.06666666666661</v>
      </c>
      <c r="G118" s="38">
        <v>670.23333333333323</v>
      </c>
      <c r="H118" s="38">
        <v>643.16666666666663</v>
      </c>
      <c r="I118" s="38">
        <v>628.33333333333326</v>
      </c>
      <c r="J118" s="38">
        <v>712.13333333333321</v>
      </c>
      <c r="K118" s="38">
        <v>726.9666666666667</v>
      </c>
      <c r="L118" s="38">
        <v>754.03333333333319</v>
      </c>
      <c r="M118" s="28">
        <v>699.9</v>
      </c>
      <c r="N118" s="28">
        <v>658</v>
      </c>
      <c r="O118" s="39">
        <v>1086000</v>
      </c>
      <c r="P118" s="40">
        <v>0.23129251700680273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72.849999999999994</v>
      </c>
      <c r="F119" s="37">
        <v>72.75</v>
      </c>
      <c r="G119" s="38">
        <v>72.349999999999994</v>
      </c>
      <c r="H119" s="38">
        <v>71.849999999999994</v>
      </c>
      <c r="I119" s="38">
        <v>71.449999999999989</v>
      </c>
      <c r="J119" s="38">
        <v>73.25</v>
      </c>
      <c r="K119" s="38">
        <v>73.650000000000006</v>
      </c>
      <c r="L119" s="38">
        <v>74.150000000000006</v>
      </c>
      <c r="M119" s="28">
        <v>73.150000000000006</v>
      </c>
      <c r="N119" s="28">
        <v>72.25</v>
      </c>
      <c r="O119" s="39">
        <v>83040750</v>
      </c>
      <c r="P119" s="40">
        <v>1.404929158233123E-2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982.95</v>
      </c>
      <c r="F120" s="37">
        <v>978.1</v>
      </c>
      <c r="G120" s="38">
        <v>970.90000000000009</v>
      </c>
      <c r="H120" s="38">
        <v>958.85</v>
      </c>
      <c r="I120" s="38">
        <v>951.65000000000009</v>
      </c>
      <c r="J120" s="38">
        <v>990.15000000000009</v>
      </c>
      <c r="K120" s="38">
        <v>997.35000000000014</v>
      </c>
      <c r="L120" s="38">
        <v>1009.4000000000001</v>
      </c>
      <c r="M120" s="28">
        <v>985.3</v>
      </c>
      <c r="N120" s="28">
        <v>966.05</v>
      </c>
      <c r="O120" s="39">
        <v>821600</v>
      </c>
      <c r="P120" s="40">
        <v>-3.8051750380517502E-2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592.04999999999995</v>
      </c>
      <c r="F121" s="37">
        <v>589.86666666666667</v>
      </c>
      <c r="G121" s="38">
        <v>585.2833333333333</v>
      </c>
      <c r="H121" s="38">
        <v>578.51666666666665</v>
      </c>
      <c r="I121" s="38">
        <v>573.93333333333328</v>
      </c>
      <c r="J121" s="38">
        <v>596.63333333333333</v>
      </c>
      <c r="K121" s="38">
        <v>601.21666666666658</v>
      </c>
      <c r="L121" s="38">
        <v>607.98333333333335</v>
      </c>
      <c r="M121" s="28">
        <v>594.45000000000005</v>
      </c>
      <c r="N121" s="28">
        <v>583.1</v>
      </c>
      <c r="O121" s="39">
        <v>13002500</v>
      </c>
      <c r="P121" s="40">
        <v>9.9225227674323777E-3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294.60000000000002</v>
      </c>
      <c r="F122" s="37">
        <v>294.43333333333334</v>
      </c>
      <c r="G122" s="38">
        <v>292.41666666666669</v>
      </c>
      <c r="H122" s="38">
        <v>290.23333333333335</v>
      </c>
      <c r="I122" s="38">
        <v>288.2166666666667</v>
      </c>
      <c r="J122" s="38">
        <v>296.61666666666667</v>
      </c>
      <c r="K122" s="38">
        <v>298.63333333333333</v>
      </c>
      <c r="L122" s="38">
        <v>300.81666666666666</v>
      </c>
      <c r="M122" s="28">
        <v>296.45</v>
      </c>
      <c r="N122" s="28">
        <v>292.25</v>
      </c>
      <c r="O122" s="39">
        <v>91987200</v>
      </c>
      <c r="P122" s="40">
        <v>1.3253436728939021E-2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351.15</v>
      </c>
      <c r="F123" s="37">
        <v>351.5</v>
      </c>
      <c r="G123" s="38">
        <v>339.6</v>
      </c>
      <c r="H123" s="38">
        <v>328.05</v>
      </c>
      <c r="I123" s="38">
        <v>316.15000000000003</v>
      </c>
      <c r="J123" s="38">
        <v>363.05</v>
      </c>
      <c r="K123" s="38">
        <v>374.95</v>
      </c>
      <c r="L123" s="38">
        <v>386.5</v>
      </c>
      <c r="M123" s="28">
        <v>363.4</v>
      </c>
      <c r="N123" s="28">
        <v>339.95</v>
      </c>
      <c r="O123" s="39">
        <v>37081250</v>
      </c>
      <c r="P123" s="40">
        <v>3.6295675260252916E-2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2239.3000000000002</v>
      </c>
      <c r="F124" s="37">
        <v>2232.1666666666665</v>
      </c>
      <c r="G124" s="38">
        <v>2210.1333333333332</v>
      </c>
      <c r="H124" s="38">
        <v>2180.9666666666667</v>
      </c>
      <c r="I124" s="38">
        <v>2158.9333333333334</v>
      </c>
      <c r="J124" s="38">
        <v>2261.333333333333</v>
      </c>
      <c r="K124" s="38">
        <v>2283.3666666666668</v>
      </c>
      <c r="L124" s="38">
        <v>2312.5333333333328</v>
      </c>
      <c r="M124" s="28">
        <v>2254.1999999999998</v>
      </c>
      <c r="N124" s="28">
        <v>2203</v>
      </c>
      <c r="O124" s="39">
        <v>451500</v>
      </c>
      <c r="P124" s="40">
        <v>1.8612521150592216E-2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577.79999999999995</v>
      </c>
      <c r="F125" s="37">
        <v>577.38333333333333</v>
      </c>
      <c r="G125" s="38">
        <v>561.4666666666667</v>
      </c>
      <c r="H125" s="38">
        <v>545.13333333333333</v>
      </c>
      <c r="I125" s="38">
        <v>529.2166666666667</v>
      </c>
      <c r="J125" s="38">
        <v>593.7166666666667</v>
      </c>
      <c r="K125" s="38">
        <v>609.63333333333344</v>
      </c>
      <c r="L125" s="38">
        <v>625.9666666666667</v>
      </c>
      <c r="M125" s="28">
        <v>593.29999999999995</v>
      </c>
      <c r="N125" s="28">
        <v>561.04999999999995</v>
      </c>
      <c r="O125" s="39">
        <v>51171750</v>
      </c>
      <c r="P125" s="40">
        <v>8.0848913592723604E-3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583.45000000000005</v>
      </c>
      <c r="F126" s="37">
        <v>579.80000000000007</v>
      </c>
      <c r="G126" s="38">
        <v>573.10000000000014</v>
      </c>
      <c r="H126" s="38">
        <v>562.75000000000011</v>
      </c>
      <c r="I126" s="38">
        <v>556.05000000000018</v>
      </c>
      <c r="J126" s="38">
        <v>590.15000000000009</v>
      </c>
      <c r="K126" s="38">
        <v>596.85000000000014</v>
      </c>
      <c r="L126" s="38">
        <v>607.20000000000005</v>
      </c>
      <c r="M126" s="28">
        <v>586.5</v>
      </c>
      <c r="N126" s="28">
        <v>569.45000000000005</v>
      </c>
      <c r="O126" s="39">
        <v>9225000</v>
      </c>
      <c r="P126" s="40">
        <v>-1.0458567980691875E-2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1740.2</v>
      </c>
      <c r="F127" s="37">
        <v>1740.3666666666668</v>
      </c>
      <c r="G127" s="38">
        <v>1729.9333333333336</v>
      </c>
      <c r="H127" s="38">
        <v>1719.6666666666667</v>
      </c>
      <c r="I127" s="38">
        <v>1709.2333333333336</v>
      </c>
      <c r="J127" s="38">
        <v>1750.6333333333337</v>
      </c>
      <c r="K127" s="38">
        <v>1761.0666666666671</v>
      </c>
      <c r="L127" s="38">
        <v>1771.3333333333337</v>
      </c>
      <c r="M127" s="28">
        <v>1750.8</v>
      </c>
      <c r="N127" s="28">
        <v>1730.1</v>
      </c>
      <c r="O127" s="39">
        <v>17545200</v>
      </c>
      <c r="P127" s="40">
        <v>1.1997323673949657E-2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73.349999999999994</v>
      </c>
      <c r="F128" s="37">
        <v>72.516666666666666</v>
      </c>
      <c r="G128" s="38">
        <v>71.483333333333334</v>
      </c>
      <c r="H128" s="38">
        <v>69.616666666666674</v>
      </c>
      <c r="I128" s="38">
        <v>68.583333333333343</v>
      </c>
      <c r="J128" s="38">
        <v>74.383333333333326</v>
      </c>
      <c r="K128" s="38">
        <v>75.416666666666657</v>
      </c>
      <c r="L128" s="38">
        <v>77.283333333333317</v>
      </c>
      <c r="M128" s="28">
        <v>73.55</v>
      </c>
      <c r="N128" s="28">
        <v>70.650000000000006</v>
      </c>
      <c r="O128" s="39">
        <v>52089388</v>
      </c>
      <c r="P128" s="40">
        <v>1.7430712916158272E-2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2123.9499999999998</v>
      </c>
      <c r="F129" s="37">
        <v>2128.4</v>
      </c>
      <c r="G129" s="38">
        <v>2103.3500000000004</v>
      </c>
      <c r="H129" s="38">
        <v>2082.7500000000005</v>
      </c>
      <c r="I129" s="38">
        <v>2057.7000000000007</v>
      </c>
      <c r="J129" s="38">
        <v>2149</v>
      </c>
      <c r="K129" s="38">
        <v>2174.0500000000002</v>
      </c>
      <c r="L129" s="38">
        <v>2194.6499999999996</v>
      </c>
      <c r="M129" s="28">
        <v>2153.4499999999998</v>
      </c>
      <c r="N129" s="28">
        <v>2107.8000000000002</v>
      </c>
      <c r="O129" s="39">
        <v>1210000</v>
      </c>
      <c r="P129" s="40">
        <v>1.595298068849706E-2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493.1</v>
      </c>
      <c r="F130" s="37">
        <v>489.7833333333333</v>
      </c>
      <c r="G130" s="38">
        <v>484.86666666666662</v>
      </c>
      <c r="H130" s="38">
        <v>476.63333333333333</v>
      </c>
      <c r="I130" s="38">
        <v>471.71666666666664</v>
      </c>
      <c r="J130" s="38">
        <v>498.01666666666659</v>
      </c>
      <c r="K130" s="38">
        <v>502.93333333333334</v>
      </c>
      <c r="L130" s="38">
        <v>511.16666666666657</v>
      </c>
      <c r="M130" s="28">
        <v>494.7</v>
      </c>
      <c r="N130" s="28">
        <v>481.55</v>
      </c>
      <c r="O130" s="39">
        <v>5796000</v>
      </c>
      <c r="P130" s="40">
        <v>1.5292448368279993E-2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359.05</v>
      </c>
      <c r="F131" s="37">
        <v>356.61666666666662</v>
      </c>
      <c r="G131" s="38">
        <v>353.43333333333322</v>
      </c>
      <c r="H131" s="38">
        <v>347.81666666666661</v>
      </c>
      <c r="I131" s="38">
        <v>344.63333333333321</v>
      </c>
      <c r="J131" s="38">
        <v>362.23333333333323</v>
      </c>
      <c r="K131" s="38">
        <v>365.41666666666663</v>
      </c>
      <c r="L131" s="38">
        <v>371.03333333333325</v>
      </c>
      <c r="M131" s="28">
        <v>359.8</v>
      </c>
      <c r="N131" s="28">
        <v>351</v>
      </c>
      <c r="O131" s="39">
        <v>18030000</v>
      </c>
      <c r="P131" s="40">
        <v>2.5247355851245309E-2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1646.3</v>
      </c>
      <c r="F132" s="37">
        <v>1650.1333333333332</v>
      </c>
      <c r="G132" s="38">
        <v>1632.1666666666665</v>
      </c>
      <c r="H132" s="38">
        <v>1618.0333333333333</v>
      </c>
      <c r="I132" s="38">
        <v>1600.0666666666666</v>
      </c>
      <c r="J132" s="38">
        <v>1664.2666666666664</v>
      </c>
      <c r="K132" s="38">
        <v>1682.2333333333331</v>
      </c>
      <c r="L132" s="38">
        <v>1696.3666666666663</v>
      </c>
      <c r="M132" s="28">
        <v>1668.1</v>
      </c>
      <c r="N132" s="28">
        <v>1636</v>
      </c>
      <c r="O132" s="39">
        <v>11926800</v>
      </c>
      <c r="P132" s="40">
        <v>-1.7569871747349693E-2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3960.15</v>
      </c>
      <c r="F133" s="37">
        <v>3956.7166666666672</v>
      </c>
      <c r="G133" s="38">
        <v>3893.3833333333341</v>
      </c>
      <c r="H133" s="38">
        <v>3826.6166666666668</v>
      </c>
      <c r="I133" s="38">
        <v>3763.2833333333338</v>
      </c>
      <c r="J133" s="38">
        <v>4023.4833333333345</v>
      </c>
      <c r="K133" s="38">
        <v>4086.8166666666675</v>
      </c>
      <c r="L133" s="38">
        <v>4153.5833333333348</v>
      </c>
      <c r="M133" s="28">
        <v>4020.05</v>
      </c>
      <c r="N133" s="28">
        <v>3889.95</v>
      </c>
      <c r="O133" s="39">
        <v>1508100</v>
      </c>
      <c r="P133" s="40">
        <v>-9.653270291568164E-3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3118.05</v>
      </c>
      <c r="F134" s="37">
        <v>3086.3500000000004</v>
      </c>
      <c r="G134" s="38">
        <v>3027.8000000000006</v>
      </c>
      <c r="H134" s="38">
        <v>2937.55</v>
      </c>
      <c r="I134" s="38">
        <v>2879.0000000000005</v>
      </c>
      <c r="J134" s="38">
        <v>3176.6000000000008</v>
      </c>
      <c r="K134" s="38">
        <v>3235.15</v>
      </c>
      <c r="L134" s="38">
        <v>3325.400000000001</v>
      </c>
      <c r="M134" s="28">
        <v>3144.9</v>
      </c>
      <c r="N134" s="28">
        <v>2996.1</v>
      </c>
      <c r="O134" s="39">
        <v>1506600</v>
      </c>
      <c r="P134" s="40">
        <v>1.8385832094092201E-2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638.79999999999995</v>
      </c>
      <c r="F135" s="37">
        <v>636.56666666666661</v>
      </c>
      <c r="G135" s="38">
        <v>631.23333333333323</v>
      </c>
      <c r="H135" s="38">
        <v>623.66666666666663</v>
      </c>
      <c r="I135" s="38">
        <v>618.33333333333326</v>
      </c>
      <c r="J135" s="38">
        <v>644.13333333333321</v>
      </c>
      <c r="K135" s="38">
        <v>649.4666666666667</v>
      </c>
      <c r="L135" s="38">
        <v>657.03333333333319</v>
      </c>
      <c r="M135" s="28">
        <v>641.9</v>
      </c>
      <c r="N135" s="28">
        <v>629</v>
      </c>
      <c r="O135" s="39">
        <v>7990000</v>
      </c>
      <c r="P135" s="40">
        <v>-1.1150852093414685E-2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1149.1500000000001</v>
      </c>
      <c r="F136" s="37">
        <v>1136.6666666666667</v>
      </c>
      <c r="G136" s="38">
        <v>1121.3333333333335</v>
      </c>
      <c r="H136" s="38">
        <v>1093.5166666666667</v>
      </c>
      <c r="I136" s="38">
        <v>1078.1833333333334</v>
      </c>
      <c r="J136" s="38">
        <v>1164.4833333333336</v>
      </c>
      <c r="K136" s="38">
        <v>1179.8166666666671</v>
      </c>
      <c r="L136" s="38">
        <v>1207.6333333333337</v>
      </c>
      <c r="M136" s="28">
        <v>1152</v>
      </c>
      <c r="N136" s="28">
        <v>1108.8499999999999</v>
      </c>
      <c r="O136" s="39">
        <v>15600900</v>
      </c>
      <c r="P136" s="40">
        <v>2.7950740279507402E-2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196.95</v>
      </c>
      <c r="F137" s="37">
        <v>196.95000000000002</v>
      </c>
      <c r="G137" s="38">
        <v>192.65000000000003</v>
      </c>
      <c r="H137" s="38">
        <v>188.35000000000002</v>
      </c>
      <c r="I137" s="38">
        <v>184.05000000000004</v>
      </c>
      <c r="J137" s="38">
        <v>201.25000000000003</v>
      </c>
      <c r="K137" s="38">
        <v>205.55000000000004</v>
      </c>
      <c r="L137" s="38">
        <v>209.85000000000002</v>
      </c>
      <c r="M137" s="28">
        <v>201.25</v>
      </c>
      <c r="N137" s="28">
        <v>192.65</v>
      </c>
      <c r="O137" s="39">
        <v>26648000</v>
      </c>
      <c r="P137" s="40">
        <v>-1.0692010692010692E-2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91.9</v>
      </c>
      <c r="F138" s="37">
        <v>91.316666666666663</v>
      </c>
      <c r="G138" s="38">
        <v>90.333333333333329</v>
      </c>
      <c r="H138" s="38">
        <v>88.766666666666666</v>
      </c>
      <c r="I138" s="38">
        <v>87.783333333333331</v>
      </c>
      <c r="J138" s="38">
        <v>92.883333333333326</v>
      </c>
      <c r="K138" s="38">
        <v>93.866666666666674</v>
      </c>
      <c r="L138" s="38">
        <v>95.433333333333323</v>
      </c>
      <c r="M138" s="28">
        <v>92.3</v>
      </c>
      <c r="N138" s="28">
        <v>89.75</v>
      </c>
      <c r="O138" s="39">
        <v>32016000</v>
      </c>
      <c r="P138" s="40">
        <v>-6.3314711359404099E-3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507.85</v>
      </c>
      <c r="F139" s="37">
        <v>505.61666666666662</v>
      </c>
      <c r="G139" s="38">
        <v>502.33333333333326</v>
      </c>
      <c r="H139" s="38">
        <v>496.81666666666666</v>
      </c>
      <c r="I139" s="38">
        <v>493.5333333333333</v>
      </c>
      <c r="J139" s="38">
        <v>511.13333333333321</v>
      </c>
      <c r="K139" s="38">
        <v>514.41666666666663</v>
      </c>
      <c r="L139" s="38">
        <v>519.93333333333317</v>
      </c>
      <c r="M139" s="28">
        <v>508.9</v>
      </c>
      <c r="N139" s="28">
        <v>500.1</v>
      </c>
      <c r="O139" s="39">
        <v>11924400</v>
      </c>
      <c r="P139" s="40">
        <v>-1.7791835524364929E-2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8538.9</v>
      </c>
      <c r="F140" s="37">
        <v>8515.9833333333336</v>
      </c>
      <c r="G140" s="38">
        <v>8473.9666666666672</v>
      </c>
      <c r="H140" s="38">
        <v>8409.0333333333328</v>
      </c>
      <c r="I140" s="38">
        <v>8367.0166666666664</v>
      </c>
      <c r="J140" s="38">
        <v>8580.9166666666679</v>
      </c>
      <c r="K140" s="38">
        <v>8622.9333333333343</v>
      </c>
      <c r="L140" s="38">
        <v>8687.8666666666686</v>
      </c>
      <c r="M140" s="28">
        <v>8558</v>
      </c>
      <c r="N140" s="28">
        <v>8451.0499999999993</v>
      </c>
      <c r="O140" s="39">
        <v>4217900</v>
      </c>
      <c r="P140" s="40">
        <v>3.4889712196677872E-2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818.65</v>
      </c>
      <c r="F141" s="37">
        <v>818.13333333333321</v>
      </c>
      <c r="G141" s="38">
        <v>811.21666666666647</v>
      </c>
      <c r="H141" s="38">
        <v>803.7833333333333</v>
      </c>
      <c r="I141" s="38">
        <v>796.86666666666656</v>
      </c>
      <c r="J141" s="38">
        <v>825.56666666666638</v>
      </c>
      <c r="K141" s="38">
        <v>832.48333333333312</v>
      </c>
      <c r="L141" s="38">
        <v>839.91666666666629</v>
      </c>
      <c r="M141" s="28">
        <v>825.05</v>
      </c>
      <c r="N141" s="28">
        <v>810.7</v>
      </c>
      <c r="O141" s="39">
        <v>14157500</v>
      </c>
      <c r="P141" s="40">
        <v>-1.0786497226953143E-2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1317.35</v>
      </c>
      <c r="F142" s="37">
        <v>1311</v>
      </c>
      <c r="G142" s="38">
        <v>1300.25</v>
      </c>
      <c r="H142" s="38">
        <v>1283.1500000000001</v>
      </c>
      <c r="I142" s="38">
        <v>1272.4000000000001</v>
      </c>
      <c r="J142" s="38">
        <v>1328.1</v>
      </c>
      <c r="K142" s="38">
        <v>1338.85</v>
      </c>
      <c r="L142" s="38">
        <v>1355.9499999999998</v>
      </c>
      <c r="M142" s="28">
        <v>1321.75</v>
      </c>
      <c r="N142" s="28">
        <v>1293.9000000000001</v>
      </c>
      <c r="O142" s="39">
        <v>3203600</v>
      </c>
      <c r="P142" s="40">
        <v>-2.4965672200724003E-4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1453.65</v>
      </c>
      <c r="F143" s="37">
        <v>1450.2166666666665</v>
      </c>
      <c r="G143" s="38">
        <v>1431.4333333333329</v>
      </c>
      <c r="H143" s="38">
        <v>1409.2166666666665</v>
      </c>
      <c r="I143" s="38">
        <v>1390.4333333333329</v>
      </c>
      <c r="J143" s="38">
        <v>1472.4333333333329</v>
      </c>
      <c r="K143" s="38">
        <v>1491.2166666666662</v>
      </c>
      <c r="L143" s="38">
        <v>1513.4333333333329</v>
      </c>
      <c r="M143" s="28">
        <v>1469</v>
      </c>
      <c r="N143" s="28">
        <v>1428</v>
      </c>
      <c r="O143" s="39">
        <v>1115100</v>
      </c>
      <c r="P143" s="40">
        <v>5.8070025619128947E-2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831.95</v>
      </c>
      <c r="F144" s="37">
        <v>839.68333333333339</v>
      </c>
      <c r="G144" s="38">
        <v>818.36666666666679</v>
      </c>
      <c r="H144" s="38">
        <v>804.78333333333342</v>
      </c>
      <c r="I144" s="38">
        <v>783.46666666666681</v>
      </c>
      <c r="J144" s="38">
        <v>853.26666666666677</v>
      </c>
      <c r="K144" s="38">
        <v>874.58333333333337</v>
      </c>
      <c r="L144" s="38">
        <v>888.16666666666674</v>
      </c>
      <c r="M144" s="28">
        <v>861</v>
      </c>
      <c r="N144" s="28">
        <v>826.1</v>
      </c>
      <c r="O144" s="39">
        <v>1453400</v>
      </c>
      <c r="P144" s="40">
        <v>-7.8318219291014013E-2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806.45</v>
      </c>
      <c r="F145" s="37">
        <v>800.35</v>
      </c>
      <c r="G145" s="38">
        <v>792.55000000000007</v>
      </c>
      <c r="H145" s="38">
        <v>778.65000000000009</v>
      </c>
      <c r="I145" s="38">
        <v>770.85000000000014</v>
      </c>
      <c r="J145" s="38">
        <v>814.25</v>
      </c>
      <c r="K145" s="38">
        <v>822.05</v>
      </c>
      <c r="L145" s="38">
        <v>835.94999999999993</v>
      </c>
      <c r="M145" s="28">
        <v>808.15</v>
      </c>
      <c r="N145" s="28">
        <v>786.45</v>
      </c>
      <c r="O145" s="39">
        <v>3299200</v>
      </c>
      <c r="P145" s="40">
        <v>-1.1742151929067817E-2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2816.95</v>
      </c>
      <c r="F146" s="37">
        <v>2813.15</v>
      </c>
      <c r="G146" s="38">
        <v>2771.3</v>
      </c>
      <c r="H146" s="38">
        <v>2725.65</v>
      </c>
      <c r="I146" s="38">
        <v>2683.8</v>
      </c>
      <c r="J146" s="38">
        <v>2858.8</v>
      </c>
      <c r="K146" s="38">
        <v>2900.6499999999996</v>
      </c>
      <c r="L146" s="38">
        <v>2946.3</v>
      </c>
      <c r="M146" s="28">
        <v>2855</v>
      </c>
      <c r="N146" s="28">
        <v>2767.5</v>
      </c>
      <c r="O146" s="39">
        <v>2824600</v>
      </c>
      <c r="P146" s="40">
        <v>1.4874964070135097E-2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121.65</v>
      </c>
      <c r="F147" s="37">
        <v>120.63333333333333</v>
      </c>
      <c r="G147" s="38">
        <v>119.01666666666665</v>
      </c>
      <c r="H147" s="38">
        <v>116.38333333333333</v>
      </c>
      <c r="I147" s="38">
        <v>114.76666666666665</v>
      </c>
      <c r="J147" s="38">
        <v>123.26666666666665</v>
      </c>
      <c r="K147" s="38">
        <v>124.88333333333333</v>
      </c>
      <c r="L147" s="38">
        <v>127.51666666666665</v>
      </c>
      <c r="M147" s="28">
        <v>122.25</v>
      </c>
      <c r="N147" s="28">
        <v>118</v>
      </c>
      <c r="O147" s="39">
        <v>39145500</v>
      </c>
      <c r="P147" s="40">
        <v>1.1496895838123707E-4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2201.25</v>
      </c>
      <c r="F148" s="37">
        <v>2182.9333333333334</v>
      </c>
      <c r="G148" s="38">
        <v>2148.3666666666668</v>
      </c>
      <c r="H148" s="38">
        <v>2095.4833333333336</v>
      </c>
      <c r="I148" s="38">
        <v>2060.916666666667</v>
      </c>
      <c r="J148" s="38">
        <v>2235.8166666666666</v>
      </c>
      <c r="K148" s="38">
        <v>2270.3833333333332</v>
      </c>
      <c r="L148" s="38">
        <v>2323.2666666666664</v>
      </c>
      <c r="M148" s="28">
        <v>2217.5</v>
      </c>
      <c r="N148" s="28">
        <v>2130.0500000000002</v>
      </c>
      <c r="O148" s="39">
        <v>2088625</v>
      </c>
      <c r="P148" s="40">
        <v>-9.2146770712269628E-3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76120.399999999994</v>
      </c>
      <c r="F149" s="37">
        <v>75923.233333333337</v>
      </c>
      <c r="G149" s="38">
        <v>75498.416666666672</v>
      </c>
      <c r="H149" s="38">
        <v>74876.433333333334</v>
      </c>
      <c r="I149" s="38">
        <v>74451.616666666669</v>
      </c>
      <c r="J149" s="38">
        <v>76545.216666666674</v>
      </c>
      <c r="K149" s="38">
        <v>76970.033333333326</v>
      </c>
      <c r="L149" s="38">
        <v>77592.016666666677</v>
      </c>
      <c r="M149" s="28">
        <v>76348.05</v>
      </c>
      <c r="N149" s="28">
        <v>75301.25</v>
      </c>
      <c r="O149" s="39">
        <v>101660</v>
      </c>
      <c r="P149" s="40">
        <v>1.8025235329461247E-2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1030.5999999999999</v>
      </c>
      <c r="F150" s="37">
        <v>1033.9166666666667</v>
      </c>
      <c r="G150" s="38">
        <v>1022.6833333333334</v>
      </c>
      <c r="H150" s="38">
        <v>1014.7666666666667</v>
      </c>
      <c r="I150" s="38">
        <v>1003.5333333333333</v>
      </c>
      <c r="J150" s="38">
        <v>1041.8333333333335</v>
      </c>
      <c r="K150" s="38">
        <v>1053.0666666666666</v>
      </c>
      <c r="L150" s="38">
        <v>1060.9833333333336</v>
      </c>
      <c r="M150" s="28">
        <v>1045.1500000000001</v>
      </c>
      <c r="N150" s="28">
        <v>1026</v>
      </c>
      <c r="O150" s="39">
        <v>4528125</v>
      </c>
      <c r="P150" s="40">
        <v>2.460755197284684E-2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293.45</v>
      </c>
      <c r="F151" s="37">
        <v>291.91666666666669</v>
      </c>
      <c r="G151" s="38">
        <v>286.38333333333338</v>
      </c>
      <c r="H151" s="38">
        <v>279.31666666666672</v>
      </c>
      <c r="I151" s="38">
        <v>273.78333333333342</v>
      </c>
      <c r="J151" s="38">
        <v>298.98333333333335</v>
      </c>
      <c r="K151" s="38">
        <v>304.51666666666665</v>
      </c>
      <c r="L151" s="38">
        <v>311.58333333333331</v>
      </c>
      <c r="M151" s="28">
        <v>297.45</v>
      </c>
      <c r="N151" s="28">
        <v>284.85000000000002</v>
      </c>
      <c r="O151" s="39">
        <v>3302400</v>
      </c>
      <c r="P151" s="40">
        <v>0.13656387665198239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73.95</v>
      </c>
      <c r="F152" s="37">
        <v>74.083333333333329</v>
      </c>
      <c r="G152" s="38">
        <v>72.86666666666666</v>
      </c>
      <c r="H152" s="38">
        <v>71.783333333333331</v>
      </c>
      <c r="I152" s="38">
        <v>70.566666666666663</v>
      </c>
      <c r="J152" s="38">
        <v>75.166666666666657</v>
      </c>
      <c r="K152" s="38">
        <v>76.383333333333326</v>
      </c>
      <c r="L152" s="38">
        <v>77.466666666666654</v>
      </c>
      <c r="M152" s="28">
        <v>75.3</v>
      </c>
      <c r="N152" s="28">
        <v>73</v>
      </c>
      <c r="O152" s="39">
        <v>61786500</v>
      </c>
      <c r="P152" s="40">
        <v>3.9914163090128754E-2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3915.45</v>
      </c>
      <c r="F153" s="37">
        <v>3897.4833333333336</v>
      </c>
      <c r="G153" s="38">
        <v>3840.9666666666672</v>
      </c>
      <c r="H153" s="38">
        <v>3766.4833333333336</v>
      </c>
      <c r="I153" s="38">
        <v>3709.9666666666672</v>
      </c>
      <c r="J153" s="38">
        <v>3971.9666666666672</v>
      </c>
      <c r="K153" s="38">
        <v>4028.4833333333336</v>
      </c>
      <c r="L153" s="38">
        <v>4102.9666666666672</v>
      </c>
      <c r="M153" s="28">
        <v>3954</v>
      </c>
      <c r="N153" s="28">
        <v>3823</v>
      </c>
      <c r="O153" s="39">
        <v>1476875</v>
      </c>
      <c r="P153" s="40">
        <v>8.4499829293274153E-3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3783.6</v>
      </c>
      <c r="F154" s="37">
        <v>3774.1</v>
      </c>
      <c r="G154" s="38">
        <v>3736.5499999999997</v>
      </c>
      <c r="H154" s="38">
        <v>3689.5</v>
      </c>
      <c r="I154" s="38">
        <v>3651.95</v>
      </c>
      <c r="J154" s="38">
        <v>3821.1499999999996</v>
      </c>
      <c r="K154" s="38">
        <v>3858.7</v>
      </c>
      <c r="L154" s="38">
        <v>3905.7499999999995</v>
      </c>
      <c r="M154" s="28">
        <v>3811.65</v>
      </c>
      <c r="N154" s="28">
        <v>3727.05</v>
      </c>
      <c r="O154" s="39">
        <v>419850</v>
      </c>
      <c r="P154" s="40">
        <v>1.8003273322422259E-2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30.85</v>
      </c>
      <c r="F155" s="37">
        <v>30.716666666666669</v>
      </c>
      <c r="G155" s="38">
        <v>30.433333333333337</v>
      </c>
      <c r="H155" s="38">
        <v>30.016666666666669</v>
      </c>
      <c r="I155" s="38">
        <v>29.733333333333338</v>
      </c>
      <c r="J155" s="38">
        <v>31.133333333333336</v>
      </c>
      <c r="K155" s="38">
        <v>31.416666666666668</v>
      </c>
      <c r="L155" s="38">
        <v>31.833333333333336</v>
      </c>
      <c r="M155" s="28">
        <v>31</v>
      </c>
      <c r="N155" s="28">
        <v>30.3</v>
      </c>
      <c r="O155" s="39">
        <v>18405000</v>
      </c>
      <c r="P155" s="40">
        <v>-4.5136186770428015E-2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18494.7</v>
      </c>
      <c r="F156" s="37">
        <v>18466.183333333334</v>
      </c>
      <c r="G156" s="38">
        <v>18389.816666666669</v>
      </c>
      <c r="H156" s="38">
        <v>18284.933333333334</v>
      </c>
      <c r="I156" s="38">
        <v>18208.566666666669</v>
      </c>
      <c r="J156" s="38">
        <v>18571.066666666669</v>
      </c>
      <c r="K156" s="38">
        <v>18647.433333333338</v>
      </c>
      <c r="L156" s="38">
        <v>18752.316666666669</v>
      </c>
      <c r="M156" s="28">
        <v>18542.55</v>
      </c>
      <c r="N156" s="28">
        <v>18361.3</v>
      </c>
      <c r="O156" s="39">
        <v>441960</v>
      </c>
      <c r="P156" s="40">
        <v>-1.5362371227182359E-3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109.4</v>
      </c>
      <c r="F157" s="37">
        <v>109.33333333333333</v>
      </c>
      <c r="G157" s="38">
        <v>107.61666666666666</v>
      </c>
      <c r="H157" s="38">
        <v>105.83333333333333</v>
      </c>
      <c r="I157" s="38">
        <v>104.11666666666666</v>
      </c>
      <c r="J157" s="38">
        <v>111.11666666666666</v>
      </c>
      <c r="K157" s="38">
        <v>112.83333333333333</v>
      </c>
      <c r="L157" s="38">
        <v>114.61666666666666</v>
      </c>
      <c r="M157" s="28">
        <v>111.05</v>
      </c>
      <c r="N157" s="28">
        <v>107.55</v>
      </c>
      <c r="O157" s="39">
        <v>63586350</v>
      </c>
      <c r="P157" s="40">
        <v>2.6721479958890029E-2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145</v>
      </c>
      <c r="F158" s="37">
        <v>145.36666666666665</v>
      </c>
      <c r="G158" s="38">
        <v>143.58333333333329</v>
      </c>
      <c r="H158" s="38">
        <v>142.16666666666663</v>
      </c>
      <c r="I158" s="38">
        <v>140.38333333333327</v>
      </c>
      <c r="J158" s="38">
        <v>146.7833333333333</v>
      </c>
      <c r="K158" s="38">
        <v>148.56666666666666</v>
      </c>
      <c r="L158" s="38">
        <v>149.98333333333332</v>
      </c>
      <c r="M158" s="28">
        <v>147.15</v>
      </c>
      <c r="N158" s="28">
        <v>143.94999999999999</v>
      </c>
      <c r="O158" s="39">
        <v>71574900</v>
      </c>
      <c r="P158" s="40">
        <v>-2.9673131906344179E-2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822.8</v>
      </c>
      <c r="F159" s="37">
        <v>820.23333333333323</v>
      </c>
      <c r="G159" s="38">
        <v>802.56666666666649</v>
      </c>
      <c r="H159" s="38">
        <v>782.33333333333326</v>
      </c>
      <c r="I159" s="38">
        <v>764.66666666666652</v>
      </c>
      <c r="J159" s="38">
        <v>840.46666666666647</v>
      </c>
      <c r="K159" s="38">
        <v>858.13333333333321</v>
      </c>
      <c r="L159" s="38">
        <v>878.36666666666645</v>
      </c>
      <c r="M159" s="28">
        <v>837.9</v>
      </c>
      <c r="N159" s="28">
        <v>800</v>
      </c>
      <c r="O159" s="39">
        <v>4610200</v>
      </c>
      <c r="P159" s="40">
        <v>-2.2703665232230302E-2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3211.45</v>
      </c>
      <c r="F160" s="37">
        <v>3212.0333333333328</v>
      </c>
      <c r="G160" s="38">
        <v>3174.6166666666659</v>
      </c>
      <c r="H160" s="38">
        <v>3137.7833333333328</v>
      </c>
      <c r="I160" s="38">
        <v>3100.3666666666659</v>
      </c>
      <c r="J160" s="38">
        <v>3248.8666666666659</v>
      </c>
      <c r="K160" s="38">
        <v>3286.2833333333328</v>
      </c>
      <c r="L160" s="38">
        <v>3323.1166666666659</v>
      </c>
      <c r="M160" s="28">
        <v>3249.45</v>
      </c>
      <c r="N160" s="28">
        <v>3175.2</v>
      </c>
      <c r="O160" s="39">
        <v>306000</v>
      </c>
      <c r="P160" s="40">
        <v>1.6611295681063124E-2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125.8</v>
      </c>
      <c r="F161" s="37">
        <v>124.55</v>
      </c>
      <c r="G161" s="38">
        <v>122.8</v>
      </c>
      <c r="H161" s="38">
        <v>119.8</v>
      </c>
      <c r="I161" s="38">
        <v>118.05</v>
      </c>
      <c r="J161" s="38">
        <v>127.55</v>
      </c>
      <c r="K161" s="38">
        <v>129.30000000000001</v>
      </c>
      <c r="L161" s="38">
        <v>132.30000000000001</v>
      </c>
      <c r="M161" s="28">
        <v>126.3</v>
      </c>
      <c r="N161" s="28">
        <v>121.55</v>
      </c>
      <c r="O161" s="39">
        <v>84661500</v>
      </c>
      <c r="P161" s="40">
        <v>-4.2831026377644292E-2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43534.7</v>
      </c>
      <c r="F162" s="37">
        <v>43484.55</v>
      </c>
      <c r="G162" s="38">
        <v>43151.450000000004</v>
      </c>
      <c r="H162" s="38">
        <v>42768.200000000004</v>
      </c>
      <c r="I162" s="38">
        <v>42435.100000000006</v>
      </c>
      <c r="J162" s="38">
        <v>43867.8</v>
      </c>
      <c r="K162" s="38">
        <v>44200.900000000009</v>
      </c>
      <c r="L162" s="38">
        <v>44584.15</v>
      </c>
      <c r="M162" s="28">
        <v>43817.65</v>
      </c>
      <c r="N162" s="28">
        <v>43101.3</v>
      </c>
      <c r="O162" s="39">
        <v>105990</v>
      </c>
      <c r="P162" s="40">
        <v>-3.4435638152500683E-2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1731.3</v>
      </c>
      <c r="F163" s="37">
        <v>1714.25</v>
      </c>
      <c r="G163" s="38">
        <v>1687.5</v>
      </c>
      <c r="H163" s="38">
        <v>1643.7</v>
      </c>
      <c r="I163" s="38">
        <v>1616.95</v>
      </c>
      <c r="J163" s="38">
        <v>1758.05</v>
      </c>
      <c r="K163" s="38">
        <v>1784.8</v>
      </c>
      <c r="L163" s="38">
        <v>1828.6</v>
      </c>
      <c r="M163" s="28">
        <v>1741</v>
      </c>
      <c r="N163" s="28">
        <v>1670.45</v>
      </c>
      <c r="O163" s="39">
        <v>3604425</v>
      </c>
      <c r="P163" s="40">
        <v>4.752778842468379E-3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3286.5</v>
      </c>
      <c r="F164" s="37">
        <v>3292.6999999999994</v>
      </c>
      <c r="G164" s="38">
        <v>3220.9999999999986</v>
      </c>
      <c r="H164" s="38">
        <v>3155.4999999999991</v>
      </c>
      <c r="I164" s="38">
        <v>3083.7999999999984</v>
      </c>
      <c r="J164" s="38">
        <v>3358.1999999999989</v>
      </c>
      <c r="K164" s="38">
        <v>3429.8999999999996</v>
      </c>
      <c r="L164" s="38">
        <v>3495.3999999999992</v>
      </c>
      <c r="M164" s="28">
        <v>3364.4</v>
      </c>
      <c r="N164" s="28">
        <v>3227.2</v>
      </c>
      <c r="O164" s="39">
        <v>536700</v>
      </c>
      <c r="P164" s="40">
        <v>2.6980482204362801E-2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222.55</v>
      </c>
      <c r="F165" s="37">
        <v>222.81666666666669</v>
      </c>
      <c r="G165" s="38">
        <v>220.98333333333338</v>
      </c>
      <c r="H165" s="38">
        <v>219.41666666666669</v>
      </c>
      <c r="I165" s="38">
        <v>217.58333333333337</v>
      </c>
      <c r="J165" s="38">
        <v>224.38333333333338</v>
      </c>
      <c r="K165" s="38">
        <v>226.2166666666667</v>
      </c>
      <c r="L165" s="38">
        <v>227.78333333333339</v>
      </c>
      <c r="M165" s="28">
        <v>224.65</v>
      </c>
      <c r="N165" s="28">
        <v>221.25</v>
      </c>
      <c r="O165" s="39">
        <v>13560000</v>
      </c>
      <c r="P165" s="40">
        <v>-1.4821272885789015E-2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110.6</v>
      </c>
      <c r="F166" s="37">
        <v>110.10000000000001</v>
      </c>
      <c r="G166" s="38">
        <v>109.45000000000002</v>
      </c>
      <c r="H166" s="38">
        <v>108.30000000000001</v>
      </c>
      <c r="I166" s="38">
        <v>107.65000000000002</v>
      </c>
      <c r="J166" s="38">
        <v>111.25000000000001</v>
      </c>
      <c r="K166" s="38">
        <v>111.90000000000002</v>
      </c>
      <c r="L166" s="38">
        <v>113.05000000000001</v>
      </c>
      <c r="M166" s="28">
        <v>110.75</v>
      </c>
      <c r="N166" s="28">
        <v>108.95</v>
      </c>
      <c r="O166" s="39">
        <v>32922000</v>
      </c>
      <c r="P166" s="40">
        <v>-5.245410266017235E-3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2263.65</v>
      </c>
      <c r="F167" s="37">
        <v>2255.8333333333335</v>
      </c>
      <c r="G167" s="38">
        <v>2240.8666666666668</v>
      </c>
      <c r="H167" s="38">
        <v>2218.0833333333335</v>
      </c>
      <c r="I167" s="38">
        <v>2203.1166666666668</v>
      </c>
      <c r="J167" s="38">
        <v>2278.6166666666668</v>
      </c>
      <c r="K167" s="38">
        <v>2293.583333333333</v>
      </c>
      <c r="L167" s="38">
        <v>2316.3666666666668</v>
      </c>
      <c r="M167" s="28">
        <v>2270.8000000000002</v>
      </c>
      <c r="N167" s="28">
        <v>2233.0500000000002</v>
      </c>
      <c r="O167" s="39">
        <v>3458500</v>
      </c>
      <c r="P167" s="40">
        <v>2.3376239088622578E-2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2798.85</v>
      </c>
      <c r="F168" s="37">
        <v>2772.6333333333337</v>
      </c>
      <c r="G168" s="38">
        <v>2736.2666666666673</v>
      </c>
      <c r="H168" s="38">
        <v>2673.6833333333338</v>
      </c>
      <c r="I168" s="38">
        <v>2637.3166666666675</v>
      </c>
      <c r="J168" s="38">
        <v>2835.2166666666672</v>
      </c>
      <c r="K168" s="38">
        <v>2871.583333333333</v>
      </c>
      <c r="L168" s="38">
        <v>2934.166666666667</v>
      </c>
      <c r="M168" s="28">
        <v>2809</v>
      </c>
      <c r="N168" s="28">
        <v>2710.05</v>
      </c>
      <c r="O168" s="39">
        <v>1803000</v>
      </c>
      <c r="P168" s="40">
        <v>3.8975501113585748E-3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31.05</v>
      </c>
      <c r="F169" s="37">
        <v>30.95</v>
      </c>
      <c r="G169" s="38">
        <v>30.65</v>
      </c>
      <c r="H169" s="38">
        <v>30.25</v>
      </c>
      <c r="I169" s="38">
        <v>29.95</v>
      </c>
      <c r="J169" s="38">
        <v>31.349999999999998</v>
      </c>
      <c r="K169" s="38">
        <v>31.650000000000002</v>
      </c>
      <c r="L169" s="38">
        <v>32.049999999999997</v>
      </c>
      <c r="M169" s="28">
        <v>31.25</v>
      </c>
      <c r="N169" s="28">
        <v>30.55</v>
      </c>
      <c r="O169" s="39">
        <v>227488000</v>
      </c>
      <c r="P169" s="40">
        <v>9.1560792107317768E-3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2251.1999999999998</v>
      </c>
      <c r="F170" s="37">
        <v>2236.7000000000003</v>
      </c>
      <c r="G170" s="38">
        <v>2218.4000000000005</v>
      </c>
      <c r="H170" s="38">
        <v>2185.6000000000004</v>
      </c>
      <c r="I170" s="38">
        <v>2167.3000000000006</v>
      </c>
      <c r="J170" s="38">
        <v>2269.5000000000005</v>
      </c>
      <c r="K170" s="38">
        <v>2287.8000000000006</v>
      </c>
      <c r="L170" s="38">
        <v>2320.6000000000004</v>
      </c>
      <c r="M170" s="28">
        <v>2255</v>
      </c>
      <c r="N170" s="28">
        <v>2203.9</v>
      </c>
      <c r="O170" s="39">
        <v>906600</v>
      </c>
      <c r="P170" s="40">
        <v>-3.6267721727662378E-3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217.7</v>
      </c>
      <c r="F171" s="37">
        <v>218.4666666666667</v>
      </c>
      <c r="G171" s="38">
        <v>215.78333333333339</v>
      </c>
      <c r="H171" s="38">
        <v>213.8666666666667</v>
      </c>
      <c r="I171" s="38">
        <v>211.18333333333339</v>
      </c>
      <c r="J171" s="38">
        <v>220.38333333333338</v>
      </c>
      <c r="K171" s="38">
        <v>223.06666666666666</v>
      </c>
      <c r="L171" s="38">
        <v>224.98333333333338</v>
      </c>
      <c r="M171" s="28">
        <v>221.15</v>
      </c>
      <c r="N171" s="28">
        <v>216.55</v>
      </c>
      <c r="O171" s="39">
        <v>54410400</v>
      </c>
      <c r="P171" s="40">
        <v>-4.7186761229314422E-2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1920.6</v>
      </c>
      <c r="F172" s="37">
        <v>1919.0999999999997</v>
      </c>
      <c r="G172" s="38">
        <v>1893.8999999999994</v>
      </c>
      <c r="H172" s="38">
        <v>1867.1999999999998</v>
      </c>
      <c r="I172" s="38">
        <v>1841.9999999999995</v>
      </c>
      <c r="J172" s="38">
        <v>1945.7999999999993</v>
      </c>
      <c r="K172" s="38">
        <v>1970.9999999999995</v>
      </c>
      <c r="L172" s="38">
        <v>1997.6999999999991</v>
      </c>
      <c r="M172" s="28">
        <v>1944.3</v>
      </c>
      <c r="N172" s="28">
        <v>1892.4</v>
      </c>
      <c r="O172" s="39">
        <v>2119249</v>
      </c>
      <c r="P172" s="40">
        <v>2.198233562315996E-2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152.80000000000001</v>
      </c>
      <c r="F173" s="37">
        <v>152.06666666666669</v>
      </c>
      <c r="G173" s="38">
        <v>149.38333333333338</v>
      </c>
      <c r="H173" s="38">
        <v>145.9666666666667</v>
      </c>
      <c r="I173" s="38">
        <v>143.28333333333339</v>
      </c>
      <c r="J173" s="38">
        <v>155.48333333333338</v>
      </c>
      <c r="K173" s="38">
        <v>158.16666666666671</v>
      </c>
      <c r="L173" s="38">
        <v>161.58333333333337</v>
      </c>
      <c r="M173" s="28">
        <v>154.75</v>
      </c>
      <c r="N173" s="28">
        <v>148.65</v>
      </c>
      <c r="O173" s="39">
        <v>8389500</v>
      </c>
      <c r="P173" s="40">
        <v>7.5852782764811486E-2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645.35</v>
      </c>
      <c r="F174" s="37">
        <v>644.15</v>
      </c>
      <c r="G174" s="38">
        <v>638.4</v>
      </c>
      <c r="H174" s="38">
        <v>631.45000000000005</v>
      </c>
      <c r="I174" s="38">
        <v>625.70000000000005</v>
      </c>
      <c r="J174" s="38">
        <v>651.09999999999991</v>
      </c>
      <c r="K174" s="38">
        <v>656.84999999999991</v>
      </c>
      <c r="L174" s="38">
        <v>663.79999999999984</v>
      </c>
      <c r="M174" s="28">
        <v>649.9</v>
      </c>
      <c r="N174" s="28">
        <v>637.20000000000005</v>
      </c>
      <c r="O174" s="39">
        <v>5031150</v>
      </c>
      <c r="P174" s="40">
        <v>2.4048442906574395E-2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87.2</v>
      </c>
      <c r="F175" s="37">
        <v>85.90000000000002</v>
      </c>
      <c r="G175" s="38">
        <v>84.200000000000045</v>
      </c>
      <c r="H175" s="38">
        <v>81.200000000000031</v>
      </c>
      <c r="I175" s="38">
        <v>79.500000000000057</v>
      </c>
      <c r="J175" s="38">
        <v>88.900000000000034</v>
      </c>
      <c r="K175" s="38">
        <v>90.6</v>
      </c>
      <c r="L175" s="38">
        <v>93.600000000000023</v>
      </c>
      <c r="M175" s="28">
        <v>87.6</v>
      </c>
      <c r="N175" s="28">
        <v>82.9</v>
      </c>
      <c r="O175" s="39">
        <v>49150000</v>
      </c>
      <c r="P175" s="40">
        <v>1.2671268157000103E-2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126.2</v>
      </c>
      <c r="F176" s="37">
        <v>126.21666666666665</v>
      </c>
      <c r="G176" s="38">
        <v>125.23333333333331</v>
      </c>
      <c r="H176" s="38">
        <v>124.26666666666665</v>
      </c>
      <c r="I176" s="38">
        <v>123.2833333333333</v>
      </c>
      <c r="J176" s="38">
        <v>127.18333333333331</v>
      </c>
      <c r="K176" s="38">
        <v>128.16666666666666</v>
      </c>
      <c r="L176" s="38">
        <v>129.13333333333333</v>
      </c>
      <c r="M176" s="28">
        <v>127.2</v>
      </c>
      <c r="N176" s="28">
        <v>125.25</v>
      </c>
      <c r="O176" s="39">
        <v>35448000</v>
      </c>
      <c r="P176" s="40">
        <v>2.9806519086630644E-2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2425.35</v>
      </c>
      <c r="F177" s="37">
        <v>2411.9833333333331</v>
      </c>
      <c r="G177" s="38">
        <v>2389.8166666666662</v>
      </c>
      <c r="H177" s="38">
        <v>2354.2833333333328</v>
      </c>
      <c r="I177" s="38">
        <v>2332.1166666666659</v>
      </c>
      <c r="J177" s="38">
        <v>2447.5166666666664</v>
      </c>
      <c r="K177" s="38">
        <v>2469.6833333333334</v>
      </c>
      <c r="L177" s="38">
        <v>2505.2166666666667</v>
      </c>
      <c r="M177" s="28">
        <v>2434.15</v>
      </c>
      <c r="N177" s="28">
        <v>2376.4499999999998</v>
      </c>
      <c r="O177" s="39">
        <v>38663750</v>
      </c>
      <c r="P177" s="40">
        <v>-2.145577869734128E-2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72.7</v>
      </c>
      <c r="F178" s="37">
        <v>72.483333333333334</v>
      </c>
      <c r="G178" s="38">
        <v>70.766666666666666</v>
      </c>
      <c r="H178" s="38">
        <v>68.833333333333329</v>
      </c>
      <c r="I178" s="38">
        <v>67.11666666666666</v>
      </c>
      <c r="J178" s="38">
        <v>74.416666666666671</v>
      </c>
      <c r="K178" s="38">
        <v>76.13333333333334</v>
      </c>
      <c r="L178" s="38">
        <v>78.066666666666677</v>
      </c>
      <c r="M178" s="28">
        <v>74.2</v>
      </c>
      <c r="N178" s="28">
        <v>70.55</v>
      </c>
      <c r="O178" s="39">
        <v>107010000</v>
      </c>
      <c r="P178" s="40">
        <v>2.6474820143884893E-2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857.45</v>
      </c>
      <c r="F179" s="37">
        <v>855.75</v>
      </c>
      <c r="G179" s="38">
        <v>849.7</v>
      </c>
      <c r="H179" s="38">
        <v>841.95</v>
      </c>
      <c r="I179" s="38">
        <v>835.90000000000009</v>
      </c>
      <c r="J179" s="38">
        <v>863.5</v>
      </c>
      <c r="K179" s="38">
        <v>869.55</v>
      </c>
      <c r="L179" s="38">
        <v>877.3</v>
      </c>
      <c r="M179" s="28">
        <v>861.8</v>
      </c>
      <c r="N179" s="28">
        <v>848</v>
      </c>
      <c r="O179" s="39">
        <v>5716800</v>
      </c>
      <c r="P179" s="40">
        <v>6.0537800929184853E-3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1148.2</v>
      </c>
      <c r="F180" s="37">
        <v>1148.6333333333332</v>
      </c>
      <c r="G180" s="38">
        <v>1142.5166666666664</v>
      </c>
      <c r="H180" s="38">
        <v>1136.8333333333333</v>
      </c>
      <c r="I180" s="38">
        <v>1130.7166666666665</v>
      </c>
      <c r="J180" s="38">
        <v>1154.3166666666664</v>
      </c>
      <c r="K180" s="38">
        <v>1160.4333333333332</v>
      </c>
      <c r="L180" s="38">
        <v>1166.1166666666663</v>
      </c>
      <c r="M180" s="28">
        <v>1154.75</v>
      </c>
      <c r="N180" s="28">
        <v>1142.95</v>
      </c>
      <c r="O180" s="39">
        <v>8181750</v>
      </c>
      <c r="P180" s="40">
        <v>7.3387762590588015E-4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489.9</v>
      </c>
      <c r="F181" s="37">
        <v>489.7</v>
      </c>
      <c r="G181" s="38">
        <v>486.79999999999995</v>
      </c>
      <c r="H181" s="38">
        <v>483.7</v>
      </c>
      <c r="I181" s="38">
        <v>480.79999999999995</v>
      </c>
      <c r="J181" s="38">
        <v>492.79999999999995</v>
      </c>
      <c r="K181" s="38">
        <v>495.69999999999993</v>
      </c>
      <c r="L181" s="38">
        <v>498.79999999999995</v>
      </c>
      <c r="M181" s="28">
        <v>492.6</v>
      </c>
      <c r="N181" s="28">
        <v>486.6</v>
      </c>
      <c r="O181" s="39">
        <v>59023500</v>
      </c>
      <c r="P181" s="40">
        <v>-5.8111624851562701E-3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19801.150000000001</v>
      </c>
      <c r="F182" s="37">
        <v>19743.7</v>
      </c>
      <c r="G182" s="38">
        <v>19608.45</v>
      </c>
      <c r="H182" s="38">
        <v>19415.75</v>
      </c>
      <c r="I182" s="38">
        <v>19280.5</v>
      </c>
      <c r="J182" s="38">
        <v>19936.400000000001</v>
      </c>
      <c r="K182" s="38">
        <v>20071.650000000001</v>
      </c>
      <c r="L182" s="38">
        <v>20264.350000000002</v>
      </c>
      <c r="M182" s="28">
        <v>19878.95</v>
      </c>
      <c r="N182" s="28">
        <v>19551</v>
      </c>
      <c r="O182" s="39">
        <v>275775</v>
      </c>
      <c r="P182" s="40">
        <v>6.0191518467852256E-3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2685.8</v>
      </c>
      <c r="F183" s="37">
        <v>2690.5499999999997</v>
      </c>
      <c r="G183" s="38">
        <v>2665.2499999999995</v>
      </c>
      <c r="H183" s="38">
        <v>2644.7</v>
      </c>
      <c r="I183" s="38">
        <v>2619.3999999999996</v>
      </c>
      <c r="J183" s="38">
        <v>2711.0999999999995</v>
      </c>
      <c r="K183" s="38">
        <v>2736.3999999999996</v>
      </c>
      <c r="L183" s="38">
        <v>2756.9499999999994</v>
      </c>
      <c r="M183" s="28">
        <v>2715.85</v>
      </c>
      <c r="N183" s="28">
        <v>2670</v>
      </c>
      <c r="O183" s="39">
        <v>1936550</v>
      </c>
      <c r="P183" s="40">
        <v>6.2875107173478136E-3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2191.5500000000002</v>
      </c>
      <c r="F184" s="37">
        <v>2185.85</v>
      </c>
      <c r="G184" s="38">
        <v>2160.6999999999998</v>
      </c>
      <c r="H184" s="38">
        <v>2129.85</v>
      </c>
      <c r="I184" s="38">
        <v>2104.6999999999998</v>
      </c>
      <c r="J184" s="38">
        <v>2216.6999999999998</v>
      </c>
      <c r="K184" s="38">
        <v>2241.8500000000004</v>
      </c>
      <c r="L184" s="38">
        <v>2272.6999999999998</v>
      </c>
      <c r="M184" s="28">
        <v>2211</v>
      </c>
      <c r="N184" s="28">
        <v>2155</v>
      </c>
      <c r="O184" s="39">
        <v>4422750</v>
      </c>
      <c r="P184" s="40">
        <v>-2.2137467871652432E-2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1252.2</v>
      </c>
      <c r="F185" s="37">
        <v>1248.8333333333333</v>
      </c>
      <c r="G185" s="38">
        <v>1237.3666666666666</v>
      </c>
      <c r="H185" s="38">
        <v>1222.5333333333333</v>
      </c>
      <c r="I185" s="38">
        <v>1211.0666666666666</v>
      </c>
      <c r="J185" s="38">
        <v>1263.6666666666665</v>
      </c>
      <c r="K185" s="38">
        <v>1275.1333333333332</v>
      </c>
      <c r="L185" s="38">
        <v>1289.9666666666665</v>
      </c>
      <c r="M185" s="28">
        <v>1260.3</v>
      </c>
      <c r="N185" s="28">
        <v>1234</v>
      </c>
      <c r="O185" s="39">
        <v>4235400</v>
      </c>
      <c r="P185" s="40">
        <v>-1.4146272457207527E-3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859.4</v>
      </c>
      <c r="F186" s="37">
        <v>858.63333333333333</v>
      </c>
      <c r="G186" s="38">
        <v>853.26666666666665</v>
      </c>
      <c r="H186" s="38">
        <v>847.13333333333333</v>
      </c>
      <c r="I186" s="38">
        <v>841.76666666666665</v>
      </c>
      <c r="J186" s="38">
        <v>864.76666666666665</v>
      </c>
      <c r="K186" s="38">
        <v>870.13333333333321</v>
      </c>
      <c r="L186" s="38">
        <v>876.26666666666665</v>
      </c>
      <c r="M186" s="28">
        <v>864</v>
      </c>
      <c r="N186" s="28">
        <v>852.5</v>
      </c>
      <c r="O186" s="39">
        <v>21675500</v>
      </c>
      <c r="P186" s="40">
        <v>2.5902541686903028E-3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438.5</v>
      </c>
      <c r="F187" s="37">
        <v>435.91666666666669</v>
      </c>
      <c r="G187" s="38">
        <v>432.08333333333337</v>
      </c>
      <c r="H187" s="38">
        <v>425.66666666666669</v>
      </c>
      <c r="I187" s="38">
        <v>421.83333333333337</v>
      </c>
      <c r="J187" s="38">
        <v>442.33333333333337</v>
      </c>
      <c r="K187" s="38">
        <v>446.16666666666674</v>
      </c>
      <c r="L187" s="38">
        <v>452.58333333333337</v>
      </c>
      <c r="M187" s="28">
        <v>439.75</v>
      </c>
      <c r="N187" s="28">
        <v>429.5</v>
      </c>
      <c r="O187" s="39">
        <v>8554500</v>
      </c>
      <c r="P187" s="40">
        <v>9.380530973451328E-3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574.79999999999995</v>
      </c>
      <c r="F188" s="37">
        <v>573.75</v>
      </c>
      <c r="G188" s="38">
        <v>568.75</v>
      </c>
      <c r="H188" s="38">
        <v>562.70000000000005</v>
      </c>
      <c r="I188" s="38">
        <v>557.70000000000005</v>
      </c>
      <c r="J188" s="38">
        <v>579.79999999999995</v>
      </c>
      <c r="K188" s="38">
        <v>584.79999999999995</v>
      </c>
      <c r="L188" s="38">
        <v>590.84999999999991</v>
      </c>
      <c r="M188" s="28">
        <v>578.75</v>
      </c>
      <c r="N188" s="28">
        <v>567.70000000000005</v>
      </c>
      <c r="O188" s="39">
        <v>950000</v>
      </c>
      <c r="P188" s="40">
        <v>3.0368763557483729E-2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844.25</v>
      </c>
      <c r="F189" s="37">
        <v>839.69999999999993</v>
      </c>
      <c r="G189" s="38">
        <v>833.59999999999991</v>
      </c>
      <c r="H189" s="38">
        <v>822.94999999999993</v>
      </c>
      <c r="I189" s="38">
        <v>816.84999999999991</v>
      </c>
      <c r="J189" s="38">
        <v>850.34999999999991</v>
      </c>
      <c r="K189" s="38">
        <v>856.45</v>
      </c>
      <c r="L189" s="38">
        <v>867.09999999999991</v>
      </c>
      <c r="M189" s="28">
        <v>845.8</v>
      </c>
      <c r="N189" s="28">
        <v>829.05</v>
      </c>
      <c r="O189" s="39">
        <v>5704000</v>
      </c>
      <c r="P189" s="40">
        <v>-9.5502691439486014E-3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998.85</v>
      </c>
      <c r="F190" s="37">
        <v>990.13333333333333</v>
      </c>
      <c r="G190" s="38">
        <v>968.7166666666667</v>
      </c>
      <c r="H190" s="38">
        <v>938.58333333333337</v>
      </c>
      <c r="I190" s="38">
        <v>917.16666666666674</v>
      </c>
      <c r="J190" s="38">
        <v>1020.2666666666667</v>
      </c>
      <c r="K190" s="38">
        <v>1041.6833333333334</v>
      </c>
      <c r="L190" s="38">
        <v>1071.8166666666666</v>
      </c>
      <c r="M190" s="28">
        <v>1011.55</v>
      </c>
      <c r="N190" s="28">
        <v>960</v>
      </c>
      <c r="O190" s="39">
        <v>3167000</v>
      </c>
      <c r="P190" s="40">
        <v>1.751004016064257E-2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766.35</v>
      </c>
      <c r="F191" s="37">
        <v>765.19999999999993</v>
      </c>
      <c r="G191" s="38">
        <v>759.79999999999984</v>
      </c>
      <c r="H191" s="38">
        <v>753.24999999999989</v>
      </c>
      <c r="I191" s="38">
        <v>747.8499999999998</v>
      </c>
      <c r="J191" s="38">
        <v>771.74999999999989</v>
      </c>
      <c r="K191" s="38">
        <v>777.15</v>
      </c>
      <c r="L191" s="38">
        <v>783.69999999999993</v>
      </c>
      <c r="M191" s="28">
        <v>770.6</v>
      </c>
      <c r="N191" s="28">
        <v>758.65</v>
      </c>
      <c r="O191" s="39">
        <v>7998300</v>
      </c>
      <c r="P191" s="40">
        <v>-9.9153297682709439E-3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438.6</v>
      </c>
      <c r="F192" s="37">
        <v>438.41666666666669</v>
      </c>
      <c r="G192" s="38">
        <v>434.33333333333337</v>
      </c>
      <c r="H192" s="38">
        <v>430.06666666666666</v>
      </c>
      <c r="I192" s="38">
        <v>425.98333333333335</v>
      </c>
      <c r="J192" s="38">
        <v>442.68333333333339</v>
      </c>
      <c r="K192" s="38">
        <v>446.76666666666677</v>
      </c>
      <c r="L192" s="38">
        <v>451.03333333333342</v>
      </c>
      <c r="M192" s="28">
        <v>442.5</v>
      </c>
      <c r="N192" s="28">
        <v>434.15</v>
      </c>
      <c r="O192" s="39">
        <v>60132150</v>
      </c>
      <c r="P192" s="40">
        <v>2.2065056797539177E-2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221.4</v>
      </c>
      <c r="F193" s="37">
        <v>220.83333333333334</v>
      </c>
      <c r="G193" s="38">
        <v>219.36666666666667</v>
      </c>
      <c r="H193" s="38">
        <v>217.33333333333334</v>
      </c>
      <c r="I193" s="38">
        <v>215.86666666666667</v>
      </c>
      <c r="J193" s="38">
        <v>222.86666666666667</v>
      </c>
      <c r="K193" s="38">
        <v>224.33333333333331</v>
      </c>
      <c r="L193" s="38">
        <v>226.36666666666667</v>
      </c>
      <c r="M193" s="28">
        <v>222.3</v>
      </c>
      <c r="N193" s="28">
        <v>218.8</v>
      </c>
      <c r="O193" s="39">
        <v>83183625</v>
      </c>
      <c r="P193" s="40">
        <v>2.7001125046876955E-2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913.3</v>
      </c>
      <c r="F194" s="37">
        <v>907.36666666666667</v>
      </c>
      <c r="G194" s="38">
        <v>883.0333333333333</v>
      </c>
      <c r="H194" s="38">
        <v>852.76666666666665</v>
      </c>
      <c r="I194" s="38">
        <v>828.43333333333328</v>
      </c>
      <c r="J194" s="38">
        <v>937.63333333333333</v>
      </c>
      <c r="K194" s="38">
        <v>961.96666666666658</v>
      </c>
      <c r="L194" s="38">
        <v>992.23333333333335</v>
      </c>
      <c r="M194" s="28">
        <v>931.7</v>
      </c>
      <c r="N194" s="28">
        <v>877.1</v>
      </c>
      <c r="O194" s="39">
        <v>31770450</v>
      </c>
      <c r="P194" s="40">
        <v>-1.1308177597905011E-2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3115.2</v>
      </c>
      <c r="F195" s="37">
        <v>3146.75</v>
      </c>
      <c r="G195" s="38">
        <v>3069.55</v>
      </c>
      <c r="H195" s="38">
        <v>3023.9</v>
      </c>
      <c r="I195" s="38">
        <v>2946.7000000000003</v>
      </c>
      <c r="J195" s="38">
        <v>3192.4</v>
      </c>
      <c r="K195" s="38">
        <v>3269.6</v>
      </c>
      <c r="L195" s="38">
        <v>3315.25</v>
      </c>
      <c r="M195" s="28">
        <v>3223.95</v>
      </c>
      <c r="N195" s="28">
        <v>3101.1</v>
      </c>
      <c r="O195" s="39">
        <v>14608350</v>
      </c>
      <c r="P195" s="40">
        <v>0.18276657760505222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980.7</v>
      </c>
      <c r="F196" s="37">
        <v>976.61666666666667</v>
      </c>
      <c r="G196" s="38">
        <v>962.68333333333339</v>
      </c>
      <c r="H196" s="38">
        <v>944.66666666666674</v>
      </c>
      <c r="I196" s="38">
        <v>930.73333333333346</v>
      </c>
      <c r="J196" s="38">
        <v>994.63333333333333</v>
      </c>
      <c r="K196" s="38">
        <v>1008.5666666666665</v>
      </c>
      <c r="L196" s="38">
        <v>1026.5833333333333</v>
      </c>
      <c r="M196" s="28">
        <v>990.55</v>
      </c>
      <c r="N196" s="28">
        <v>958.6</v>
      </c>
      <c r="O196" s="39">
        <v>24412800</v>
      </c>
      <c r="P196" s="40">
        <v>1.72E-2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2163.9</v>
      </c>
      <c r="F197" s="37">
        <v>2155.6833333333334</v>
      </c>
      <c r="G197" s="38">
        <v>2136.9666666666667</v>
      </c>
      <c r="H197" s="38">
        <v>2110.0333333333333</v>
      </c>
      <c r="I197" s="38">
        <v>2091.3166666666666</v>
      </c>
      <c r="J197" s="38">
        <v>2182.6166666666668</v>
      </c>
      <c r="K197" s="38">
        <v>2201.3333333333339</v>
      </c>
      <c r="L197" s="38">
        <v>2228.2666666666669</v>
      </c>
      <c r="M197" s="28">
        <v>2174.4</v>
      </c>
      <c r="N197" s="28">
        <v>2128.75</v>
      </c>
      <c r="O197" s="39">
        <v>7792875</v>
      </c>
      <c r="P197" s="40">
        <v>-2.3311557080415473E-2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1488.4</v>
      </c>
      <c r="F198" s="37">
        <v>1485.4333333333334</v>
      </c>
      <c r="G198" s="38">
        <v>1470.9166666666667</v>
      </c>
      <c r="H198" s="38">
        <v>1453.4333333333334</v>
      </c>
      <c r="I198" s="38">
        <v>1438.9166666666667</v>
      </c>
      <c r="J198" s="38">
        <v>1502.9166666666667</v>
      </c>
      <c r="K198" s="38">
        <v>1517.4333333333332</v>
      </c>
      <c r="L198" s="38">
        <v>1534.9166666666667</v>
      </c>
      <c r="M198" s="28">
        <v>1499.95</v>
      </c>
      <c r="N198" s="28">
        <v>1467.95</v>
      </c>
      <c r="O198" s="39">
        <v>1900000</v>
      </c>
      <c r="P198" s="40">
        <v>-2.1008403361344537E-3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486.6</v>
      </c>
      <c r="F199" s="37">
        <v>482.90000000000003</v>
      </c>
      <c r="G199" s="38">
        <v>478.00000000000006</v>
      </c>
      <c r="H199" s="38">
        <v>469.40000000000003</v>
      </c>
      <c r="I199" s="38">
        <v>464.50000000000006</v>
      </c>
      <c r="J199" s="38">
        <v>491.50000000000006</v>
      </c>
      <c r="K199" s="38">
        <v>496.40000000000003</v>
      </c>
      <c r="L199" s="38">
        <v>505.00000000000006</v>
      </c>
      <c r="M199" s="28">
        <v>487.8</v>
      </c>
      <c r="N199" s="28">
        <v>474.3</v>
      </c>
      <c r="O199" s="39">
        <v>3525000</v>
      </c>
      <c r="P199" s="40">
        <v>5.5705300988319856E-2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1209.55</v>
      </c>
      <c r="F200" s="37">
        <v>1210.3833333333334</v>
      </c>
      <c r="G200" s="38">
        <v>1199.0666666666668</v>
      </c>
      <c r="H200" s="38">
        <v>1188.5833333333335</v>
      </c>
      <c r="I200" s="38">
        <v>1177.2666666666669</v>
      </c>
      <c r="J200" s="38">
        <v>1220.8666666666668</v>
      </c>
      <c r="K200" s="38">
        <v>1232.1833333333334</v>
      </c>
      <c r="L200" s="38">
        <v>1242.6666666666667</v>
      </c>
      <c r="M200" s="28">
        <v>1221.7</v>
      </c>
      <c r="N200" s="28">
        <v>1199.9000000000001</v>
      </c>
      <c r="O200" s="39">
        <v>4956825</v>
      </c>
      <c r="P200" s="40">
        <v>-4.9483335758987047E-3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851.5</v>
      </c>
      <c r="F201" s="37">
        <v>845.7833333333333</v>
      </c>
      <c r="G201" s="38">
        <v>836.76666666666665</v>
      </c>
      <c r="H201" s="38">
        <v>822.0333333333333</v>
      </c>
      <c r="I201" s="38">
        <v>813.01666666666665</v>
      </c>
      <c r="J201" s="38">
        <v>860.51666666666665</v>
      </c>
      <c r="K201" s="38">
        <v>869.5333333333333</v>
      </c>
      <c r="L201" s="38">
        <v>884.26666666666665</v>
      </c>
      <c r="M201" s="28">
        <v>854.8</v>
      </c>
      <c r="N201" s="28">
        <v>831.05</v>
      </c>
      <c r="O201" s="39">
        <v>10186400</v>
      </c>
      <c r="P201" s="40">
        <v>-4.3787629994526548E-3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1622.7</v>
      </c>
      <c r="F202" s="37">
        <v>1627.5</v>
      </c>
      <c r="G202" s="38">
        <v>1598.8</v>
      </c>
      <c r="H202" s="38">
        <v>1574.8999999999999</v>
      </c>
      <c r="I202" s="38">
        <v>1546.1999999999998</v>
      </c>
      <c r="J202" s="38">
        <v>1651.4</v>
      </c>
      <c r="K202" s="38">
        <v>1680.1</v>
      </c>
      <c r="L202" s="38">
        <v>1704.0000000000002</v>
      </c>
      <c r="M202" s="28">
        <v>1656.2</v>
      </c>
      <c r="N202" s="28">
        <v>1603.6</v>
      </c>
      <c r="O202" s="39">
        <v>1086800</v>
      </c>
      <c r="P202" s="40">
        <v>5.8846453624318007E-2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5825.2</v>
      </c>
      <c r="F203" s="37">
        <v>5805.8166666666666</v>
      </c>
      <c r="G203" s="38">
        <v>5768.6833333333334</v>
      </c>
      <c r="H203" s="38">
        <v>5712.166666666667</v>
      </c>
      <c r="I203" s="38">
        <v>5675.0333333333338</v>
      </c>
      <c r="J203" s="38">
        <v>5862.333333333333</v>
      </c>
      <c r="K203" s="38">
        <v>5899.4666666666662</v>
      </c>
      <c r="L203" s="38">
        <v>5955.9833333333327</v>
      </c>
      <c r="M203" s="28">
        <v>5842.95</v>
      </c>
      <c r="N203" s="28">
        <v>5749.3</v>
      </c>
      <c r="O203" s="39">
        <v>2758300</v>
      </c>
      <c r="P203" s="40">
        <v>-6.9126912691269129E-3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682.9</v>
      </c>
      <c r="F204" s="37">
        <v>680.80000000000007</v>
      </c>
      <c r="G204" s="38">
        <v>675.70000000000016</v>
      </c>
      <c r="H204" s="38">
        <v>668.50000000000011</v>
      </c>
      <c r="I204" s="38">
        <v>663.4000000000002</v>
      </c>
      <c r="J204" s="38">
        <v>688.00000000000011</v>
      </c>
      <c r="K204" s="38">
        <v>693.1</v>
      </c>
      <c r="L204" s="38">
        <v>700.30000000000007</v>
      </c>
      <c r="M204" s="28">
        <v>685.9</v>
      </c>
      <c r="N204" s="28">
        <v>673.6</v>
      </c>
      <c r="O204" s="39">
        <v>21127600</v>
      </c>
      <c r="P204" s="40">
        <v>9.8173232260469739E-3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229.9</v>
      </c>
      <c r="F205" s="37">
        <v>228.23333333333335</v>
      </c>
      <c r="G205" s="38">
        <v>223.4666666666667</v>
      </c>
      <c r="H205" s="38">
        <v>217.03333333333336</v>
      </c>
      <c r="I205" s="38">
        <v>212.26666666666671</v>
      </c>
      <c r="J205" s="38">
        <v>234.66666666666669</v>
      </c>
      <c r="K205" s="38">
        <v>239.43333333333334</v>
      </c>
      <c r="L205" s="38">
        <v>245.86666666666667</v>
      </c>
      <c r="M205" s="28">
        <v>233</v>
      </c>
      <c r="N205" s="28">
        <v>221.8</v>
      </c>
      <c r="O205" s="39">
        <v>59219300</v>
      </c>
      <c r="P205" s="40">
        <v>-1.1998965606413239E-2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964.85</v>
      </c>
      <c r="F206" s="37">
        <v>962.56666666666661</v>
      </c>
      <c r="G206" s="38">
        <v>954.48333333333323</v>
      </c>
      <c r="H206" s="38">
        <v>944.11666666666667</v>
      </c>
      <c r="I206" s="38">
        <v>936.0333333333333</v>
      </c>
      <c r="J206" s="38">
        <v>972.93333333333317</v>
      </c>
      <c r="K206" s="38">
        <v>981.01666666666665</v>
      </c>
      <c r="L206" s="38">
        <v>991.3833333333331</v>
      </c>
      <c r="M206" s="28">
        <v>970.65</v>
      </c>
      <c r="N206" s="28">
        <v>952.2</v>
      </c>
      <c r="O206" s="39">
        <v>4767000</v>
      </c>
      <c r="P206" s="40">
        <v>6.1101836393989986E-2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1672.8</v>
      </c>
      <c r="F207" s="37">
        <v>1667</v>
      </c>
      <c r="G207" s="38">
        <v>1649.85</v>
      </c>
      <c r="H207" s="38">
        <v>1626.8999999999999</v>
      </c>
      <c r="I207" s="38">
        <v>1609.7499999999998</v>
      </c>
      <c r="J207" s="38">
        <v>1689.95</v>
      </c>
      <c r="K207" s="38">
        <v>1707.1000000000001</v>
      </c>
      <c r="L207" s="38">
        <v>1730.0500000000002</v>
      </c>
      <c r="M207" s="28">
        <v>1684.15</v>
      </c>
      <c r="N207" s="28">
        <v>1644.05</v>
      </c>
      <c r="O207" s="39">
        <v>529900</v>
      </c>
      <c r="P207" s="40">
        <v>1.406563965170797E-2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411.4</v>
      </c>
      <c r="F208" s="37">
        <v>411.2</v>
      </c>
      <c r="G208" s="38">
        <v>405.79999999999995</v>
      </c>
      <c r="H208" s="38">
        <v>400.2</v>
      </c>
      <c r="I208" s="38">
        <v>394.79999999999995</v>
      </c>
      <c r="J208" s="38">
        <v>416.79999999999995</v>
      </c>
      <c r="K208" s="38">
        <v>422.19999999999993</v>
      </c>
      <c r="L208" s="38">
        <v>427.79999999999995</v>
      </c>
      <c r="M208" s="28">
        <v>416.6</v>
      </c>
      <c r="N208" s="28">
        <v>405.6</v>
      </c>
      <c r="O208" s="39">
        <v>43590000</v>
      </c>
      <c r="P208" s="40">
        <v>2.345565964640417E-2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224.9</v>
      </c>
      <c r="F209" s="37">
        <v>224.33333333333334</v>
      </c>
      <c r="G209" s="38">
        <v>222.16666666666669</v>
      </c>
      <c r="H209" s="38">
        <v>219.43333333333334</v>
      </c>
      <c r="I209" s="38">
        <v>217.26666666666668</v>
      </c>
      <c r="J209" s="38">
        <v>227.06666666666669</v>
      </c>
      <c r="K209" s="38">
        <v>229.23333333333338</v>
      </c>
      <c r="L209" s="38">
        <v>231.9666666666667</v>
      </c>
      <c r="M209" s="28">
        <v>226.5</v>
      </c>
      <c r="N209" s="28">
        <v>221.6</v>
      </c>
      <c r="O209" s="39">
        <v>80028000</v>
      </c>
      <c r="P209" s="40">
        <v>2.9702598037372636E-3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369.4</v>
      </c>
      <c r="F210" s="37">
        <v>367.91666666666669</v>
      </c>
      <c r="G210" s="38">
        <v>364.48333333333335</v>
      </c>
      <c r="H210" s="38">
        <v>359.56666666666666</v>
      </c>
      <c r="I210" s="38">
        <v>356.13333333333333</v>
      </c>
      <c r="J210" s="38">
        <v>372.83333333333337</v>
      </c>
      <c r="K210" s="38">
        <v>376.26666666666665</v>
      </c>
      <c r="L210" s="38">
        <v>381.18333333333339</v>
      </c>
      <c r="M210" s="28">
        <v>371.35</v>
      </c>
      <c r="N210" s="28">
        <v>363</v>
      </c>
      <c r="O210" s="39">
        <v>11676600</v>
      </c>
      <c r="P210" s="40">
        <v>9.1785936527691344E-3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3"/>
      <c r="L8" s="50"/>
      <c r="M8" s="50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16216</v>
      </c>
      <c r="D10" s="32">
        <v>16193.35</v>
      </c>
      <c r="E10" s="32">
        <v>16138.150000000001</v>
      </c>
      <c r="F10" s="32">
        <v>16060.300000000001</v>
      </c>
      <c r="G10" s="32">
        <v>16005.100000000002</v>
      </c>
      <c r="H10" s="32">
        <v>16271.2</v>
      </c>
      <c r="I10" s="32">
        <v>16326.400000000001</v>
      </c>
      <c r="J10" s="32">
        <v>16404.25</v>
      </c>
      <c r="K10" s="34">
        <v>16248.55</v>
      </c>
      <c r="L10" s="34">
        <v>16115.5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35469.65</v>
      </c>
      <c r="D11" s="37">
        <v>35339.76666666667</v>
      </c>
      <c r="E11" s="37">
        <v>35136.433333333342</v>
      </c>
      <c r="F11" s="37">
        <v>34803.216666666674</v>
      </c>
      <c r="G11" s="37">
        <v>34599.883333333346</v>
      </c>
      <c r="H11" s="37">
        <v>35672.983333333337</v>
      </c>
      <c r="I11" s="37">
        <v>35876.316666666666</v>
      </c>
      <c r="J11" s="37">
        <v>36209.533333333333</v>
      </c>
      <c r="K11" s="28">
        <v>35543.1</v>
      </c>
      <c r="L11" s="28">
        <v>35006.550000000003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2392.8000000000002</v>
      </c>
      <c r="D12" s="37">
        <v>2388.3333333333335</v>
      </c>
      <c r="E12" s="37">
        <v>2372.7666666666669</v>
      </c>
      <c r="F12" s="37">
        <v>2352.7333333333336</v>
      </c>
      <c r="G12" s="37">
        <v>2337.166666666667</v>
      </c>
      <c r="H12" s="37">
        <v>2408.3666666666668</v>
      </c>
      <c r="I12" s="37">
        <v>2423.9333333333334</v>
      </c>
      <c r="J12" s="37">
        <v>2443.9666666666667</v>
      </c>
      <c r="K12" s="28">
        <v>2403.9</v>
      </c>
      <c r="L12" s="28">
        <v>2368.3000000000002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4657.3999999999996</v>
      </c>
      <c r="D13" s="37">
        <v>4650.666666666667</v>
      </c>
      <c r="E13" s="37">
        <v>4633.4833333333336</v>
      </c>
      <c r="F13" s="37">
        <v>4609.5666666666666</v>
      </c>
      <c r="G13" s="37">
        <v>4592.3833333333332</v>
      </c>
      <c r="H13" s="37">
        <v>4674.5833333333339</v>
      </c>
      <c r="I13" s="37">
        <v>4691.7666666666664</v>
      </c>
      <c r="J13" s="37">
        <v>4715.6833333333343</v>
      </c>
      <c r="K13" s="28">
        <v>4667.8500000000004</v>
      </c>
      <c r="L13" s="28">
        <v>4626.75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27380.55</v>
      </c>
      <c r="D14" s="37">
        <v>27505.8</v>
      </c>
      <c r="E14" s="37">
        <v>27070.399999999998</v>
      </c>
      <c r="F14" s="37">
        <v>26760.25</v>
      </c>
      <c r="G14" s="37">
        <v>26324.85</v>
      </c>
      <c r="H14" s="37">
        <v>27815.949999999997</v>
      </c>
      <c r="I14" s="37">
        <v>28251.35</v>
      </c>
      <c r="J14" s="37">
        <v>28561.499999999996</v>
      </c>
      <c r="K14" s="28">
        <v>27941.200000000001</v>
      </c>
      <c r="L14" s="28">
        <v>27195.65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3815.9</v>
      </c>
      <c r="D15" s="37">
        <v>3812.5499999999997</v>
      </c>
      <c r="E15" s="37">
        <v>3793.0999999999995</v>
      </c>
      <c r="F15" s="37">
        <v>3770.2999999999997</v>
      </c>
      <c r="G15" s="37">
        <v>3750.8499999999995</v>
      </c>
      <c r="H15" s="37">
        <v>3835.3499999999995</v>
      </c>
      <c r="I15" s="37">
        <v>3854.7999999999993</v>
      </c>
      <c r="J15" s="37">
        <v>3877.5999999999995</v>
      </c>
      <c r="K15" s="28">
        <v>3832</v>
      </c>
      <c r="L15" s="28">
        <v>3789.75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7691.4</v>
      </c>
      <c r="D16" s="37">
        <v>7671.95</v>
      </c>
      <c r="E16" s="37">
        <v>7643.8499999999995</v>
      </c>
      <c r="F16" s="37">
        <v>7596.2999999999993</v>
      </c>
      <c r="G16" s="37">
        <v>7568.1999999999989</v>
      </c>
      <c r="H16" s="37">
        <v>7719.5</v>
      </c>
      <c r="I16" s="37">
        <v>7747.6</v>
      </c>
      <c r="J16" s="37">
        <v>7795.1500000000005</v>
      </c>
      <c r="K16" s="28">
        <v>7700.05</v>
      </c>
      <c r="L16" s="28">
        <v>7624.4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2610.85</v>
      </c>
      <c r="D17" s="37">
        <v>2605.65</v>
      </c>
      <c r="E17" s="37">
        <v>2581.3000000000002</v>
      </c>
      <c r="F17" s="37">
        <v>2551.75</v>
      </c>
      <c r="G17" s="37">
        <v>2527.4</v>
      </c>
      <c r="H17" s="37">
        <v>2635.2000000000003</v>
      </c>
      <c r="I17" s="37">
        <v>2659.5499999999997</v>
      </c>
      <c r="J17" s="37">
        <v>2689.1000000000004</v>
      </c>
      <c r="K17" s="28">
        <v>2630</v>
      </c>
      <c r="L17" s="28">
        <v>2576.1</v>
      </c>
      <c r="M17" s="28">
        <v>1.87883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2184.3000000000002</v>
      </c>
      <c r="D18" s="37">
        <v>2171</v>
      </c>
      <c r="E18" s="37">
        <v>2150.1999999999998</v>
      </c>
      <c r="F18" s="37">
        <v>2116.1</v>
      </c>
      <c r="G18" s="37">
        <v>2095.2999999999997</v>
      </c>
      <c r="H18" s="37">
        <v>2205.1</v>
      </c>
      <c r="I18" s="37">
        <v>2225.9</v>
      </c>
      <c r="J18" s="37">
        <v>2260</v>
      </c>
      <c r="K18" s="28">
        <v>2191.8000000000002</v>
      </c>
      <c r="L18" s="28">
        <v>2136.9</v>
      </c>
      <c r="M18" s="28">
        <v>2.8288099999999998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584.65</v>
      </c>
      <c r="D19" s="37">
        <v>584.20000000000005</v>
      </c>
      <c r="E19" s="37">
        <v>576.65000000000009</v>
      </c>
      <c r="F19" s="37">
        <v>568.65000000000009</v>
      </c>
      <c r="G19" s="37">
        <v>561.10000000000014</v>
      </c>
      <c r="H19" s="37">
        <v>592.20000000000005</v>
      </c>
      <c r="I19" s="37">
        <v>599.75</v>
      </c>
      <c r="J19" s="37">
        <v>607.75</v>
      </c>
      <c r="K19" s="28">
        <v>591.75</v>
      </c>
      <c r="L19" s="28">
        <v>576.20000000000005</v>
      </c>
      <c r="M19" s="28">
        <v>11.97204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19344.400000000001</v>
      </c>
      <c r="D20" s="37">
        <v>19438.933333333334</v>
      </c>
      <c r="E20" s="37">
        <v>19211.866666666669</v>
      </c>
      <c r="F20" s="37">
        <v>19079.333333333336</v>
      </c>
      <c r="G20" s="37">
        <v>18852.26666666667</v>
      </c>
      <c r="H20" s="37">
        <v>19571.466666666667</v>
      </c>
      <c r="I20" s="37">
        <v>19798.533333333333</v>
      </c>
      <c r="J20" s="37">
        <v>19931.066666666666</v>
      </c>
      <c r="K20" s="28">
        <v>19666</v>
      </c>
      <c r="L20" s="28">
        <v>19306.400000000001</v>
      </c>
      <c r="M20" s="28">
        <v>6.2050000000000001E-2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2373.25</v>
      </c>
      <c r="D21" s="37">
        <v>2349.6333333333337</v>
      </c>
      <c r="E21" s="37">
        <v>2314.6666666666674</v>
      </c>
      <c r="F21" s="37">
        <v>2256.0833333333339</v>
      </c>
      <c r="G21" s="37">
        <v>2221.1166666666677</v>
      </c>
      <c r="H21" s="37">
        <v>2408.2166666666672</v>
      </c>
      <c r="I21" s="37">
        <v>2443.1833333333334</v>
      </c>
      <c r="J21" s="37">
        <v>2501.7666666666669</v>
      </c>
      <c r="K21" s="28">
        <v>2384.6</v>
      </c>
      <c r="L21" s="28">
        <v>2291.0500000000002</v>
      </c>
      <c r="M21" s="28">
        <v>19.673079999999999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2207.35</v>
      </c>
      <c r="D22" s="37">
        <v>2127.2666666666669</v>
      </c>
      <c r="E22" s="37">
        <v>1990.8833333333337</v>
      </c>
      <c r="F22" s="37">
        <v>1774.4166666666667</v>
      </c>
      <c r="G22" s="37">
        <v>1638.0333333333335</v>
      </c>
      <c r="H22" s="37">
        <v>2343.7333333333336</v>
      </c>
      <c r="I22" s="37">
        <v>2480.1166666666668</v>
      </c>
      <c r="J22" s="37">
        <v>2696.5833333333339</v>
      </c>
      <c r="K22" s="28">
        <v>2263.65</v>
      </c>
      <c r="L22" s="28">
        <v>1910.8</v>
      </c>
      <c r="M22" s="28">
        <v>78.330609999999993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729.2</v>
      </c>
      <c r="D23" s="37">
        <v>724.75</v>
      </c>
      <c r="E23" s="37">
        <v>717.5</v>
      </c>
      <c r="F23" s="37">
        <v>705.8</v>
      </c>
      <c r="G23" s="37">
        <v>698.55</v>
      </c>
      <c r="H23" s="37">
        <v>736.45</v>
      </c>
      <c r="I23" s="37">
        <v>743.7</v>
      </c>
      <c r="J23" s="37">
        <v>755.40000000000009</v>
      </c>
      <c r="K23" s="28">
        <v>732</v>
      </c>
      <c r="L23" s="28">
        <v>713.05</v>
      </c>
      <c r="M23" s="28">
        <v>38.147150000000003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2716.65</v>
      </c>
      <c r="D24" s="37">
        <v>2664.6</v>
      </c>
      <c r="E24" s="37">
        <v>2554.1999999999998</v>
      </c>
      <c r="F24" s="37">
        <v>2391.75</v>
      </c>
      <c r="G24" s="37">
        <v>2281.35</v>
      </c>
      <c r="H24" s="37">
        <v>2827.0499999999997</v>
      </c>
      <c r="I24" s="37">
        <v>2937.4500000000003</v>
      </c>
      <c r="J24" s="37">
        <v>3099.8999999999996</v>
      </c>
      <c r="K24" s="28">
        <v>2775</v>
      </c>
      <c r="L24" s="28">
        <v>2502.15</v>
      </c>
      <c r="M24" s="28">
        <v>9.7438500000000001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2690.95</v>
      </c>
      <c r="D25" s="37">
        <v>2658.4666666666667</v>
      </c>
      <c r="E25" s="37">
        <v>2563.7833333333333</v>
      </c>
      <c r="F25" s="37">
        <v>2436.6166666666668</v>
      </c>
      <c r="G25" s="37">
        <v>2341.9333333333334</v>
      </c>
      <c r="H25" s="37">
        <v>2785.6333333333332</v>
      </c>
      <c r="I25" s="37">
        <v>2880.3166666666666</v>
      </c>
      <c r="J25" s="37">
        <v>3007.4833333333331</v>
      </c>
      <c r="K25" s="28">
        <v>2753.15</v>
      </c>
      <c r="L25" s="28">
        <v>2531.3000000000002</v>
      </c>
      <c r="M25" s="28">
        <v>7.5380599999999998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94.7</v>
      </c>
      <c r="D26" s="37">
        <v>93.866666666666674</v>
      </c>
      <c r="E26" s="37">
        <v>92.733333333333348</v>
      </c>
      <c r="F26" s="37">
        <v>90.76666666666668</v>
      </c>
      <c r="G26" s="37">
        <v>89.633333333333354</v>
      </c>
      <c r="H26" s="37">
        <v>95.833333333333343</v>
      </c>
      <c r="I26" s="37">
        <v>96.966666666666669</v>
      </c>
      <c r="J26" s="37">
        <v>98.933333333333337</v>
      </c>
      <c r="K26" s="28">
        <v>95</v>
      </c>
      <c r="L26" s="28">
        <v>91.9</v>
      </c>
      <c r="M26" s="28">
        <v>22.904109999999999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261.85000000000002</v>
      </c>
      <c r="D27" s="37">
        <v>258.73333333333335</v>
      </c>
      <c r="E27" s="37">
        <v>254.4666666666667</v>
      </c>
      <c r="F27" s="37">
        <v>247.08333333333334</v>
      </c>
      <c r="G27" s="37">
        <v>242.81666666666669</v>
      </c>
      <c r="H27" s="37">
        <v>266.11666666666667</v>
      </c>
      <c r="I27" s="37">
        <v>270.38333333333333</v>
      </c>
      <c r="J27" s="37">
        <v>277.76666666666671</v>
      </c>
      <c r="K27" s="28">
        <v>263</v>
      </c>
      <c r="L27" s="28">
        <v>251.35</v>
      </c>
      <c r="M27" s="28">
        <v>20.926500000000001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734</v>
      </c>
      <c r="D28" s="37">
        <v>735.1</v>
      </c>
      <c r="E28" s="37">
        <v>725.2</v>
      </c>
      <c r="F28" s="37">
        <v>716.4</v>
      </c>
      <c r="G28" s="37">
        <v>706.5</v>
      </c>
      <c r="H28" s="37">
        <v>743.90000000000009</v>
      </c>
      <c r="I28" s="37">
        <v>753.8</v>
      </c>
      <c r="J28" s="37">
        <v>762.60000000000014</v>
      </c>
      <c r="K28" s="28">
        <v>745</v>
      </c>
      <c r="L28" s="28">
        <v>726.3</v>
      </c>
      <c r="M28" s="28">
        <v>0.48702000000000001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3172.7</v>
      </c>
      <c r="D29" s="37">
        <v>3160.6333333333332</v>
      </c>
      <c r="E29" s="37">
        <v>3131.3166666666666</v>
      </c>
      <c r="F29" s="37">
        <v>3089.9333333333334</v>
      </c>
      <c r="G29" s="37">
        <v>3060.6166666666668</v>
      </c>
      <c r="H29" s="37">
        <v>3202.0166666666664</v>
      </c>
      <c r="I29" s="37">
        <v>3231.333333333333</v>
      </c>
      <c r="J29" s="37">
        <v>3272.7166666666662</v>
      </c>
      <c r="K29" s="28">
        <v>3189.95</v>
      </c>
      <c r="L29" s="28">
        <v>3119.25</v>
      </c>
      <c r="M29" s="28">
        <v>0.41558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369.2</v>
      </c>
      <c r="D30" s="37">
        <v>368.66666666666669</v>
      </c>
      <c r="E30" s="37">
        <v>367.38333333333338</v>
      </c>
      <c r="F30" s="37">
        <v>365.56666666666672</v>
      </c>
      <c r="G30" s="37">
        <v>364.28333333333342</v>
      </c>
      <c r="H30" s="37">
        <v>370.48333333333335</v>
      </c>
      <c r="I30" s="37">
        <v>371.76666666666665</v>
      </c>
      <c r="J30" s="37">
        <v>373.58333333333331</v>
      </c>
      <c r="K30" s="28">
        <v>369.95</v>
      </c>
      <c r="L30" s="28">
        <v>366.85</v>
      </c>
      <c r="M30" s="28">
        <v>31.352969999999999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3933.25</v>
      </c>
      <c r="D31" s="37">
        <v>3932.15</v>
      </c>
      <c r="E31" s="37">
        <v>3896.15</v>
      </c>
      <c r="F31" s="37">
        <v>3859.05</v>
      </c>
      <c r="G31" s="37">
        <v>3823.05</v>
      </c>
      <c r="H31" s="37">
        <v>3969.25</v>
      </c>
      <c r="I31" s="37">
        <v>4005.25</v>
      </c>
      <c r="J31" s="37">
        <v>4042.35</v>
      </c>
      <c r="K31" s="28">
        <v>3968.15</v>
      </c>
      <c r="L31" s="28">
        <v>3895.05</v>
      </c>
      <c r="M31" s="28">
        <v>1.9980599999999999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207.5</v>
      </c>
      <c r="D32" s="37">
        <v>205.66666666666666</v>
      </c>
      <c r="E32" s="37">
        <v>202.13333333333333</v>
      </c>
      <c r="F32" s="37">
        <v>196.76666666666668</v>
      </c>
      <c r="G32" s="37">
        <v>193.23333333333335</v>
      </c>
      <c r="H32" s="37">
        <v>211.0333333333333</v>
      </c>
      <c r="I32" s="37">
        <v>214.56666666666666</v>
      </c>
      <c r="J32" s="37">
        <v>219.93333333333328</v>
      </c>
      <c r="K32" s="28">
        <v>209.2</v>
      </c>
      <c r="L32" s="28">
        <v>200.3</v>
      </c>
      <c r="M32" s="28">
        <v>21.451599999999999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145.19999999999999</v>
      </c>
      <c r="D33" s="37">
        <v>144.6</v>
      </c>
      <c r="E33" s="37">
        <v>143</v>
      </c>
      <c r="F33" s="37">
        <v>140.80000000000001</v>
      </c>
      <c r="G33" s="37">
        <v>139.20000000000002</v>
      </c>
      <c r="H33" s="37">
        <v>146.79999999999998</v>
      </c>
      <c r="I33" s="37">
        <v>148.39999999999995</v>
      </c>
      <c r="J33" s="37">
        <v>150.59999999999997</v>
      </c>
      <c r="K33" s="28">
        <v>146.19999999999999</v>
      </c>
      <c r="L33" s="28">
        <v>142.4</v>
      </c>
      <c r="M33" s="28">
        <v>73.693259999999995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2933.05</v>
      </c>
      <c r="D34" s="37">
        <v>2908.3166666666671</v>
      </c>
      <c r="E34" s="37">
        <v>2876.0833333333339</v>
      </c>
      <c r="F34" s="37">
        <v>2819.1166666666668</v>
      </c>
      <c r="G34" s="37">
        <v>2786.8833333333337</v>
      </c>
      <c r="H34" s="37">
        <v>2965.2833333333342</v>
      </c>
      <c r="I34" s="37">
        <v>2997.5166666666669</v>
      </c>
      <c r="J34" s="37">
        <v>3054.4833333333345</v>
      </c>
      <c r="K34" s="28">
        <v>2940.55</v>
      </c>
      <c r="L34" s="28">
        <v>2851.35</v>
      </c>
      <c r="M34" s="28">
        <v>10.818849999999999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1714.95</v>
      </c>
      <c r="D35" s="37">
        <v>1710.8166666666666</v>
      </c>
      <c r="E35" s="37">
        <v>1694.6333333333332</v>
      </c>
      <c r="F35" s="37">
        <v>1674.3166666666666</v>
      </c>
      <c r="G35" s="37">
        <v>1658.1333333333332</v>
      </c>
      <c r="H35" s="37">
        <v>1731.1333333333332</v>
      </c>
      <c r="I35" s="37">
        <v>1747.3166666666666</v>
      </c>
      <c r="J35" s="37">
        <v>1767.6333333333332</v>
      </c>
      <c r="K35" s="28">
        <v>1727</v>
      </c>
      <c r="L35" s="28">
        <v>1690.5</v>
      </c>
      <c r="M35" s="28">
        <v>2.6197499999999998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543.95000000000005</v>
      </c>
      <c r="D36" s="37">
        <v>543.19999999999993</v>
      </c>
      <c r="E36" s="37">
        <v>536.49999999999989</v>
      </c>
      <c r="F36" s="37">
        <v>529.04999999999995</v>
      </c>
      <c r="G36" s="37">
        <v>522.34999999999991</v>
      </c>
      <c r="H36" s="37">
        <v>550.64999999999986</v>
      </c>
      <c r="I36" s="37">
        <v>557.34999999999991</v>
      </c>
      <c r="J36" s="37">
        <v>564.79999999999984</v>
      </c>
      <c r="K36" s="28">
        <v>549.9</v>
      </c>
      <c r="L36" s="28">
        <v>535.75</v>
      </c>
      <c r="M36" s="28">
        <v>11.65686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3986.85</v>
      </c>
      <c r="D37" s="37">
        <v>3988.9</v>
      </c>
      <c r="E37" s="37">
        <v>3889.9500000000003</v>
      </c>
      <c r="F37" s="37">
        <v>3793.05</v>
      </c>
      <c r="G37" s="37">
        <v>3694.1000000000004</v>
      </c>
      <c r="H37" s="37">
        <v>4085.8</v>
      </c>
      <c r="I37" s="37">
        <v>4184.75</v>
      </c>
      <c r="J37" s="37">
        <v>4281.6499999999996</v>
      </c>
      <c r="K37" s="28">
        <v>4087.85</v>
      </c>
      <c r="L37" s="28">
        <v>3892</v>
      </c>
      <c r="M37" s="28">
        <v>23.319050000000001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679.85</v>
      </c>
      <c r="D38" s="37">
        <v>675.7166666666667</v>
      </c>
      <c r="E38" s="37">
        <v>669.48333333333335</v>
      </c>
      <c r="F38" s="37">
        <v>659.11666666666667</v>
      </c>
      <c r="G38" s="37">
        <v>652.88333333333333</v>
      </c>
      <c r="H38" s="37">
        <v>686.08333333333337</v>
      </c>
      <c r="I38" s="37">
        <v>692.31666666666672</v>
      </c>
      <c r="J38" s="37">
        <v>702.68333333333339</v>
      </c>
      <c r="K38" s="28">
        <v>681.95</v>
      </c>
      <c r="L38" s="28">
        <v>665.35</v>
      </c>
      <c r="M38" s="28">
        <v>148.64285000000001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3848.55</v>
      </c>
      <c r="D39" s="37">
        <v>3833.85</v>
      </c>
      <c r="E39" s="37">
        <v>3809.7</v>
      </c>
      <c r="F39" s="37">
        <v>3770.85</v>
      </c>
      <c r="G39" s="37">
        <v>3746.7</v>
      </c>
      <c r="H39" s="37">
        <v>3872.7</v>
      </c>
      <c r="I39" s="37">
        <v>3896.8500000000004</v>
      </c>
      <c r="J39" s="37">
        <v>3935.7</v>
      </c>
      <c r="K39" s="28">
        <v>3858</v>
      </c>
      <c r="L39" s="28">
        <v>3795</v>
      </c>
      <c r="M39" s="28">
        <v>3.72417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5861.5</v>
      </c>
      <c r="D40" s="37">
        <v>5859.75</v>
      </c>
      <c r="E40" s="37">
        <v>5815.55</v>
      </c>
      <c r="F40" s="37">
        <v>5769.6</v>
      </c>
      <c r="G40" s="37">
        <v>5725.4000000000005</v>
      </c>
      <c r="H40" s="37">
        <v>5905.7</v>
      </c>
      <c r="I40" s="37">
        <v>5949.9000000000005</v>
      </c>
      <c r="J40" s="37">
        <v>5995.8499999999995</v>
      </c>
      <c r="K40" s="28">
        <v>5903.95</v>
      </c>
      <c r="L40" s="28">
        <v>5813.8</v>
      </c>
      <c r="M40" s="28">
        <v>7.6133699999999997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11938.15</v>
      </c>
      <c r="D41" s="37">
        <v>11941.416666666666</v>
      </c>
      <c r="E41" s="37">
        <v>11836.283333333333</v>
      </c>
      <c r="F41" s="37">
        <v>11734.416666666666</v>
      </c>
      <c r="G41" s="37">
        <v>11629.283333333333</v>
      </c>
      <c r="H41" s="37">
        <v>12043.283333333333</v>
      </c>
      <c r="I41" s="37">
        <v>12148.416666666668</v>
      </c>
      <c r="J41" s="37">
        <v>12250.283333333333</v>
      </c>
      <c r="K41" s="28">
        <v>12046.55</v>
      </c>
      <c r="L41" s="28">
        <v>11839.55</v>
      </c>
      <c r="M41" s="28">
        <v>1.61368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4904.6000000000004</v>
      </c>
      <c r="D42" s="37">
        <v>4882.8499999999995</v>
      </c>
      <c r="E42" s="37">
        <v>4834.6999999999989</v>
      </c>
      <c r="F42" s="37">
        <v>4764.7999999999993</v>
      </c>
      <c r="G42" s="37">
        <v>4716.6499999999987</v>
      </c>
      <c r="H42" s="37">
        <v>4952.7499999999991</v>
      </c>
      <c r="I42" s="37">
        <v>5000.8999999999987</v>
      </c>
      <c r="J42" s="37">
        <v>5070.7999999999993</v>
      </c>
      <c r="K42" s="28">
        <v>4931</v>
      </c>
      <c r="L42" s="28">
        <v>4812.95</v>
      </c>
      <c r="M42" s="28">
        <v>0.20527999999999999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2279.8000000000002</v>
      </c>
      <c r="D43" s="37">
        <v>2282.4666666666667</v>
      </c>
      <c r="E43" s="37">
        <v>2249.9333333333334</v>
      </c>
      <c r="F43" s="37">
        <v>2220.0666666666666</v>
      </c>
      <c r="G43" s="37">
        <v>2187.5333333333333</v>
      </c>
      <c r="H43" s="37">
        <v>2312.3333333333335</v>
      </c>
      <c r="I43" s="37">
        <v>2344.8666666666672</v>
      </c>
      <c r="J43" s="37">
        <v>2374.7333333333336</v>
      </c>
      <c r="K43" s="28">
        <v>2315</v>
      </c>
      <c r="L43" s="28">
        <v>2252.6</v>
      </c>
      <c r="M43" s="28">
        <v>3.5468500000000001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275</v>
      </c>
      <c r="D44" s="37">
        <v>273.84999999999997</v>
      </c>
      <c r="E44" s="37">
        <v>268.34999999999991</v>
      </c>
      <c r="F44" s="37">
        <v>261.69999999999993</v>
      </c>
      <c r="G44" s="37">
        <v>256.19999999999987</v>
      </c>
      <c r="H44" s="37">
        <v>280.49999999999994</v>
      </c>
      <c r="I44" s="37">
        <v>286.00000000000006</v>
      </c>
      <c r="J44" s="37">
        <v>292.64999999999998</v>
      </c>
      <c r="K44" s="28">
        <v>279.35000000000002</v>
      </c>
      <c r="L44" s="28">
        <v>267.2</v>
      </c>
      <c r="M44" s="28">
        <v>75.328519999999997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109.55</v>
      </c>
      <c r="D45" s="37">
        <v>107.96666666666665</v>
      </c>
      <c r="E45" s="37">
        <v>105.98333333333331</v>
      </c>
      <c r="F45" s="37">
        <v>102.41666666666666</v>
      </c>
      <c r="G45" s="37">
        <v>100.43333333333331</v>
      </c>
      <c r="H45" s="37">
        <v>111.5333333333333</v>
      </c>
      <c r="I45" s="37">
        <v>113.51666666666665</v>
      </c>
      <c r="J45" s="37">
        <v>117.0833333333333</v>
      </c>
      <c r="K45" s="28">
        <v>109.95</v>
      </c>
      <c r="L45" s="28">
        <v>104.4</v>
      </c>
      <c r="M45" s="28">
        <v>342.13585999999998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46.5</v>
      </c>
      <c r="D46" s="37">
        <v>46.116666666666667</v>
      </c>
      <c r="E46" s="37">
        <v>45.533333333333331</v>
      </c>
      <c r="F46" s="37">
        <v>44.566666666666663</v>
      </c>
      <c r="G46" s="37">
        <v>43.983333333333327</v>
      </c>
      <c r="H46" s="37">
        <v>47.083333333333336</v>
      </c>
      <c r="I46" s="37">
        <v>47.666666666666664</v>
      </c>
      <c r="J46" s="37">
        <v>48.63333333333334</v>
      </c>
      <c r="K46" s="28">
        <v>46.7</v>
      </c>
      <c r="L46" s="28">
        <v>45.15</v>
      </c>
      <c r="M46" s="28">
        <v>24.23291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1836.35</v>
      </c>
      <c r="D47" s="37">
        <v>1819.3999999999999</v>
      </c>
      <c r="E47" s="37">
        <v>1798.7999999999997</v>
      </c>
      <c r="F47" s="37">
        <v>1761.2499999999998</v>
      </c>
      <c r="G47" s="37">
        <v>1740.6499999999996</v>
      </c>
      <c r="H47" s="37">
        <v>1856.9499999999998</v>
      </c>
      <c r="I47" s="37">
        <v>1877.5499999999997</v>
      </c>
      <c r="J47" s="37">
        <v>1915.1</v>
      </c>
      <c r="K47" s="28">
        <v>1840</v>
      </c>
      <c r="L47" s="28">
        <v>1781.85</v>
      </c>
      <c r="M47" s="28">
        <v>3.5955400000000002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592.6</v>
      </c>
      <c r="D48" s="37">
        <v>588.86666666666667</v>
      </c>
      <c r="E48" s="37">
        <v>583.73333333333335</v>
      </c>
      <c r="F48" s="37">
        <v>574.86666666666667</v>
      </c>
      <c r="G48" s="37">
        <v>569.73333333333335</v>
      </c>
      <c r="H48" s="37">
        <v>597.73333333333335</v>
      </c>
      <c r="I48" s="37">
        <v>602.86666666666679</v>
      </c>
      <c r="J48" s="37">
        <v>611.73333333333335</v>
      </c>
      <c r="K48" s="28">
        <v>594</v>
      </c>
      <c r="L48" s="28">
        <v>580</v>
      </c>
      <c r="M48" s="28">
        <v>8.1136900000000001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234.75</v>
      </c>
      <c r="D49" s="37">
        <v>235.65</v>
      </c>
      <c r="E49" s="37">
        <v>232.9</v>
      </c>
      <c r="F49" s="37">
        <v>231.05</v>
      </c>
      <c r="G49" s="37">
        <v>228.3</v>
      </c>
      <c r="H49" s="37">
        <v>237.5</v>
      </c>
      <c r="I49" s="37">
        <v>240.25</v>
      </c>
      <c r="J49" s="37">
        <v>242.1</v>
      </c>
      <c r="K49" s="28">
        <v>238.4</v>
      </c>
      <c r="L49" s="28">
        <v>233.8</v>
      </c>
      <c r="M49" s="28">
        <v>33.635219999999997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655.20000000000005</v>
      </c>
      <c r="D50" s="37">
        <v>658.78333333333342</v>
      </c>
      <c r="E50" s="37">
        <v>645.96666666666681</v>
      </c>
      <c r="F50" s="37">
        <v>636.73333333333335</v>
      </c>
      <c r="G50" s="37">
        <v>623.91666666666674</v>
      </c>
      <c r="H50" s="37">
        <v>668.01666666666688</v>
      </c>
      <c r="I50" s="37">
        <v>680.83333333333348</v>
      </c>
      <c r="J50" s="37">
        <v>690.06666666666695</v>
      </c>
      <c r="K50" s="28">
        <v>671.6</v>
      </c>
      <c r="L50" s="28">
        <v>649.54999999999995</v>
      </c>
      <c r="M50" s="28">
        <v>11.713800000000001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48.05</v>
      </c>
      <c r="D51" s="37">
        <v>47.616666666666667</v>
      </c>
      <c r="E51" s="37">
        <v>47.033333333333331</v>
      </c>
      <c r="F51" s="37">
        <v>46.016666666666666</v>
      </c>
      <c r="G51" s="37">
        <v>45.43333333333333</v>
      </c>
      <c r="H51" s="37">
        <v>48.633333333333333</v>
      </c>
      <c r="I51" s="37">
        <v>49.216666666666661</v>
      </c>
      <c r="J51" s="37">
        <v>50.233333333333334</v>
      </c>
      <c r="K51" s="28">
        <v>48.2</v>
      </c>
      <c r="L51" s="28">
        <v>46.6</v>
      </c>
      <c r="M51" s="28">
        <v>153.27095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315.89999999999998</v>
      </c>
      <c r="D52" s="37">
        <v>319.25</v>
      </c>
      <c r="E52" s="37">
        <v>312.14999999999998</v>
      </c>
      <c r="F52" s="37">
        <v>308.39999999999998</v>
      </c>
      <c r="G52" s="37">
        <v>301.29999999999995</v>
      </c>
      <c r="H52" s="37">
        <v>323</v>
      </c>
      <c r="I52" s="37">
        <v>330.1</v>
      </c>
      <c r="J52" s="37">
        <v>333.85</v>
      </c>
      <c r="K52" s="28">
        <v>326.35000000000002</v>
      </c>
      <c r="L52" s="28">
        <v>315.5</v>
      </c>
      <c r="M52" s="28">
        <v>59.154209999999999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660.55</v>
      </c>
      <c r="D53" s="37">
        <v>666.83333333333337</v>
      </c>
      <c r="E53" s="37">
        <v>652.66666666666674</v>
      </c>
      <c r="F53" s="37">
        <v>644.78333333333342</v>
      </c>
      <c r="G53" s="37">
        <v>630.61666666666679</v>
      </c>
      <c r="H53" s="37">
        <v>674.7166666666667</v>
      </c>
      <c r="I53" s="37">
        <v>688.88333333333344</v>
      </c>
      <c r="J53" s="37">
        <v>696.76666666666665</v>
      </c>
      <c r="K53" s="28">
        <v>681</v>
      </c>
      <c r="L53" s="28">
        <v>658.95</v>
      </c>
      <c r="M53" s="28">
        <v>186.87521000000001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328.9</v>
      </c>
      <c r="D54" s="37">
        <v>326.01666666666665</v>
      </c>
      <c r="E54" s="37">
        <v>322.13333333333333</v>
      </c>
      <c r="F54" s="37">
        <v>315.36666666666667</v>
      </c>
      <c r="G54" s="37">
        <v>311.48333333333335</v>
      </c>
      <c r="H54" s="37">
        <v>332.7833333333333</v>
      </c>
      <c r="I54" s="37">
        <v>336.66666666666663</v>
      </c>
      <c r="J54" s="37">
        <v>343.43333333333328</v>
      </c>
      <c r="K54" s="28">
        <v>329.9</v>
      </c>
      <c r="L54" s="28">
        <v>319.25</v>
      </c>
      <c r="M54" s="28">
        <v>10.48019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16554.95</v>
      </c>
      <c r="D55" s="37">
        <v>16386.649999999998</v>
      </c>
      <c r="E55" s="37">
        <v>16168.299999999996</v>
      </c>
      <c r="F55" s="37">
        <v>15781.649999999998</v>
      </c>
      <c r="G55" s="37">
        <v>15563.299999999996</v>
      </c>
      <c r="H55" s="37">
        <v>16773.299999999996</v>
      </c>
      <c r="I55" s="37">
        <v>16991.649999999994</v>
      </c>
      <c r="J55" s="37">
        <v>17378.299999999996</v>
      </c>
      <c r="K55" s="28">
        <v>16605</v>
      </c>
      <c r="L55" s="28">
        <v>16000</v>
      </c>
      <c r="M55" s="28">
        <v>0.47949000000000003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3795.4</v>
      </c>
      <c r="D56" s="37">
        <v>3805.2666666666664</v>
      </c>
      <c r="E56" s="37">
        <v>3770.1333333333328</v>
      </c>
      <c r="F56" s="37">
        <v>3744.8666666666663</v>
      </c>
      <c r="G56" s="37">
        <v>3709.7333333333327</v>
      </c>
      <c r="H56" s="37">
        <v>3830.5333333333328</v>
      </c>
      <c r="I56" s="37">
        <v>3865.6666666666661</v>
      </c>
      <c r="J56" s="37">
        <v>3890.9333333333329</v>
      </c>
      <c r="K56" s="28">
        <v>3840.4</v>
      </c>
      <c r="L56" s="28">
        <v>3780</v>
      </c>
      <c r="M56" s="28">
        <v>2.08602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216.95</v>
      </c>
      <c r="D57" s="37">
        <v>214.51666666666665</v>
      </c>
      <c r="E57" s="37">
        <v>211.48333333333329</v>
      </c>
      <c r="F57" s="37">
        <v>206.01666666666665</v>
      </c>
      <c r="G57" s="37">
        <v>202.98333333333329</v>
      </c>
      <c r="H57" s="37">
        <v>219.98333333333329</v>
      </c>
      <c r="I57" s="37">
        <v>223.01666666666665</v>
      </c>
      <c r="J57" s="37">
        <v>228.48333333333329</v>
      </c>
      <c r="K57" s="28">
        <v>217.55</v>
      </c>
      <c r="L57" s="28">
        <v>209.05</v>
      </c>
      <c r="M57" s="28">
        <v>144.01029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638.04999999999995</v>
      </c>
      <c r="D58" s="37">
        <v>635.91666666666663</v>
      </c>
      <c r="E58" s="37">
        <v>630.5333333333333</v>
      </c>
      <c r="F58" s="37">
        <v>623.01666666666665</v>
      </c>
      <c r="G58" s="37">
        <v>617.63333333333333</v>
      </c>
      <c r="H58" s="37">
        <v>643.43333333333328</v>
      </c>
      <c r="I58" s="37">
        <v>648.81666666666672</v>
      </c>
      <c r="J58" s="37">
        <v>656.33333333333326</v>
      </c>
      <c r="K58" s="28">
        <v>641.29999999999995</v>
      </c>
      <c r="L58" s="28">
        <v>628.4</v>
      </c>
      <c r="M58" s="28">
        <v>16.717770000000002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947.55</v>
      </c>
      <c r="D59" s="37">
        <v>941.5333333333333</v>
      </c>
      <c r="E59" s="37">
        <v>933.06666666666661</v>
      </c>
      <c r="F59" s="37">
        <v>918.58333333333326</v>
      </c>
      <c r="G59" s="37">
        <v>910.11666666666656</v>
      </c>
      <c r="H59" s="37">
        <v>956.01666666666665</v>
      </c>
      <c r="I59" s="37">
        <v>964.48333333333335</v>
      </c>
      <c r="J59" s="37">
        <v>978.9666666666667</v>
      </c>
      <c r="K59" s="28">
        <v>950</v>
      </c>
      <c r="L59" s="28">
        <v>927.05</v>
      </c>
      <c r="M59" s="28">
        <v>10.37956</v>
      </c>
      <c r="N59" s="1"/>
      <c r="O59" s="1"/>
    </row>
    <row r="60" spans="1:15" ht="12.75" customHeight="1">
      <c r="A60" s="53">
        <v>51</v>
      </c>
      <c r="B60" s="28" t="s">
        <v>853</v>
      </c>
      <c r="C60" s="28">
        <v>1506</v>
      </c>
      <c r="D60" s="37">
        <v>1501.3666666666668</v>
      </c>
      <c r="E60" s="37">
        <v>1486.7333333333336</v>
      </c>
      <c r="F60" s="37">
        <v>1467.4666666666667</v>
      </c>
      <c r="G60" s="37">
        <v>1452.8333333333335</v>
      </c>
      <c r="H60" s="37">
        <v>1520.6333333333337</v>
      </c>
      <c r="I60" s="37">
        <v>1535.2666666666669</v>
      </c>
      <c r="J60" s="37">
        <v>1554.5333333333338</v>
      </c>
      <c r="K60" s="28">
        <v>1516</v>
      </c>
      <c r="L60" s="28">
        <v>1482.1</v>
      </c>
      <c r="M60" s="28">
        <v>2.0951599999999999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193.35</v>
      </c>
      <c r="D61" s="37">
        <v>191.81666666666669</v>
      </c>
      <c r="E61" s="37">
        <v>189.33333333333337</v>
      </c>
      <c r="F61" s="37">
        <v>185.31666666666669</v>
      </c>
      <c r="G61" s="37">
        <v>182.83333333333337</v>
      </c>
      <c r="H61" s="37">
        <v>195.83333333333337</v>
      </c>
      <c r="I61" s="37">
        <v>198.31666666666666</v>
      </c>
      <c r="J61" s="37">
        <v>202.33333333333337</v>
      </c>
      <c r="K61" s="28">
        <v>194.3</v>
      </c>
      <c r="L61" s="28">
        <v>187.8</v>
      </c>
      <c r="M61" s="28">
        <v>90.488410000000002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3502.85</v>
      </c>
      <c r="D62" s="37">
        <v>3502.5833333333335</v>
      </c>
      <c r="E62" s="37">
        <v>3445.2666666666669</v>
      </c>
      <c r="F62" s="37">
        <v>3387.6833333333334</v>
      </c>
      <c r="G62" s="37">
        <v>3330.3666666666668</v>
      </c>
      <c r="H62" s="37">
        <v>3560.166666666667</v>
      </c>
      <c r="I62" s="37">
        <v>3617.4833333333336</v>
      </c>
      <c r="J62" s="37">
        <v>3675.0666666666671</v>
      </c>
      <c r="K62" s="28">
        <v>3559.9</v>
      </c>
      <c r="L62" s="28">
        <v>3445</v>
      </c>
      <c r="M62" s="28">
        <v>3.5891000000000002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1561.45</v>
      </c>
      <c r="D63" s="37">
        <v>1561.4333333333332</v>
      </c>
      <c r="E63" s="37">
        <v>1551.1166666666663</v>
      </c>
      <c r="F63" s="37">
        <v>1540.7833333333331</v>
      </c>
      <c r="G63" s="37">
        <v>1530.4666666666662</v>
      </c>
      <c r="H63" s="37">
        <v>1571.7666666666664</v>
      </c>
      <c r="I63" s="37">
        <v>1582.0833333333335</v>
      </c>
      <c r="J63" s="37">
        <v>1592.4166666666665</v>
      </c>
      <c r="K63" s="28">
        <v>1571.75</v>
      </c>
      <c r="L63" s="28">
        <v>1551.1</v>
      </c>
      <c r="M63" s="28">
        <v>2.6082399999999999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660.45</v>
      </c>
      <c r="D64" s="37">
        <v>660.61666666666667</v>
      </c>
      <c r="E64" s="37">
        <v>652.88333333333333</v>
      </c>
      <c r="F64" s="37">
        <v>645.31666666666661</v>
      </c>
      <c r="G64" s="37">
        <v>637.58333333333326</v>
      </c>
      <c r="H64" s="37">
        <v>668.18333333333339</v>
      </c>
      <c r="I64" s="37">
        <v>675.91666666666674</v>
      </c>
      <c r="J64" s="37">
        <v>683.48333333333346</v>
      </c>
      <c r="K64" s="28">
        <v>668.35</v>
      </c>
      <c r="L64" s="28">
        <v>653.04999999999995</v>
      </c>
      <c r="M64" s="28">
        <v>8.1302000000000003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992.95</v>
      </c>
      <c r="D65" s="37">
        <v>993.28333333333342</v>
      </c>
      <c r="E65" s="37">
        <v>972.71666666666681</v>
      </c>
      <c r="F65" s="37">
        <v>952.48333333333335</v>
      </c>
      <c r="G65" s="37">
        <v>931.91666666666674</v>
      </c>
      <c r="H65" s="37">
        <v>1013.5166666666669</v>
      </c>
      <c r="I65" s="37">
        <v>1034.0833333333335</v>
      </c>
      <c r="J65" s="37">
        <v>1054.3166666666671</v>
      </c>
      <c r="K65" s="28">
        <v>1013.85</v>
      </c>
      <c r="L65" s="28">
        <v>973.05</v>
      </c>
      <c r="M65" s="28">
        <v>7.7219499999999996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368.7</v>
      </c>
      <c r="D66" s="37">
        <v>367.55</v>
      </c>
      <c r="E66" s="37">
        <v>363.5</v>
      </c>
      <c r="F66" s="37">
        <v>358.3</v>
      </c>
      <c r="G66" s="37">
        <v>354.25</v>
      </c>
      <c r="H66" s="37">
        <v>372.75</v>
      </c>
      <c r="I66" s="37">
        <v>376.80000000000007</v>
      </c>
      <c r="J66" s="37">
        <v>382</v>
      </c>
      <c r="K66" s="28">
        <v>371.6</v>
      </c>
      <c r="L66" s="28">
        <v>362.35</v>
      </c>
      <c r="M66" s="28">
        <v>6.6102699999999999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1111.25</v>
      </c>
      <c r="D67" s="37">
        <v>1115.75</v>
      </c>
      <c r="E67" s="37">
        <v>1098.5</v>
      </c>
      <c r="F67" s="37">
        <v>1085.75</v>
      </c>
      <c r="G67" s="37">
        <v>1068.5</v>
      </c>
      <c r="H67" s="37">
        <v>1128.5</v>
      </c>
      <c r="I67" s="37">
        <v>1145.75</v>
      </c>
      <c r="J67" s="37">
        <v>1158.5</v>
      </c>
      <c r="K67" s="28">
        <v>1133</v>
      </c>
      <c r="L67" s="28">
        <v>1103</v>
      </c>
      <c r="M67" s="28">
        <v>4.2146800000000004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346.15</v>
      </c>
      <c r="D68" s="37">
        <v>343.38333333333338</v>
      </c>
      <c r="E68" s="37">
        <v>338.96666666666675</v>
      </c>
      <c r="F68" s="37">
        <v>331.78333333333336</v>
      </c>
      <c r="G68" s="37">
        <v>327.36666666666673</v>
      </c>
      <c r="H68" s="37">
        <v>350.56666666666678</v>
      </c>
      <c r="I68" s="37">
        <v>354.98333333333341</v>
      </c>
      <c r="J68" s="37">
        <v>362.1666666666668</v>
      </c>
      <c r="K68" s="28">
        <v>347.8</v>
      </c>
      <c r="L68" s="28">
        <v>336.2</v>
      </c>
      <c r="M68" s="28">
        <v>42.512979999999999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545.4</v>
      </c>
      <c r="D69" s="37">
        <v>543.83333333333337</v>
      </c>
      <c r="E69" s="37">
        <v>540.66666666666674</v>
      </c>
      <c r="F69" s="37">
        <v>535.93333333333339</v>
      </c>
      <c r="G69" s="37">
        <v>532.76666666666677</v>
      </c>
      <c r="H69" s="37">
        <v>548.56666666666672</v>
      </c>
      <c r="I69" s="37">
        <v>551.73333333333346</v>
      </c>
      <c r="J69" s="37">
        <v>556.4666666666667</v>
      </c>
      <c r="K69" s="28">
        <v>547</v>
      </c>
      <c r="L69" s="28">
        <v>539.1</v>
      </c>
      <c r="M69" s="28">
        <v>7.6790200000000004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1450.5</v>
      </c>
      <c r="D70" s="37">
        <v>1439.9166666666667</v>
      </c>
      <c r="E70" s="37">
        <v>1425.5833333333335</v>
      </c>
      <c r="F70" s="37">
        <v>1400.6666666666667</v>
      </c>
      <c r="G70" s="37">
        <v>1386.3333333333335</v>
      </c>
      <c r="H70" s="37">
        <v>1464.8333333333335</v>
      </c>
      <c r="I70" s="37">
        <v>1479.166666666667</v>
      </c>
      <c r="J70" s="37">
        <v>1504.0833333333335</v>
      </c>
      <c r="K70" s="28">
        <v>1454.25</v>
      </c>
      <c r="L70" s="28">
        <v>1415</v>
      </c>
      <c r="M70" s="28">
        <v>1.8520300000000001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1834.4</v>
      </c>
      <c r="D71" s="37">
        <v>1815.7333333333333</v>
      </c>
      <c r="E71" s="37">
        <v>1782.6666666666667</v>
      </c>
      <c r="F71" s="37">
        <v>1730.9333333333334</v>
      </c>
      <c r="G71" s="37">
        <v>1697.8666666666668</v>
      </c>
      <c r="H71" s="37">
        <v>1867.4666666666667</v>
      </c>
      <c r="I71" s="37">
        <v>1900.5333333333333</v>
      </c>
      <c r="J71" s="37">
        <v>1952.2666666666667</v>
      </c>
      <c r="K71" s="28">
        <v>1848.8</v>
      </c>
      <c r="L71" s="28">
        <v>1764</v>
      </c>
      <c r="M71" s="28">
        <v>8.43492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3734.1</v>
      </c>
      <c r="D72" s="37">
        <v>3704.9333333333329</v>
      </c>
      <c r="E72" s="37">
        <v>3662.8666666666659</v>
      </c>
      <c r="F72" s="37">
        <v>3591.6333333333328</v>
      </c>
      <c r="G72" s="37">
        <v>3549.5666666666657</v>
      </c>
      <c r="H72" s="37">
        <v>3776.1666666666661</v>
      </c>
      <c r="I72" s="37">
        <v>3818.2333333333327</v>
      </c>
      <c r="J72" s="37">
        <v>3889.4666666666662</v>
      </c>
      <c r="K72" s="28">
        <v>3747</v>
      </c>
      <c r="L72" s="28">
        <v>3633.7</v>
      </c>
      <c r="M72" s="28">
        <v>3.9166500000000002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3741.25</v>
      </c>
      <c r="D73" s="37">
        <v>3704.1</v>
      </c>
      <c r="E73" s="37">
        <v>3658.2999999999997</v>
      </c>
      <c r="F73" s="37">
        <v>3575.35</v>
      </c>
      <c r="G73" s="37">
        <v>3529.5499999999997</v>
      </c>
      <c r="H73" s="37">
        <v>3787.0499999999997</v>
      </c>
      <c r="I73" s="37">
        <v>3832.85</v>
      </c>
      <c r="J73" s="37">
        <v>3915.7999999999997</v>
      </c>
      <c r="K73" s="28">
        <v>3749.9</v>
      </c>
      <c r="L73" s="28">
        <v>3621.15</v>
      </c>
      <c r="M73" s="28">
        <v>1.7201200000000001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2137.8000000000002</v>
      </c>
      <c r="D74" s="37">
        <v>2148.15</v>
      </c>
      <c r="E74" s="37">
        <v>2112.3500000000004</v>
      </c>
      <c r="F74" s="37">
        <v>2086.9</v>
      </c>
      <c r="G74" s="37">
        <v>2051.1000000000004</v>
      </c>
      <c r="H74" s="37">
        <v>2173.6000000000004</v>
      </c>
      <c r="I74" s="37">
        <v>2209.4000000000005</v>
      </c>
      <c r="J74" s="37">
        <v>2234.8500000000004</v>
      </c>
      <c r="K74" s="28">
        <v>2183.9499999999998</v>
      </c>
      <c r="L74" s="28">
        <v>2122.6999999999998</v>
      </c>
      <c r="M74" s="28">
        <v>1.35219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4501</v>
      </c>
      <c r="D75" s="37">
        <v>4473.2666666666673</v>
      </c>
      <c r="E75" s="37">
        <v>4377.8333333333348</v>
      </c>
      <c r="F75" s="37">
        <v>4254.6666666666679</v>
      </c>
      <c r="G75" s="37">
        <v>4159.2333333333354</v>
      </c>
      <c r="H75" s="37">
        <v>4596.4333333333343</v>
      </c>
      <c r="I75" s="37">
        <v>4691.8666666666668</v>
      </c>
      <c r="J75" s="37">
        <v>4815.0333333333338</v>
      </c>
      <c r="K75" s="28">
        <v>4568.7</v>
      </c>
      <c r="L75" s="28">
        <v>4350.1000000000004</v>
      </c>
      <c r="M75" s="28">
        <v>9.5940799999999999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3046.85</v>
      </c>
      <c r="D76" s="37">
        <v>3002.6</v>
      </c>
      <c r="E76" s="37">
        <v>2952.1499999999996</v>
      </c>
      <c r="F76" s="37">
        <v>2857.45</v>
      </c>
      <c r="G76" s="37">
        <v>2806.9999999999995</v>
      </c>
      <c r="H76" s="37">
        <v>3097.2999999999997</v>
      </c>
      <c r="I76" s="37">
        <v>3147.7499999999995</v>
      </c>
      <c r="J76" s="37">
        <v>3242.45</v>
      </c>
      <c r="K76" s="28">
        <v>3053.05</v>
      </c>
      <c r="L76" s="28">
        <v>2907.9</v>
      </c>
      <c r="M76" s="28">
        <v>13.463369999999999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472.25</v>
      </c>
      <c r="D77" s="37">
        <v>468.38333333333338</v>
      </c>
      <c r="E77" s="37">
        <v>462.86666666666679</v>
      </c>
      <c r="F77" s="37">
        <v>453.48333333333341</v>
      </c>
      <c r="G77" s="37">
        <v>447.96666666666681</v>
      </c>
      <c r="H77" s="37">
        <v>477.76666666666677</v>
      </c>
      <c r="I77" s="37">
        <v>483.2833333333333</v>
      </c>
      <c r="J77" s="37">
        <v>492.66666666666674</v>
      </c>
      <c r="K77" s="28">
        <v>473.9</v>
      </c>
      <c r="L77" s="28">
        <v>459</v>
      </c>
      <c r="M77" s="28">
        <v>1.6010500000000001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1581.2</v>
      </c>
      <c r="D78" s="37">
        <v>1577.7166666666665</v>
      </c>
      <c r="E78" s="37">
        <v>1553.4333333333329</v>
      </c>
      <c r="F78" s="37">
        <v>1525.6666666666665</v>
      </c>
      <c r="G78" s="37">
        <v>1501.383333333333</v>
      </c>
      <c r="H78" s="37">
        <v>1605.4833333333329</v>
      </c>
      <c r="I78" s="37">
        <v>1629.7666666666662</v>
      </c>
      <c r="J78" s="37">
        <v>1657.5333333333328</v>
      </c>
      <c r="K78" s="28">
        <v>1602</v>
      </c>
      <c r="L78" s="28">
        <v>1549.95</v>
      </c>
      <c r="M78" s="28">
        <v>4.6038199999999998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151.69999999999999</v>
      </c>
      <c r="D79" s="37">
        <v>149.33333333333334</v>
      </c>
      <c r="E79" s="37">
        <v>146.16666666666669</v>
      </c>
      <c r="F79" s="37">
        <v>140.63333333333335</v>
      </c>
      <c r="G79" s="37">
        <v>137.4666666666667</v>
      </c>
      <c r="H79" s="37">
        <v>154.86666666666667</v>
      </c>
      <c r="I79" s="37">
        <v>158.03333333333336</v>
      </c>
      <c r="J79" s="37">
        <v>163.56666666666666</v>
      </c>
      <c r="K79" s="28">
        <v>152.5</v>
      </c>
      <c r="L79" s="28">
        <v>143.80000000000001</v>
      </c>
      <c r="M79" s="28">
        <v>43.016599999999997</v>
      </c>
      <c r="N79" s="1"/>
      <c r="O79" s="1"/>
    </row>
    <row r="80" spans="1:15" ht="12.75" customHeight="1">
      <c r="A80" s="53">
        <v>71</v>
      </c>
      <c r="B80" s="28" t="s">
        <v>854</v>
      </c>
      <c r="C80" s="28">
        <v>1410.25</v>
      </c>
      <c r="D80" s="37">
        <v>1406.2</v>
      </c>
      <c r="E80" s="37">
        <v>1392.0500000000002</v>
      </c>
      <c r="F80" s="37">
        <v>1373.8500000000001</v>
      </c>
      <c r="G80" s="37">
        <v>1359.7000000000003</v>
      </c>
      <c r="H80" s="37">
        <v>1424.4</v>
      </c>
      <c r="I80" s="37">
        <v>1438.5500000000002</v>
      </c>
      <c r="J80" s="37">
        <v>1456.75</v>
      </c>
      <c r="K80" s="28">
        <v>1420.35</v>
      </c>
      <c r="L80" s="28">
        <v>1388</v>
      </c>
      <c r="M80" s="28">
        <v>1.59466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99.7</v>
      </c>
      <c r="D81" s="37">
        <v>98.716666666666683</v>
      </c>
      <c r="E81" s="37">
        <v>97.53333333333336</v>
      </c>
      <c r="F81" s="37">
        <v>95.366666666666674</v>
      </c>
      <c r="G81" s="37">
        <v>94.183333333333351</v>
      </c>
      <c r="H81" s="37">
        <v>100.88333333333337</v>
      </c>
      <c r="I81" s="37">
        <v>102.06666666666668</v>
      </c>
      <c r="J81" s="37">
        <v>104.23333333333338</v>
      </c>
      <c r="K81" s="28">
        <v>99.9</v>
      </c>
      <c r="L81" s="28">
        <v>96.55</v>
      </c>
      <c r="M81" s="28">
        <v>104.19710000000001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248.15</v>
      </c>
      <c r="D82" s="37">
        <v>247.9</v>
      </c>
      <c r="E82" s="37">
        <v>246.25</v>
      </c>
      <c r="F82" s="37">
        <v>244.35</v>
      </c>
      <c r="G82" s="37">
        <v>242.7</v>
      </c>
      <c r="H82" s="37">
        <v>249.8</v>
      </c>
      <c r="I82" s="37">
        <v>251.45000000000005</v>
      </c>
      <c r="J82" s="37">
        <v>253.35000000000002</v>
      </c>
      <c r="K82" s="28">
        <v>249.55</v>
      </c>
      <c r="L82" s="28">
        <v>246</v>
      </c>
      <c r="M82" s="28">
        <v>9.7447499999999998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138.6</v>
      </c>
      <c r="D83" s="37">
        <v>138.08333333333334</v>
      </c>
      <c r="E83" s="37">
        <v>136.66666666666669</v>
      </c>
      <c r="F83" s="37">
        <v>134.73333333333335</v>
      </c>
      <c r="G83" s="37">
        <v>133.31666666666669</v>
      </c>
      <c r="H83" s="37">
        <v>140.01666666666668</v>
      </c>
      <c r="I83" s="37">
        <v>141.43333333333337</v>
      </c>
      <c r="J83" s="37">
        <v>143.36666666666667</v>
      </c>
      <c r="K83" s="28">
        <v>139.5</v>
      </c>
      <c r="L83" s="28">
        <v>136.15</v>
      </c>
      <c r="M83" s="28">
        <v>88.782979999999995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2496.1999999999998</v>
      </c>
      <c r="D84" s="37">
        <v>2516.0499999999997</v>
      </c>
      <c r="E84" s="37">
        <v>2466.1499999999996</v>
      </c>
      <c r="F84" s="37">
        <v>2436.1</v>
      </c>
      <c r="G84" s="37">
        <v>2386.1999999999998</v>
      </c>
      <c r="H84" s="37">
        <v>2546.0999999999995</v>
      </c>
      <c r="I84" s="37">
        <v>2596</v>
      </c>
      <c r="J84" s="37">
        <v>2626.0499999999993</v>
      </c>
      <c r="K84" s="28">
        <v>2565.9499999999998</v>
      </c>
      <c r="L84" s="28">
        <v>2486</v>
      </c>
      <c r="M84" s="28">
        <v>1.5627500000000001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390.3</v>
      </c>
      <c r="D85" s="37">
        <v>387.2166666666667</v>
      </c>
      <c r="E85" s="37">
        <v>383.08333333333337</v>
      </c>
      <c r="F85" s="37">
        <v>375.86666666666667</v>
      </c>
      <c r="G85" s="37">
        <v>371.73333333333335</v>
      </c>
      <c r="H85" s="37">
        <v>394.43333333333339</v>
      </c>
      <c r="I85" s="37">
        <v>398.56666666666672</v>
      </c>
      <c r="J85" s="37">
        <v>405.78333333333342</v>
      </c>
      <c r="K85" s="28">
        <v>391.35</v>
      </c>
      <c r="L85" s="28">
        <v>380</v>
      </c>
      <c r="M85" s="28">
        <v>6.3812600000000002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859</v>
      </c>
      <c r="D86" s="37">
        <v>851.69999999999993</v>
      </c>
      <c r="E86" s="37">
        <v>842.84999999999991</v>
      </c>
      <c r="F86" s="37">
        <v>826.69999999999993</v>
      </c>
      <c r="G86" s="37">
        <v>817.84999999999991</v>
      </c>
      <c r="H86" s="37">
        <v>867.84999999999991</v>
      </c>
      <c r="I86" s="37">
        <v>876.7</v>
      </c>
      <c r="J86" s="37">
        <v>892.84999999999991</v>
      </c>
      <c r="K86" s="28">
        <v>860.55</v>
      </c>
      <c r="L86" s="28">
        <v>835.55</v>
      </c>
      <c r="M86" s="28">
        <v>6.6670600000000002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1302.55</v>
      </c>
      <c r="D87" s="37">
        <v>1298.95</v>
      </c>
      <c r="E87" s="37">
        <v>1288.9000000000001</v>
      </c>
      <c r="F87" s="37">
        <v>1275.25</v>
      </c>
      <c r="G87" s="37">
        <v>1265.2</v>
      </c>
      <c r="H87" s="37">
        <v>1312.6000000000001</v>
      </c>
      <c r="I87" s="37">
        <v>1322.6499999999999</v>
      </c>
      <c r="J87" s="37">
        <v>1336.3000000000002</v>
      </c>
      <c r="K87" s="28">
        <v>1309</v>
      </c>
      <c r="L87" s="28">
        <v>1285.3</v>
      </c>
      <c r="M87" s="28">
        <v>2.8934500000000001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1406</v>
      </c>
      <c r="D88" s="37">
        <v>1397</v>
      </c>
      <c r="E88" s="37">
        <v>1383</v>
      </c>
      <c r="F88" s="37">
        <v>1360</v>
      </c>
      <c r="G88" s="37">
        <v>1346</v>
      </c>
      <c r="H88" s="37">
        <v>1420</v>
      </c>
      <c r="I88" s="37">
        <v>1434</v>
      </c>
      <c r="J88" s="37">
        <v>1457</v>
      </c>
      <c r="K88" s="28">
        <v>1411</v>
      </c>
      <c r="L88" s="28">
        <v>1374</v>
      </c>
      <c r="M88" s="28">
        <v>7.5822200000000004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446.55</v>
      </c>
      <c r="D89" s="37">
        <v>445.18333333333334</v>
      </c>
      <c r="E89" s="37">
        <v>439.36666666666667</v>
      </c>
      <c r="F89" s="37">
        <v>432.18333333333334</v>
      </c>
      <c r="G89" s="37">
        <v>426.36666666666667</v>
      </c>
      <c r="H89" s="37">
        <v>452.36666666666667</v>
      </c>
      <c r="I89" s="37">
        <v>458.18333333333339</v>
      </c>
      <c r="J89" s="37">
        <v>465.36666666666667</v>
      </c>
      <c r="K89" s="28">
        <v>451</v>
      </c>
      <c r="L89" s="28">
        <v>438</v>
      </c>
      <c r="M89" s="28">
        <v>8.5590200000000003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230.65</v>
      </c>
      <c r="D90" s="37">
        <v>230.05000000000004</v>
      </c>
      <c r="E90" s="37">
        <v>227.80000000000007</v>
      </c>
      <c r="F90" s="37">
        <v>224.95000000000002</v>
      </c>
      <c r="G90" s="37">
        <v>222.70000000000005</v>
      </c>
      <c r="H90" s="37">
        <v>232.90000000000009</v>
      </c>
      <c r="I90" s="37">
        <v>235.15000000000003</v>
      </c>
      <c r="J90" s="37">
        <v>238.00000000000011</v>
      </c>
      <c r="K90" s="28">
        <v>232.3</v>
      </c>
      <c r="L90" s="28">
        <v>227.2</v>
      </c>
      <c r="M90" s="28">
        <v>6.8950899999999997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943.55</v>
      </c>
      <c r="D91" s="37">
        <v>954.23333333333323</v>
      </c>
      <c r="E91" s="37">
        <v>929.31666666666649</v>
      </c>
      <c r="F91" s="37">
        <v>915.08333333333326</v>
      </c>
      <c r="G91" s="37">
        <v>890.16666666666652</v>
      </c>
      <c r="H91" s="37">
        <v>968.46666666666647</v>
      </c>
      <c r="I91" s="37">
        <v>993.38333333333321</v>
      </c>
      <c r="J91" s="37">
        <v>1007.6166666666664</v>
      </c>
      <c r="K91" s="28">
        <v>979.15</v>
      </c>
      <c r="L91" s="28">
        <v>940</v>
      </c>
      <c r="M91" s="28">
        <v>57.878149999999998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1958.75</v>
      </c>
      <c r="D92" s="37">
        <v>1954.0666666666666</v>
      </c>
      <c r="E92" s="37">
        <v>1939.7333333333331</v>
      </c>
      <c r="F92" s="37">
        <v>1920.7166666666665</v>
      </c>
      <c r="G92" s="37">
        <v>1906.383333333333</v>
      </c>
      <c r="H92" s="37">
        <v>1973.0833333333333</v>
      </c>
      <c r="I92" s="37">
        <v>1987.4166666666667</v>
      </c>
      <c r="J92" s="37">
        <v>2006.4333333333334</v>
      </c>
      <c r="K92" s="28">
        <v>1968.4</v>
      </c>
      <c r="L92" s="28">
        <v>1935.05</v>
      </c>
      <c r="M92" s="28">
        <v>4.4974699999999999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1406.15</v>
      </c>
      <c r="D93" s="37">
        <v>1403.1000000000001</v>
      </c>
      <c r="E93" s="37">
        <v>1396.3000000000002</v>
      </c>
      <c r="F93" s="37">
        <v>1386.45</v>
      </c>
      <c r="G93" s="37">
        <v>1379.65</v>
      </c>
      <c r="H93" s="37">
        <v>1412.9500000000003</v>
      </c>
      <c r="I93" s="37">
        <v>1419.75</v>
      </c>
      <c r="J93" s="37">
        <v>1429.6000000000004</v>
      </c>
      <c r="K93" s="28">
        <v>1409.9</v>
      </c>
      <c r="L93" s="28">
        <v>1393.25</v>
      </c>
      <c r="M93" s="28">
        <v>37.314399999999999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546.65</v>
      </c>
      <c r="D94" s="37">
        <v>545.31666666666672</v>
      </c>
      <c r="E94" s="37">
        <v>541.53333333333342</v>
      </c>
      <c r="F94" s="37">
        <v>536.41666666666674</v>
      </c>
      <c r="G94" s="37">
        <v>532.63333333333344</v>
      </c>
      <c r="H94" s="37">
        <v>550.43333333333339</v>
      </c>
      <c r="I94" s="37">
        <v>554.2166666666667</v>
      </c>
      <c r="J94" s="37">
        <v>559.33333333333337</v>
      </c>
      <c r="K94" s="28">
        <v>549.1</v>
      </c>
      <c r="L94" s="28">
        <v>540.20000000000005</v>
      </c>
      <c r="M94" s="28">
        <v>18.483239999999999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1224.3</v>
      </c>
      <c r="D95" s="37">
        <v>1221.2166666666667</v>
      </c>
      <c r="E95" s="37">
        <v>1214.2333333333333</v>
      </c>
      <c r="F95" s="37">
        <v>1204.1666666666667</v>
      </c>
      <c r="G95" s="37">
        <v>1197.1833333333334</v>
      </c>
      <c r="H95" s="37">
        <v>1231.2833333333333</v>
      </c>
      <c r="I95" s="37">
        <v>1238.2666666666669</v>
      </c>
      <c r="J95" s="37">
        <v>1248.3333333333333</v>
      </c>
      <c r="K95" s="28">
        <v>1228.2</v>
      </c>
      <c r="L95" s="28">
        <v>1211.1500000000001</v>
      </c>
      <c r="M95" s="28">
        <v>3.5569500000000001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2868.1</v>
      </c>
      <c r="D96" s="37">
        <v>2850.5166666666664</v>
      </c>
      <c r="E96" s="37">
        <v>2825.6333333333328</v>
      </c>
      <c r="F96" s="37">
        <v>2783.1666666666665</v>
      </c>
      <c r="G96" s="37">
        <v>2758.2833333333328</v>
      </c>
      <c r="H96" s="37">
        <v>2892.9833333333327</v>
      </c>
      <c r="I96" s="37">
        <v>2917.8666666666659</v>
      </c>
      <c r="J96" s="37">
        <v>2960.3333333333326</v>
      </c>
      <c r="K96" s="28">
        <v>2875.4</v>
      </c>
      <c r="L96" s="28">
        <v>2808.05</v>
      </c>
      <c r="M96" s="28">
        <v>4.2893999999999997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356.2</v>
      </c>
      <c r="D97" s="37">
        <v>355.76666666666665</v>
      </c>
      <c r="E97" s="37">
        <v>348.23333333333329</v>
      </c>
      <c r="F97" s="37">
        <v>340.26666666666665</v>
      </c>
      <c r="G97" s="37">
        <v>332.73333333333329</v>
      </c>
      <c r="H97" s="37">
        <v>363.73333333333329</v>
      </c>
      <c r="I97" s="37">
        <v>371.26666666666659</v>
      </c>
      <c r="J97" s="37">
        <v>379.23333333333329</v>
      </c>
      <c r="K97" s="28">
        <v>363.3</v>
      </c>
      <c r="L97" s="28">
        <v>347.8</v>
      </c>
      <c r="M97" s="28">
        <v>137.45531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1746.1</v>
      </c>
      <c r="D98" s="37">
        <v>1751.4166666666667</v>
      </c>
      <c r="E98" s="37">
        <v>1734.2833333333335</v>
      </c>
      <c r="F98" s="37">
        <v>1722.4666666666667</v>
      </c>
      <c r="G98" s="37">
        <v>1705.3333333333335</v>
      </c>
      <c r="H98" s="37">
        <v>1763.2333333333336</v>
      </c>
      <c r="I98" s="37">
        <v>1780.3666666666668</v>
      </c>
      <c r="J98" s="37">
        <v>1792.1833333333336</v>
      </c>
      <c r="K98" s="28">
        <v>1768.55</v>
      </c>
      <c r="L98" s="28">
        <v>1739.6</v>
      </c>
      <c r="M98" s="28">
        <v>7.18438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243.05</v>
      </c>
      <c r="D99" s="37">
        <v>241.16666666666666</v>
      </c>
      <c r="E99" s="37">
        <v>237.43333333333331</v>
      </c>
      <c r="F99" s="37">
        <v>231.81666666666666</v>
      </c>
      <c r="G99" s="37">
        <v>228.08333333333331</v>
      </c>
      <c r="H99" s="37">
        <v>246.7833333333333</v>
      </c>
      <c r="I99" s="37">
        <v>250.51666666666665</v>
      </c>
      <c r="J99" s="37">
        <v>256.13333333333333</v>
      </c>
      <c r="K99" s="28">
        <v>244.9</v>
      </c>
      <c r="L99" s="28">
        <v>235.55</v>
      </c>
      <c r="M99" s="28">
        <v>39.508580000000002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2490.6</v>
      </c>
      <c r="D100" s="37">
        <v>2498.5333333333333</v>
      </c>
      <c r="E100" s="37">
        <v>2472.0666666666666</v>
      </c>
      <c r="F100" s="37">
        <v>2453.5333333333333</v>
      </c>
      <c r="G100" s="37">
        <v>2427.0666666666666</v>
      </c>
      <c r="H100" s="37">
        <v>2517.0666666666666</v>
      </c>
      <c r="I100" s="37">
        <v>2543.5333333333328</v>
      </c>
      <c r="J100" s="37">
        <v>2562.0666666666666</v>
      </c>
      <c r="K100" s="28">
        <v>2525</v>
      </c>
      <c r="L100" s="28">
        <v>2480</v>
      </c>
      <c r="M100" s="28">
        <v>15.872490000000001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271.39999999999998</v>
      </c>
      <c r="D101" s="37">
        <v>268.7833333333333</v>
      </c>
      <c r="E101" s="37">
        <v>265.66666666666663</v>
      </c>
      <c r="F101" s="37">
        <v>259.93333333333334</v>
      </c>
      <c r="G101" s="37">
        <v>256.81666666666666</v>
      </c>
      <c r="H101" s="37">
        <v>274.51666666666659</v>
      </c>
      <c r="I101" s="37">
        <v>277.63333333333327</v>
      </c>
      <c r="J101" s="37">
        <v>283.36666666666656</v>
      </c>
      <c r="K101" s="28">
        <v>271.89999999999998</v>
      </c>
      <c r="L101" s="28">
        <v>263.05</v>
      </c>
      <c r="M101" s="28">
        <v>7.6161099999999999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35961.300000000003</v>
      </c>
      <c r="D102" s="37">
        <v>35835.1</v>
      </c>
      <c r="E102" s="37">
        <v>35520.199999999997</v>
      </c>
      <c r="F102" s="37">
        <v>35079.1</v>
      </c>
      <c r="G102" s="37">
        <v>34764.199999999997</v>
      </c>
      <c r="H102" s="37">
        <v>36276.199999999997</v>
      </c>
      <c r="I102" s="37">
        <v>36591.100000000006</v>
      </c>
      <c r="J102" s="37">
        <v>37032.199999999997</v>
      </c>
      <c r="K102" s="28">
        <v>36150</v>
      </c>
      <c r="L102" s="28">
        <v>35394</v>
      </c>
      <c r="M102" s="28">
        <v>3.0949999999999998E-2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2249.5</v>
      </c>
      <c r="D103" s="37">
        <v>2245.9166666666665</v>
      </c>
      <c r="E103" s="37">
        <v>2231.833333333333</v>
      </c>
      <c r="F103" s="37">
        <v>2214.1666666666665</v>
      </c>
      <c r="G103" s="37">
        <v>2200.083333333333</v>
      </c>
      <c r="H103" s="37">
        <v>2263.583333333333</v>
      </c>
      <c r="I103" s="37">
        <v>2277.6666666666661</v>
      </c>
      <c r="J103" s="37">
        <v>2295.333333333333</v>
      </c>
      <c r="K103" s="28">
        <v>2260</v>
      </c>
      <c r="L103" s="28">
        <v>2228.25</v>
      </c>
      <c r="M103" s="28">
        <v>21.154710000000001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769.5</v>
      </c>
      <c r="D104" s="37">
        <v>765.35</v>
      </c>
      <c r="E104" s="37">
        <v>759.15000000000009</v>
      </c>
      <c r="F104" s="37">
        <v>748.80000000000007</v>
      </c>
      <c r="G104" s="37">
        <v>742.60000000000014</v>
      </c>
      <c r="H104" s="37">
        <v>775.7</v>
      </c>
      <c r="I104" s="37">
        <v>781.90000000000009</v>
      </c>
      <c r="J104" s="37">
        <v>792.25</v>
      </c>
      <c r="K104" s="28">
        <v>771.55</v>
      </c>
      <c r="L104" s="28">
        <v>755</v>
      </c>
      <c r="M104" s="28">
        <v>124.40573000000001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1266.05</v>
      </c>
      <c r="D105" s="37">
        <v>1267.7333333333333</v>
      </c>
      <c r="E105" s="37">
        <v>1251.8166666666666</v>
      </c>
      <c r="F105" s="37">
        <v>1237.5833333333333</v>
      </c>
      <c r="G105" s="37">
        <v>1221.6666666666665</v>
      </c>
      <c r="H105" s="37">
        <v>1281.9666666666667</v>
      </c>
      <c r="I105" s="37">
        <v>1297.8833333333332</v>
      </c>
      <c r="J105" s="37">
        <v>1312.1166666666668</v>
      </c>
      <c r="K105" s="28">
        <v>1283.6500000000001</v>
      </c>
      <c r="L105" s="28">
        <v>1253.5</v>
      </c>
      <c r="M105" s="28">
        <v>3.1457799999999998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521.95000000000005</v>
      </c>
      <c r="D106" s="37">
        <v>520.36666666666667</v>
      </c>
      <c r="E106" s="37">
        <v>516.93333333333339</v>
      </c>
      <c r="F106" s="37">
        <v>511.91666666666674</v>
      </c>
      <c r="G106" s="37">
        <v>508.48333333333346</v>
      </c>
      <c r="H106" s="37">
        <v>525.38333333333333</v>
      </c>
      <c r="I106" s="37">
        <v>528.81666666666649</v>
      </c>
      <c r="J106" s="37">
        <v>533.83333333333326</v>
      </c>
      <c r="K106" s="28">
        <v>523.79999999999995</v>
      </c>
      <c r="L106" s="28">
        <v>515.35</v>
      </c>
      <c r="M106" s="28">
        <v>9.9352699999999992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432.65</v>
      </c>
      <c r="D107" s="37">
        <v>436.23333333333335</v>
      </c>
      <c r="E107" s="37">
        <v>424.4666666666667</v>
      </c>
      <c r="F107" s="37">
        <v>416.28333333333336</v>
      </c>
      <c r="G107" s="37">
        <v>404.51666666666671</v>
      </c>
      <c r="H107" s="37">
        <v>444.41666666666669</v>
      </c>
      <c r="I107" s="37">
        <v>456.18333333333334</v>
      </c>
      <c r="J107" s="37">
        <v>464.36666666666667</v>
      </c>
      <c r="K107" s="28">
        <v>448</v>
      </c>
      <c r="L107" s="28">
        <v>428.05</v>
      </c>
      <c r="M107" s="28">
        <v>8.3617600000000003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32.700000000000003</v>
      </c>
      <c r="D108" s="37">
        <v>32.43333333333333</v>
      </c>
      <c r="E108" s="37">
        <v>31.566666666666663</v>
      </c>
      <c r="F108" s="37">
        <v>30.433333333333334</v>
      </c>
      <c r="G108" s="37">
        <v>29.566666666666666</v>
      </c>
      <c r="H108" s="37">
        <v>33.566666666666663</v>
      </c>
      <c r="I108" s="37">
        <v>34.433333333333323</v>
      </c>
      <c r="J108" s="37">
        <v>35.566666666666656</v>
      </c>
      <c r="K108" s="28">
        <v>33.299999999999997</v>
      </c>
      <c r="L108" s="28">
        <v>31.3</v>
      </c>
      <c r="M108" s="28">
        <v>82.85051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34.35</v>
      </c>
      <c r="D109" s="37">
        <v>34.050000000000004</v>
      </c>
      <c r="E109" s="37">
        <v>33.70000000000001</v>
      </c>
      <c r="F109" s="37">
        <v>33.050000000000004</v>
      </c>
      <c r="G109" s="37">
        <v>32.70000000000001</v>
      </c>
      <c r="H109" s="37">
        <v>34.70000000000001</v>
      </c>
      <c r="I109" s="37">
        <v>35.050000000000004</v>
      </c>
      <c r="J109" s="37">
        <v>35.70000000000001</v>
      </c>
      <c r="K109" s="28">
        <v>34.4</v>
      </c>
      <c r="L109" s="28">
        <v>33.4</v>
      </c>
      <c r="M109" s="28">
        <v>150.34380999999999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295</v>
      </c>
      <c r="D110" s="37">
        <v>294.66666666666669</v>
      </c>
      <c r="E110" s="37">
        <v>292.38333333333338</v>
      </c>
      <c r="F110" s="37">
        <v>289.76666666666671</v>
      </c>
      <c r="G110" s="37">
        <v>287.48333333333341</v>
      </c>
      <c r="H110" s="37">
        <v>297.28333333333336</v>
      </c>
      <c r="I110" s="37">
        <v>299.56666666666666</v>
      </c>
      <c r="J110" s="37">
        <v>302.18333333333334</v>
      </c>
      <c r="K110" s="28">
        <v>296.95</v>
      </c>
      <c r="L110" s="28">
        <v>292.05</v>
      </c>
      <c r="M110" s="28">
        <v>123.52667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3886.55</v>
      </c>
      <c r="D111" s="37">
        <v>3903.2833333333333</v>
      </c>
      <c r="E111" s="37">
        <v>3858.6666666666665</v>
      </c>
      <c r="F111" s="37">
        <v>3830.7833333333333</v>
      </c>
      <c r="G111" s="37">
        <v>3786.1666666666665</v>
      </c>
      <c r="H111" s="37">
        <v>3931.1666666666665</v>
      </c>
      <c r="I111" s="37">
        <v>3975.7833333333333</v>
      </c>
      <c r="J111" s="37">
        <v>4003.6666666666665</v>
      </c>
      <c r="K111" s="28">
        <v>3947.9</v>
      </c>
      <c r="L111" s="28">
        <v>3875.4</v>
      </c>
      <c r="M111" s="28">
        <v>0.82410000000000005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168.15</v>
      </c>
      <c r="D112" s="37">
        <v>165.11666666666667</v>
      </c>
      <c r="E112" s="37">
        <v>161.58333333333334</v>
      </c>
      <c r="F112" s="37">
        <v>155.01666666666668</v>
      </c>
      <c r="G112" s="37">
        <v>151.48333333333335</v>
      </c>
      <c r="H112" s="37">
        <v>171.68333333333334</v>
      </c>
      <c r="I112" s="37">
        <v>175.21666666666664</v>
      </c>
      <c r="J112" s="37">
        <v>181.78333333333333</v>
      </c>
      <c r="K112" s="28">
        <v>168.65</v>
      </c>
      <c r="L112" s="28">
        <v>158.55000000000001</v>
      </c>
      <c r="M112" s="28">
        <v>25.12313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163.44999999999999</v>
      </c>
      <c r="D113" s="37">
        <v>163.18333333333331</v>
      </c>
      <c r="E113" s="37">
        <v>161.86666666666662</v>
      </c>
      <c r="F113" s="37">
        <v>160.2833333333333</v>
      </c>
      <c r="G113" s="37">
        <v>158.96666666666661</v>
      </c>
      <c r="H113" s="37">
        <v>164.76666666666662</v>
      </c>
      <c r="I113" s="37">
        <v>166.08333333333329</v>
      </c>
      <c r="J113" s="37">
        <v>167.66666666666663</v>
      </c>
      <c r="K113" s="28">
        <v>164.5</v>
      </c>
      <c r="L113" s="28">
        <v>161.6</v>
      </c>
      <c r="M113" s="28">
        <v>49.770809999999997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245.95</v>
      </c>
      <c r="D114" s="37">
        <v>244.95000000000002</v>
      </c>
      <c r="E114" s="37">
        <v>242.65000000000003</v>
      </c>
      <c r="F114" s="37">
        <v>239.35000000000002</v>
      </c>
      <c r="G114" s="37">
        <v>237.05000000000004</v>
      </c>
      <c r="H114" s="37">
        <v>248.25000000000003</v>
      </c>
      <c r="I114" s="37">
        <v>250.55000000000004</v>
      </c>
      <c r="J114" s="37">
        <v>253.85000000000002</v>
      </c>
      <c r="K114" s="28">
        <v>247.25</v>
      </c>
      <c r="L114" s="28">
        <v>241.65</v>
      </c>
      <c r="M114" s="28">
        <v>42.213200000000001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72.55</v>
      </c>
      <c r="D115" s="37">
        <v>72.483333333333334</v>
      </c>
      <c r="E115" s="37">
        <v>72.116666666666674</v>
      </c>
      <c r="F115" s="37">
        <v>71.683333333333337</v>
      </c>
      <c r="G115" s="37">
        <v>71.316666666666677</v>
      </c>
      <c r="H115" s="37">
        <v>72.916666666666671</v>
      </c>
      <c r="I115" s="37">
        <v>73.283333333333317</v>
      </c>
      <c r="J115" s="37">
        <v>73.716666666666669</v>
      </c>
      <c r="K115" s="28">
        <v>72.849999999999994</v>
      </c>
      <c r="L115" s="28">
        <v>72.05</v>
      </c>
      <c r="M115" s="28">
        <v>115.48617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592.9</v>
      </c>
      <c r="D116" s="37">
        <v>590.43333333333328</v>
      </c>
      <c r="E116" s="37">
        <v>586.21666666666658</v>
      </c>
      <c r="F116" s="37">
        <v>579.5333333333333</v>
      </c>
      <c r="G116" s="37">
        <v>575.31666666666661</v>
      </c>
      <c r="H116" s="37">
        <v>597.11666666666656</v>
      </c>
      <c r="I116" s="37">
        <v>601.33333333333326</v>
      </c>
      <c r="J116" s="37">
        <v>608.01666666666654</v>
      </c>
      <c r="K116" s="28">
        <v>594.65</v>
      </c>
      <c r="L116" s="28">
        <v>583.75</v>
      </c>
      <c r="M116" s="28">
        <v>14.430870000000001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370.95</v>
      </c>
      <c r="D117" s="37">
        <v>370.01666666666665</v>
      </c>
      <c r="E117" s="37">
        <v>368.33333333333331</v>
      </c>
      <c r="F117" s="37">
        <v>365.71666666666664</v>
      </c>
      <c r="G117" s="37">
        <v>364.0333333333333</v>
      </c>
      <c r="H117" s="37">
        <v>372.63333333333333</v>
      </c>
      <c r="I117" s="37">
        <v>374.31666666666672</v>
      </c>
      <c r="J117" s="37">
        <v>376.93333333333334</v>
      </c>
      <c r="K117" s="28">
        <v>371.7</v>
      </c>
      <c r="L117" s="28">
        <v>367.4</v>
      </c>
      <c r="M117" s="28">
        <v>6.6002000000000001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213.3</v>
      </c>
      <c r="D118" s="37">
        <v>214</v>
      </c>
      <c r="E118" s="37">
        <v>210</v>
      </c>
      <c r="F118" s="37">
        <v>206.7</v>
      </c>
      <c r="G118" s="37">
        <v>202.7</v>
      </c>
      <c r="H118" s="37">
        <v>217.3</v>
      </c>
      <c r="I118" s="37">
        <v>221.3</v>
      </c>
      <c r="J118" s="37">
        <v>224.60000000000002</v>
      </c>
      <c r="K118" s="28">
        <v>218</v>
      </c>
      <c r="L118" s="28">
        <v>210.7</v>
      </c>
      <c r="M118" s="28">
        <v>35.971240000000002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858.35</v>
      </c>
      <c r="D119" s="37">
        <v>853.79999999999984</v>
      </c>
      <c r="E119" s="37">
        <v>847.59999999999968</v>
      </c>
      <c r="F119" s="37">
        <v>836.8499999999998</v>
      </c>
      <c r="G119" s="37">
        <v>830.64999999999964</v>
      </c>
      <c r="H119" s="37">
        <v>864.54999999999973</v>
      </c>
      <c r="I119" s="37">
        <v>870.74999999999977</v>
      </c>
      <c r="J119" s="37">
        <v>881.49999999999977</v>
      </c>
      <c r="K119" s="28">
        <v>860</v>
      </c>
      <c r="L119" s="28">
        <v>843.05</v>
      </c>
      <c r="M119" s="28">
        <v>15.035030000000001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3920.75</v>
      </c>
      <c r="D120" s="37">
        <v>3899.9166666666665</v>
      </c>
      <c r="E120" s="37">
        <v>3846.833333333333</v>
      </c>
      <c r="F120" s="37">
        <v>3772.9166666666665</v>
      </c>
      <c r="G120" s="37">
        <v>3719.833333333333</v>
      </c>
      <c r="H120" s="37">
        <v>3973.833333333333</v>
      </c>
      <c r="I120" s="37">
        <v>4026.9166666666661</v>
      </c>
      <c r="J120" s="37">
        <v>4100.833333333333</v>
      </c>
      <c r="K120" s="28">
        <v>3953</v>
      </c>
      <c r="L120" s="28">
        <v>3826</v>
      </c>
      <c r="M120" s="28">
        <v>2.9704999999999999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1473.15</v>
      </c>
      <c r="D121" s="37">
        <v>1479.8166666666668</v>
      </c>
      <c r="E121" s="37">
        <v>1459.7333333333336</v>
      </c>
      <c r="F121" s="37">
        <v>1446.3166666666668</v>
      </c>
      <c r="G121" s="37">
        <v>1426.2333333333336</v>
      </c>
      <c r="H121" s="37">
        <v>1493.2333333333336</v>
      </c>
      <c r="I121" s="37">
        <v>1513.3166666666671</v>
      </c>
      <c r="J121" s="37">
        <v>1526.7333333333336</v>
      </c>
      <c r="K121" s="28">
        <v>1499.9</v>
      </c>
      <c r="L121" s="28">
        <v>1466.4</v>
      </c>
      <c r="M121" s="28">
        <v>47.028149999999997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1694.65</v>
      </c>
      <c r="D122" s="37">
        <v>1682.7833333333335</v>
      </c>
      <c r="E122" s="37">
        <v>1659.866666666667</v>
      </c>
      <c r="F122" s="37">
        <v>1625.0833333333335</v>
      </c>
      <c r="G122" s="37">
        <v>1602.166666666667</v>
      </c>
      <c r="H122" s="37">
        <v>1717.5666666666671</v>
      </c>
      <c r="I122" s="37">
        <v>1740.4833333333336</v>
      </c>
      <c r="J122" s="37">
        <v>1775.2666666666671</v>
      </c>
      <c r="K122" s="28">
        <v>1705.7</v>
      </c>
      <c r="L122" s="28">
        <v>1648</v>
      </c>
      <c r="M122" s="28">
        <v>5.1161199999999996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985.85</v>
      </c>
      <c r="D123" s="37">
        <v>981.85</v>
      </c>
      <c r="E123" s="37">
        <v>975</v>
      </c>
      <c r="F123" s="37">
        <v>964.15</v>
      </c>
      <c r="G123" s="37">
        <v>957.3</v>
      </c>
      <c r="H123" s="37">
        <v>992.7</v>
      </c>
      <c r="I123" s="37">
        <v>999.55000000000018</v>
      </c>
      <c r="J123" s="37">
        <v>1010.4000000000001</v>
      </c>
      <c r="K123" s="28">
        <v>988.7</v>
      </c>
      <c r="L123" s="28">
        <v>971</v>
      </c>
      <c r="M123" s="28">
        <v>1.6659999999999999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227.2</v>
      </c>
      <c r="D124" s="37">
        <v>223.35</v>
      </c>
      <c r="E124" s="37">
        <v>214.7</v>
      </c>
      <c r="F124" s="37">
        <v>202.2</v>
      </c>
      <c r="G124" s="37">
        <v>193.54999999999998</v>
      </c>
      <c r="H124" s="37">
        <v>235.85</v>
      </c>
      <c r="I124" s="37">
        <v>244.50000000000003</v>
      </c>
      <c r="J124" s="37">
        <v>257</v>
      </c>
      <c r="K124" s="28">
        <v>232</v>
      </c>
      <c r="L124" s="28">
        <v>210.85</v>
      </c>
      <c r="M124" s="28">
        <v>13.44314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577.29999999999995</v>
      </c>
      <c r="D125" s="37">
        <v>576.58333333333337</v>
      </c>
      <c r="E125" s="37">
        <v>561.81666666666672</v>
      </c>
      <c r="F125" s="37">
        <v>546.33333333333337</v>
      </c>
      <c r="G125" s="37">
        <v>531.56666666666672</v>
      </c>
      <c r="H125" s="37">
        <v>592.06666666666672</v>
      </c>
      <c r="I125" s="37">
        <v>606.83333333333337</v>
      </c>
      <c r="J125" s="37">
        <v>622.31666666666672</v>
      </c>
      <c r="K125" s="28">
        <v>591.35</v>
      </c>
      <c r="L125" s="28">
        <v>561.1</v>
      </c>
      <c r="M125" s="28">
        <v>49.00994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350.95</v>
      </c>
      <c r="D126" s="37">
        <v>350.73333333333329</v>
      </c>
      <c r="E126" s="37">
        <v>339.31666666666661</v>
      </c>
      <c r="F126" s="37">
        <v>327.68333333333334</v>
      </c>
      <c r="G126" s="37">
        <v>316.26666666666665</v>
      </c>
      <c r="H126" s="37">
        <v>362.36666666666656</v>
      </c>
      <c r="I126" s="37">
        <v>373.78333333333319</v>
      </c>
      <c r="J126" s="37">
        <v>385.41666666666652</v>
      </c>
      <c r="K126" s="28">
        <v>362.15</v>
      </c>
      <c r="L126" s="28">
        <v>339.1</v>
      </c>
      <c r="M126" s="28">
        <v>71.148219999999995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581.95000000000005</v>
      </c>
      <c r="D127" s="37">
        <v>577.7166666666667</v>
      </c>
      <c r="E127" s="37">
        <v>571.43333333333339</v>
      </c>
      <c r="F127" s="37">
        <v>560.91666666666674</v>
      </c>
      <c r="G127" s="37">
        <v>554.63333333333344</v>
      </c>
      <c r="H127" s="37">
        <v>588.23333333333335</v>
      </c>
      <c r="I127" s="37">
        <v>594.51666666666665</v>
      </c>
      <c r="J127" s="37">
        <v>605.0333333333333</v>
      </c>
      <c r="K127" s="28">
        <v>584</v>
      </c>
      <c r="L127" s="28">
        <v>567.20000000000005</v>
      </c>
      <c r="M127" s="28">
        <v>25.14396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1741.25</v>
      </c>
      <c r="D128" s="37">
        <v>1738.8166666666666</v>
      </c>
      <c r="E128" s="37">
        <v>1730.6333333333332</v>
      </c>
      <c r="F128" s="37">
        <v>1720.0166666666667</v>
      </c>
      <c r="G128" s="37">
        <v>1711.8333333333333</v>
      </c>
      <c r="H128" s="37">
        <v>1749.4333333333332</v>
      </c>
      <c r="I128" s="37">
        <v>1757.6166666666666</v>
      </c>
      <c r="J128" s="37">
        <v>1768.2333333333331</v>
      </c>
      <c r="K128" s="28">
        <v>1747</v>
      </c>
      <c r="L128" s="28">
        <v>1728.2</v>
      </c>
      <c r="M128" s="28">
        <v>15.33179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73.05</v>
      </c>
      <c r="D129" s="37">
        <v>72.333333333333329</v>
      </c>
      <c r="E129" s="37">
        <v>71.416666666666657</v>
      </c>
      <c r="F129" s="37">
        <v>69.783333333333331</v>
      </c>
      <c r="G129" s="37">
        <v>68.86666666666666</v>
      </c>
      <c r="H129" s="37">
        <v>73.966666666666654</v>
      </c>
      <c r="I129" s="37">
        <v>74.883333333333312</v>
      </c>
      <c r="J129" s="37">
        <v>76.516666666666652</v>
      </c>
      <c r="K129" s="28">
        <v>73.25</v>
      </c>
      <c r="L129" s="28">
        <v>70.7</v>
      </c>
      <c r="M129" s="28">
        <v>52.442889999999998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3116.6</v>
      </c>
      <c r="D130" s="37">
        <v>3083.8666666666668</v>
      </c>
      <c r="E130" s="37">
        <v>3028.7333333333336</v>
      </c>
      <c r="F130" s="37">
        <v>2940.8666666666668</v>
      </c>
      <c r="G130" s="37">
        <v>2885.7333333333336</v>
      </c>
      <c r="H130" s="37">
        <v>3171.7333333333336</v>
      </c>
      <c r="I130" s="37">
        <v>3226.8666666666668</v>
      </c>
      <c r="J130" s="37">
        <v>3314.7333333333336</v>
      </c>
      <c r="K130" s="28">
        <v>3139</v>
      </c>
      <c r="L130" s="28">
        <v>2996</v>
      </c>
      <c r="M130" s="28">
        <v>3.38794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357.8</v>
      </c>
      <c r="D131" s="37">
        <v>355.33333333333331</v>
      </c>
      <c r="E131" s="37">
        <v>352.11666666666662</v>
      </c>
      <c r="F131" s="37">
        <v>346.43333333333328</v>
      </c>
      <c r="G131" s="37">
        <v>343.21666666666658</v>
      </c>
      <c r="H131" s="37">
        <v>361.01666666666665</v>
      </c>
      <c r="I131" s="37">
        <v>364.23333333333335</v>
      </c>
      <c r="J131" s="37">
        <v>369.91666666666669</v>
      </c>
      <c r="K131" s="28">
        <v>358.55</v>
      </c>
      <c r="L131" s="28">
        <v>349.65</v>
      </c>
      <c r="M131" s="28">
        <v>11.662319999999999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3955.5</v>
      </c>
      <c r="D132" s="37">
        <v>3955.15</v>
      </c>
      <c r="E132" s="37">
        <v>3890.3500000000004</v>
      </c>
      <c r="F132" s="37">
        <v>3825.2000000000003</v>
      </c>
      <c r="G132" s="37">
        <v>3760.4000000000005</v>
      </c>
      <c r="H132" s="37">
        <v>4020.3</v>
      </c>
      <c r="I132" s="37">
        <v>4085.1000000000004</v>
      </c>
      <c r="J132" s="37">
        <v>4150.25</v>
      </c>
      <c r="K132" s="28">
        <v>4019.95</v>
      </c>
      <c r="L132" s="28">
        <v>3890</v>
      </c>
      <c r="M132" s="28">
        <v>4.7826399999999998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1663</v>
      </c>
      <c r="D133" s="37">
        <v>1668.4166666666667</v>
      </c>
      <c r="E133" s="37">
        <v>1647.9833333333336</v>
      </c>
      <c r="F133" s="37">
        <v>1632.9666666666669</v>
      </c>
      <c r="G133" s="37">
        <v>1612.5333333333338</v>
      </c>
      <c r="H133" s="37">
        <v>1683.4333333333334</v>
      </c>
      <c r="I133" s="37">
        <v>1703.8666666666663</v>
      </c>
      <c r="J133" s="37">
        <v>1718.8833333333332</v>
      </c>
      <c r="K133" s="28">
        <v>1688.85</v>
      </c>
      <c r="L133" s="28">
        <v>1653.4</v>
      </c>
      <c r="M133" s="28">
        <v>13.16037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491.75</v>
      </c>
      <c r="D134" s="37">
        <v>489.05</v>
      </c>
      <c r="E134" s="37">
        <v>484.95000000000005</v>
      </c>
      <c r="F134" s="37">
        <v>478.15000000000003</v>
      </c>
      <c r="G134" s="37">
        <v>474.05000000000007</v>
      </c>
      <c r="H134" s="37">
        <v>495.85</v>
      </c>
      <c r="I134" s="37">
        <v>499.95000000000005</v>
      </c>
      <c r="J134" s="37">
        <v>506.75</v>
      </c>
      <c r="K134" s="28">
        <v>493.15</v>
      </c>
      <c r="L134" s="28">
        <v>482.25</v>
      </c>
      <c r="M134" s="28">
        <v>6.12209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642.54999999999995</v>
      </c>
      <c r="D135" s="37">
        <v>639.58333333333337</v>
      </c>
      <c r="E135" s="37">
        <v>634.56666666666672</v>
      </c>
      <c r="F135" s="37">
        <v>626.58333333333337</v>
      </c>
      <c r="G135" s="37">
        <v>621.56666666666672</v>
      </c>
      <c r="H135" s="37">
        <v>647.56666666666672</v>
      </c>
      <c r="I135" s="37">
        <v>652.58333333333337</v>
      </c>
      <c r="J135" s="37">
        <v>660.56666666666672</v>
      </c>
      <c r="K135" s="28">
        <v>644.6</v>
      </c>
      <c r="L135" s="28">
        <v>631.6</v>
      </c>
      <c r="M135" s="28">
        <v>5.51206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76375.850000000006</v>
      </c>
      <c r="D136" s="37">
        <v>76058.616666666669</v>
      </c>
      <c r="E136" s="37">
        <v>75617.233333333337</v>
      </c>
      <c r="F136" s="37">
        <v>74858.616666666669</v>
      </c>
      <c r="G136" s="37">
        <v>74417.233333333337</v>
      </c>
      <c r="H136" s="37">
        <v>76817.233333333337</v>
      </c>
      <c r="I136" s="37">
        <v>77258.616666666669</v>
      </c>
      <c r="J136" s="37">
        <v>78017.233333333337</v>
      </c>
      <c r="K136" s="28">
        <v>76500</v>
      </c>
      <c r="L136" s="28">
        <v>75300</v>
      </c>
      <c r="M136" s="28">
        <v>8.0250000000000002E-2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201.1</v>
      </c>
      <c r="D137" s="37">
        <v>200.75</v>
      </c>
      <c r="E137" s="37">
        <v>196.15</v>
      </c>
      <c r="F137" s="37">
        <v>191.20000000000002</v>
      </c>
      <c r="G137" s="37">
        <v>186.60000000000002</v>
      </c>
      <c r="H137" s="37">
        <v>205.7</v>
      </c>
      <c r="I137" s="37">
        <v>210.3</v>
      </c>
      <c r="J137" s="37">
        <v>215.24999999999997</v>
      </c>
      <c r="K137" s="28">
        <v>205.35</v>
      </c>
      <c r="L137" s="28">
        <v>195.8</v>
      </c>
      <c r="M137" s="28">
        <v>104.97546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1165.05</v>
      </c>
      <c r="D138" s="37">
        <v>1151.8666666666666</v>
      </c>
      <c r="E138" s="37">
        <v>1135.833333333333</v>
      </c>
      <c r="F138" s="37">
        <v>1106.6166666666666</v>
      </c>
      <c r="G138" s="37">
        <v>1090.583333333333</v>
      </c>
      <c r="H138" s="37">
        <v>1181.083333333333</v>
      </c>
      <c r="I138" s="37">
        <v>1197.1166666666663</v>
      </c>
      <c r="J138" s="37">
        <v>1226.333333333333</v>
      </c>
      <c r="K138" s="28">
        <v>1167.9000000000001</v>
      </c>
      <c r="L138" s="28">
        <v>1122.6500000000001</v>
      </c>
      <c r="M138" s="28">
        <v>45.202730000000003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91.5</v>
      </c>
      <c r="D139" s="37">
        <v>91.066666666666663</v>
      </c>
      <c r="E139" s="37">
        <v>90.133333333333326</v>
      </c>
      <c r="F139" s="37">
        <v>88.766666666666666</v>
      </c>
      <c r="G139" s="37">
        <v>87.833333333333329</v>
      </c>
      <c r="H139" s="37">
        <v>92.433333333333323</v>
      </c>
      <c r="I139" s="37">
        <v>93.36666666666666</v>
      </c>
      <c r="J139" s="37">
        <v>94.73333333333332</v>
      </c>
      <c r="K139" s="28">
        <v>92</v>
      </c>
      <c r="L139" s="28">
        <v>89.7</v>
      </c>
      <c r="M139" s="28">
        <v>35.602539999999998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507.65</v>
      </c>
      <c r="D140" s="37">
        <v>504.73333333333335</v>
      </c>
      <c r="E140" s="37">
        <v>500.86666666666667</v>
      </c>
      <c r="F140" s="37">
        <v>494.08333333333331</v>
      </c>
      <c r="G140" s="37">
        <v>490.21666666666664</v>
      </c>
      <c r="H140" s="37">
        <v>511.51666666666671</v>
      </c>
      <c r="I140" s="37">
        <v>515.38333333333344</v>
      </c>
      <c r="J140" s="37">
        <v>522.16666666666674</v>
      </c>
      <c r="K140" s="28">
        <v>508.6</v>
      </c>
      <c r="L140" s="28">
        <v>497.95</v>
      </c>
      <c r="M140" s="28">
        <v>8.9718400000000003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8507.65</v>
      </c>
      <c r="D141" s="37">
        <v>8482.9166666666661</v>
      </c>
      <c r="E141" s="37">
        <v>8440.8333333333321</v>
      </c>
      <c r="F141" s="37">
        <v>8374.0166666666664</v>
      </c>
      <c r="G141" s="37">
        <v>8331.9333333333325</v>
      </c>
      <c r="H141" s="37">
        <v>8549.7333333333318</v>
      </c>
      <c r="I141" s="37">
        <v>8591.8166666666639</v>
      </c>
      <c r="J141" s="37">
        <v>8658.6333333333314</v>
      </c>
      <c r="K141" s="28">
        <v>8525</v>
      </c>
      <c r="L141" s="28">
        <v>8416.1</v>
      </c>
      <c r="M141" s="28">
        <v>5.3611399999999998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830.75</v>
      </c>
      <c r="D142" s="37">
        <v>839.85</v>
      </c>
      <c r="E142" s="37">
        <v>818.45</v>
      </c>
      <c r="F142" s="37">
        <v>806.15</v>
      </c>
      <c r="G142" s="37">
        <v>784.75</v>
      </c>
      <c r="H142" s="37">
        <v>852.15000000000009</v>
      </c>
      <c r="I142" s="37">
        <v>873.55</v>
      </c>
      <c r="J142" s="37">
        <v>885.85000000000014</v>
      </c>
      <c r="K142" s="28">
        <v>861.25</v>
      </c>
      <c r="L142" s="28">
        <v>827.55</v>
      </c>
      <c r="M142" s="28">
        <v>11.84873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366.2</v>
      </c>
      <c r="D143" s="37">
        <v>365.8</v>
      </c>
      <c r="E143" s="37">
        <v>362.6</v>
      </c>
      <c r="F143" s="37">
        <v>359</v>
      </c>
      <c r="G143" s="37">
        <v>355.8</v>
      </c>
      <c r="H143" s="37">
        <v>369.40000000000003</v>
      </c>
      <c r="I143" s="37">
        <v>372.59999999999997</v>
      </c>
      <c r="J143" s="37">
        <v>376.20000000000005</v>
      </c>
      <c r="K143" s="28">
        <v>369</v>
      </c>
      <c r="L143" s="28">
        <v>362.2</v>
      </c>
      <c r="M143" s="28">
        <v>3.4598100000000001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1449.25</v>
      </c>
      <c r="D144" s="37">
        <v>1445.8333333333333</v>
      </c>
      <c r="E144" s="37">
        <v>1427.8666666666666</v>
      </c>
      <c r="F144" s="37">
        <v>1406.4833333333333</v>
      </c>
      <c r="G144" s="37">
        <v>1388.5166666666667</v>
      </c>
      <c r="H144" s="37">
        <v>1467.2166666666665</v>
      </c>
      <c r="I144" s="37">
        <v>1485.1833333333332</v>
      </c>
      <c r="J144" s="37">
        <v>1506.5666666666664</v>
      </c>
      <c r="K144" s="28">
        <v>1463.8</v>
      </c>
      <c r="L144" s="28">
        <v>1424.45</v>
      </c>
      <c r="M144" s="28">
        <v>1.8873200000000001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2813.5</v>
      </c>
      <c r="D145" s="37">
        <v>2807.2333333333336</v>
      </c>
      <c r="E145" s="37">
        <v>2772.2666666666673</v>
      </c>
      <c r="F145" s="37">
        <v>2731.0333333333338</v>
      </c>
      <c r="G145" s="37">
        <v>2696.0666666666675</v>
      </c>
      <c r="H145" s="37">
        <v>2848.4666666666672</v>
      </c>
      <c r="I145" s="37">
        <v>2883.4333333333334</v>
      </c>
      <c r="J145" s="37">
        <v>2924.666666666667</v>
      </c>
      <c r="K145" s="28">
        <v>2842.2</v>
      </c>
      <c r="L145" s="28">
        <v>2766</v>
      </c>
      <c r="M145" s="28">
        <v>5.7421600000000002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2201.35</v>
      </c>
      <c r="D146" s="37">
        <v>2182.2833333333333</v>
      </c>
      <c r="E146" s="37">
        <v>2150.0666666666666</v>
      </c>
      <c r="F146" s="37">
        <v>2098.7833333333333</v>
      </c>
      <c r="G146" s="37">
        <v>2066.5666666666666</v>
      </c>
      <c r="H146" s="37">
        <v>2233.5666666666666</v>
      </c>
      <c r="I146" s="37">
        <v>2265.7833333333328</v>
      </c>
      <c r="J146" s="37">
        <v>2317.0666666666666</v>
      </c>
      <c r="K146" s="28">
        <v>2214.5</v>
      </c>
      <c r="L146" s="28">
        <v>2131</v>
      </c>
      <c r="M146" s="28">
        <v>4.9847900000000003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1026.95</v>
      </c>
      <c r="D147" s="37">
        <v>1031.7</v>
      </c>
      <c r="E147" s="37">
        <v>1017.3000000000002</v>
      </c>
      <c r="F147" s="37">
        <v>1007.6500000000001</v>
      </c>
      <c r="G147" s="37">
        <v>993.25000000000023</v>
      </c>
      <c r="H147" s="37">
        <v>1041.3500000000001</v>
      </c>
      <c r="I147" s="37">
        <v>1055.7500000000002</v>
      </c>
      <c r="J147" s="37">
        <v>1065.4000000000001</v>
      </c>
      <c r="K147" s="28">
        <v>1046.0999999999999</v>
      </c>
      <c r="L147" s="28">
        <v>1022.05</v>
      </c>
      <c r="M147" s="28">
        <v>4.6178999999999997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109</v>
      </c>
      <c r="D148" s="37">
        <v>109.03333333333335</v>
      </c>
      <c r="E148" s="37">
        <v>107.36666666666669</v>
      </c>
      <c r="F148" s="37">
        <v>105.73333333333335</v>
      </c>
      <c r="G148" s="37">
        <v>104.06666666666669</v>
      </c>
      <c r="H148" s="37">
        <v>110.66666666666669</v>
      </c>
      <c r="I148" s="37">
        <v>112.33333333333334</v>
      </c>
      <c r="J148" s="37">
        <v>113.96666666666668</v>
      </c>
      <c r="K148" s="28">
        <v>110.7</v>
      </c>
      <c r="L148" s="28">
        <v>107.4</v>
      </c>
      <c r="M148" s="28">
        <v>113.25767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144.80000000000001</v>
      </c>
      <c r="D149" s="37">
        <v>145.13333333333333</v>
      </c>
      <c r="E149" s="37">
        <v>143.26666666666665</v>
      </c>
      <c r="F149" s="37">
        <v>141.73333333333332</v>
      </c>
      <c r="G149" s="37">
        <v>139.86666666666665</v>
      </c>
      <c r="H149" s="37">
        <v>146.66666666666666</v>
      </c>
      <c r="I149" s="37">
        <v>148.53333333333333</v>
      </c>
      <c r="J149" s="37">
        <v>150.06666666666666</v>
      </c>
      <c r="K149" s="28">
        <v>147</v>
      </c>
      <c r="L149" s="28">
        <v>143.6</v>
      </c>
      <c r="M149" s="28">
        <v>167.79134999999999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73.650000000000006</v>
      </c>
      <c r="D150" s="37">
        <v>73.849999999999994</v>
      </c>
      <c r="E150" s="37">
        <v>72.649999999999991</v>
      </c>
      <c r="F150" s="37">
        <v>71.649999999999991</v>
      </c>
      <c r="G150" s="37">
        <v>70.449999999999989</v>
      </c>
      <c r="H150" s="37">
        <v>74.849999999999994</v>
      </c>
      <c r="I150" s="37">
        <v>76.049999999999983</v>
      </c>
      <c r="J150" s="37">
        <v>77.05</v>
      </c>
      <c r="K150" s="28">
        <v>75.05</v>
      </c>
      <c r="L150" s="28">
        <v>72.849999999999994</v>
      </c>
      <c r="M150" s="28">
        <v>230.20214999999999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3788.2</v>
      </c>
      <c r="D151" s="37">
        <v>3776.2666666666664</v>
      </c>
      <c r="E151" s="37">
        <v>3735.5333333333328</v>
      </c>
      <c r="F151" s="37">
        <v>3682.8666666666663</v>
      </c>
      <c r="G151" s="37">
        <v>3642.1333333333328</v>
      </c>
      <c r="H151" s="37">
        <v>3828.9333333333329</v>
      </c>
      <c r="I151" s="37">
        <v>3869.6666666666665</v>
      </c>
      <c r="J151" s="37">
        <v>3922.333333333333</v>
      </c>
      <c r="K151" s="28">
        <v>3817</v>
      </c>
      <c r="L151" s="28">
        <v>3723.6</v>
      </c>
      <c r="M151" s="28">
        <v>0.97218000000000004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18489.400000000001</v>
      </c>
      <c r="D152" s="37">
        <v>18452.133333333335</v>
      </c>
      <c r="E152" s="37">
        <v>18379.26666666667</v>
      </c>
      <c r="F152" s="37">
        <v>18269.133333333335</v>
      </c>
      <c r="G152" s="37">
        <v>18196.26666666667</v>
      </c>
      <c r="H152" s="37">
        <v>18562.26666666667</v>
      </c>
      <c r="I152" s="37">
        <v>18635.133333333331</v>
      </c>
      <c r="J152" s="37">
        <v>18745.26666666667</v>
      </c>
      <c r="K152" s="28">
        <v>18525</v>
      </c>
      <c r="L152" s="28">
        <v>18342</v>
      </c>
      <c r="M152" s="28">
        <v>0.39382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299.95</v>
      </c>
      <c r="D153" s="37">
        <v>296.4666666666667</v>
      </c>
      <c r="E153" s="37">
        <v>291.43333333333339</v>
      </c>
      <c r="F153" s="37">
        <v>282.91666666666669</v>
      </c>
      <c r="G153" s="37">
        <v>277.88333333333338</v>
      </c>
      <c r="H153" s="37">
        <v>304.98333333333341</v>
      </c>
      <c r="I153" s="37">
        <v>310.01666666666671</v>
      </c>
      <c r="J153" s="37">
        <v>318.53333333333342</v>
      </c>
      <c r="K153" s="28">
        <v>301.5</v>
      </c>
      <c r="L153" s="28">
        <v>287.95</v>
      </c>
      <c r="M153" s="28">
        <v>14.54255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822.05</v>
      </c>
      <c r="D154" s="37">
        <v>818.5333333333333</v>
      </c>
      <c r="E154" s="37">
        <v>801.56666666666661</v>
      </c>
      <c r="F154" s="37">
        <v>781.08333333333326</v>
      </c>
      <c r="G154" s="37">
        <v>764.11666666666656</v>
      </c>
      <c r="H154" s="37">
        <v>839.01666666666665</v>
      </c>
      <c r="I154" s="37">
        <v>855.98333333333335</v>
      </c>
      <c r="J154" s="37">
        <v>876.4666666666667</v>
      </c>
      <c r="K154" s="28">
        <v>835.5</v>
      </c>
      <c r="L154" s="28">
        <v>798.05</v>
      </c>
      <c r="M154" s="28">
        <v>7.6925600000000003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125.5</v>
      </c>
      <c r="D155" s="37">
        <v>124.14999999999999</v>
      </c>
      <c r="E155" s="37">
        <v>122.39999999999998</v>
      </c>
      <c r="F155" s="37">
        <v>119.29999999999998</v>
      </c>
      <c r="G155" s="37">
        <v>117.54999999999997</v>
      </c>
      <c r="H155" s="37">
        <v>127.24999999999999</v>
      </c>
      <c r="I155" s="37">
        <v>129</v>
      </c>
      <c r="J155" s="37">
        <v>132.1</v>
      </c>
      <c r="K155" s="28">
        <v>125.9</v>
      </c>
      <c r="L155" s="28">
        <v>121.05</v>
      </c>
      <c r="M155" s="28">
        <v>315.22017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186.6</v>
      </c>
      <c r="D156" s="37">
        <v>185.36666666666665</v>
      </c>
      <c r="E156" s="37">
        <v>182.93333333333328</v>
      </c>
      <c r="F156" s="37">
        <v>179.26666666666662</v>
      </c>
      <c r="G156" s="37">
        <v>176.83333333333326</v>
      </c>
      <c r="H156" s="37">
        <v>189.0333333333333</v>
      </c>
      <c r="I156" s="37">
        <v>191.46666666666664</v>
      </c>
      <c r="J156" s="37">
        <v>195.13333333333333</v>
      </c>
      <c r="K156" s="28">
        <v>187.8</v>
      </c>
      <c r="L156" s="28">
        <v>181.7</v>
      </c>
      <c r="M156" s="28">
        <v>22.931170000000002</v>
      </c>
      <c r="N156" s="1"/>
      <c r="O156" s="1"/>
    </row>
    <row r="157" spans="1:15" ht="12.75" customHeight="1">
      <c r="A157" s="53">
        <v>148</v>
      </c>
      <c r="B157" s="28" t="s">
        <v>855</v>
      </c>
      <c r="C157" s="28">
        <v>709.6</v>
      </c>
      <c r="D157" s="37">
        <v>708.68333333333339</v>
      </c>
      <c r="E157" s="37">
        <v>698.36666666666679</v>
      </c>
      <c r="F157" s="37">
        <v>687.13333333333344</v>
      </c>
      <c r="G157" s="37">
        <v>676.81666666666683</v>
      </c>
      <c r="H157" s="37">
        <v>719.91666666666674</v>
      </c>
      <c r="I157" s="37">
        <v>730.23333333333335</v>
      </c>
      <c r="J157" s="37">
        <v>741.4666666666667</v>
      </c>
      <c r="K157" s="28">
        <v>719</v>
      </c>
      <c r="L157" s="28">
        <v>697.45</v>
      </c>
      <c r="M157" s="28">
        <v>38.286569999999998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3212.25</v>
      </c>
      <c r="D158" s="37">
        <v>3208.3333333333335</v>
      </c>
      <c r="E158" s="37">
        <v>3167.9666666666672</v>
      </c>
      <c r="F158" s="37">
        <v>3123.6833333333338</v>
      </c>
      <c r="G158" s="37">
        <v>3083.3166666666675</v>
      </c>
      <c r="H158" s="37">
        <v>3252.6166666666668</v>
      </c>
      <c r="I158" s="37">
        <v>3292.9833333333327</v>
      </c>
      <c r="J158" s="37">
        <v>3337.2666666666664</v>
      </c>
      <c r="K158" s="28">
        <v>3248.7</v>
      </c>
      <c r="L158" s="28">
        <v>3164.05</v>
      </c>
      <c r="M158" s="28">
        <v>0.53374999999999995</v>
      </c>
      <c r="N158" s="1"/>
      <c r="O158" s="1"/>
    </row>
    <row r="159" spans="1:15" ht="12.75" customHeight="1">
      <c r="A159" s="53">
        <v>150</v>
      </c>
      <c r="B159" s="28" t="s">
        <v>856</v>
      </c>
      <c r="C159" s="28">
        <v>558.35</v>
      </c>
      <c r="D159" s="37">
        <v>560.23333333333323</v>
      </c>
      <c r="E159" s="37">
        <v>553.21666666666647</v>
      </c>
      <c r="F159" s="37">
        <v>548.08333333333326</v>
      </c>
      <c r="G159" s="37">
        <v>541.06666666666649</v>
      </c>
      <c r="H159" s="37">
        <v>565.36666666666645</v>
      </c>
      <c r="I159" s="37">
        <v>572.3833333333331</v>
      </c>
      <c r="J159" s="37">
        <v>577.51666666666642</v>
      </c>
      <c r="K159" s="28">
        <v>567.25</v>
      </c>
      <c r="L159" s="28">
        <v>555.1</v>
      </c>
      <c r="M159" s="28">
        <v>3.2985099999999998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2793.45</v>
      </c>
      <c r="D160" s="37">
        <v>2776.4833333333336</v>
      </c>
      <c r="E160" s="37">
        <v>2746.9666666666672</v>
      </c>
      <c r="F160" s="37">
        <v>2700.4833333333336</v>
      </c>
      <c r="G160" s="37">
        <v>2670.9666666666672</v>
      </c>
      <c r="H160" s="37">
        <v>2822.9666666666672</v>
      </c>
      <c r="I160" s="37">
        <v>2852.4833333333336</v>
      </c>
      <c r="J160" s="37">
        <v>2898.9666666666672</v>
      </c>
      <c r="K160" s="28">
        <v>2806</v>
      </c>
      <c r="L160" s="28">
        <v>2730</v>
      </c>
      <c r="M160" s="28">
        <v>0.84724999999999995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43399.1</v>
      </c>
      <c r="D161" s="37">
        <v>43341.116666666669</v>
      </c>
      <c r="E161" s="37">
        <v>42983.333333333336</v>
      </c>
      <c r="F161" s="37">
        <v>42567.566666666666</v>
      </c>
      <c r="G161" s="37">
        <v>42209.783333333333</v>
      </c>
      <c r="H161" s="37">
        <v>43756.883333333339</v>
      </c>
      <c r="I161" s="37">
        <v>44114.666666666664</v>
      </c>
      <c r="J161" s="37">
        <v>44530.433333333342</v>
      </c>
      <c r="K161" s="28">
        <v>43698.9</v>
      </c>
      <c r="L161" s="28">
        <v>42925.35</v>
      </c>
      <c r="M161" s="28">
        <v>0.15312999999999999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3284.15</v>
      </c>
      <c r="D162" s="37">
        <v>3294.0833333333335</v>
      </c>
      <c r="E162" s="37">
        <v>3220.166666666667</v>
      </c>
      <c r="F162" s="37">
        <v>3156.1833333333334</v>
      </c>
      <c r="G162" s="37">
        <v>3082.2666666666669</v>
      </c>
      <c r="H162" s="37">
        <v>3358.0666666666671</v>
      </c>
      <c r="I162" s="37">
        <v>3431.983333333334</v>
      </c>
      <c r="J162" s="37">
        <v>3495.9666666666672</v>
      </c>
      <c r="K162" s="28">
        <v>3368</v>
      </c>
      <c r="L162" s="28">
        <v>3230.1</v>
      </c>
      <c r="M162" s="28">
        <v>2.47214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222.45</v>
      </c>
      <c r="D163" s="37">
        <v>222.48333333333335</v>
      </c>
      <c r="E163" s="37">
        <v>220.76666666666671</v>
      </c>
      <c r="F163" s="37">
        <v>219.08333333333337</v>
      </c>
      <c r="G163" s="37">
        <v>217.36666666666673</v>
      </c>
      <c r="H163" s="37">
        <v>224.16666666666669</v>
      </c>
      <c r="I163" s="37">
        <v>225.88333333333333</v>
      </c>
      <c r="J163" s="37">
        <v>227.56666666666666</v>
      </c>
      <c r="K163" s="28">
        <v>224.2</v>
      </c>
      <c r="L163" s="28">
        <v>220.8</v>
      </c>
      <c r="M163" s="28">
        <v>7.70871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2268.5500000000002</v>
      </c>
      <c r="D164" s="37">
        <v>2261.0166666666669</v>
      </c>
      <c r="E164" s="37">
        <v>2243.0833333333339</v>
      </c>
      <c r="F164" s="37">
        <v>2217.6166666666672</v>
      </c>
      <c r="G164" s="37">
        <v>2199.6833333333343</v>
      </c>
      <c r="H164" s="37">
        <v>2286.4833333333336</v>
      </c>
      <c r="I164" s="37">
        <v>2304.416666666667</v>
      </c>
      <c r="J164" s="37">
        <v>2329.8833333333332</v>
      </c>
      <c r="K164" s="28">
        <v>2278.9499999999998</v>
      </c>
      <c r="L164" s="28">
        <v>2235.5500000000002</v>
      </c>
      <c r="M164" s="28">
        <v>2.59144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1761.7</v>
      </c>
      <c r="D165" s="37">
        <v>1743.9666666666665</v>
      </c>
      <c r="E165" s="37">
        <v>1720.9333333333329</v>
      </c>
      <c r="F165" s="37">
        <v>1680.1666666666665</v>
      </c>
      <c r="G165" s="37">
        <v>1657.133333333333</v>
      </c>
      <c r="H165" s="37">
        <v>1784.7333333333329</v>
      </c>
      <c r="I165" s="37">
        <v>1807.7666666666662</v>
      </c>
      <c r="J165" s="37">
        <v>1848.5333333333328</v>
      </c>
      <c r="K165" s="28">
        <v>1767</v>
      </c>
      <c r="L165" s="28">
        <v>1703.2</v>
      </c>
      <c r="M165" s="28">
        <v>4.9065799999999999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2246.5500000000002</v>
      </c>
      <c r="D166" s="37">
        <v>2232.2000000000003</v>
      </c>
      <c r="E166" s="37">
        <v>2214.4000000000005</v>
      </c>
      <c r="F166" s="37">
        <v>2182.2500000000005</v>
      </c>
      <c r="G166" s="37">
        <v>2164.4500000000007</v>
      </c>
      <c r="H166" s="37">
        <v>2264.3500000000004</v>
      </c>
      <c r="I166" s="37">
        <v>2282.1500000000005</v>
      </c>
      <c r="J166" s="37">
        <v>2314.3000000000002</v>
      </c>
      <c r="K166" s="28">
        <v>2250</v>
      </c>
      <c r="L166" s="28">
        <v>2200.0500000000002</v>
      </c>
      <c r="M166" s="28">
        <v>1.67208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110.4</v>
      </c>
      <c r="D167" s="37">
        <v>109.85000000000001</v>
      </c>
      <c r="E167" s="37">
        <v>109.10000000000002</v>
      </c>
      <c r="F167" s="37">
        <v>107.80000000000001</v>
      </c>
      <c r="G167" s="37">
        <v>107.05000000000003</v>
      </c>
      <c r="H167" s="37">
        <v>111.15000000000002</v>
      </c>
      <c r="I167" s="37">
        <v>111.89999999999999</v>
      </c>
      <c r="J167" s="37">
        <v>113.20000000000002</v>
      </c>
      <c r="K167" s="28">
        <v>110.6</v>
      </c>
      <c r="L167" s="28">
        <v>108.55</v>
      </c>
      <c r="M167" s="28">
        <v>19.948810000000002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217.05</v>
      </c>
      <c r="D168" s="37">
        <v>218.16666666666666</v>
      </c>
      <c r="E168" s="37">
        <v>215.08333333333331</v>
      </c>
      <c r="F168" s="37">
        <v>213.11666666666665</v>
      </c>
      <c r="G168" s="37">
        <v>210.0333333333333</v>
      </c>
      <c r="H168" s="37">
        <v>220.13333333333333</v>
      </c>
      <c r="I168" s="37">
        <v>223.21666666666664</v>
      </c>
      <c r="J168" s="37">
        <v>225.18333333333334</v>
      </c>
      <c r="K168" s="28">
        <v>221.25</v>
      </c>
      <c r="L168" s="28">
        <v>216.2</v>
      </c>
      <c r="M168" s="28">
        <v>81.195599999999999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430</v>
      </c>
      <c r="D169" s="37">
        <v>426.76666666666665</v>
      </c>
      <c r="E169" s="37">
        <v>421.88333333333333</v>
      </c>
      <c r="F169" s="37">
        <v>413.76666666666665</v>
      </c>
      <c r="G169" s="37">
        <v>408.88333333333333</v>
      </c>
      <c r="H169" s="37">
        <v>434.88333333333333</v>
      </c>
      <c r="I169" s="37">
        <v>439.76666666666665</v>
      </c>
      <c r="J169" s="37">
        <v>447.88333333333333</v>
      </c>
      <c r="K169" s="28">
        <v>431.65</v>
      </c>
      <c r="L169" s="28">
        <v>418.65</v>
      </c>
      <c r="M169" s="28">
        <v>1.81606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14045.05</v>
      </c>
      <c r="D170" s="37">
        <v>14068.016666666668</v>
      </c>
      <c r="E170" s="37">
        <v>13888.033333333336</v>
      </c>
      <c r="F170" s="37">
        <v>13731.016666666668</v>
      </c>
      <c r="G170" s="37">
        <v>13551.033333333336</v>
      </c>
      <c r="H170" s="37">
        <v>14225.033333333336</v>
      </c>
      <c r="I170" s="37">
        <v>14405.01666666667</v>
      </c>
      <c r="J170" s="37">
        <v>14562.033333333336</v>
      </c>
      <c r="K170" s="28">
        <v>14248</v>
      </c>
      <c r="L170" s="28">
        <v>13911</v>
      </c>
      <c r="M170" s="28">
        <v>5.5969999999999999E-2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31.05</v>
      </c>
      <c r="D171" s="37">
        <v>30.900000000000002</v>
      </c>
      <c r="E171" s="37">
        <v>30.650000000000006</v>
      </c>
      <c r="F171" s="37">
        <v>30.250000000000004</v>
      </c>
      <c r="G171" s="37">
        <v>30.000000000000007</v>
      </c>
      <c r="H171" s="37">
        <v>31.300000000000004</v>
      </c>
      <c r="I171" s="37">
        <v>31.549999999999997</v>
      </c>
      <c r="J171" s="37">
        <v>31.950000000000003</v>
      </c>
      <c r="K171" s="28">
        <v>31.15</v>
      </c>
      <c r="L171" s="28">
        <v>30.5</v>
      </c>
      <c r="M171" s="28">
        <v>204.50726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130.5</v>
      </c>
      <c r="D172" s="37">
        <v>130.58333333333334</v>
      </c>
      <c r="E172" s="37">
        <v>129.66666666666669</v>
      </c>
      <c r="F172" s="37">
        <v>128.83333333333334</v>
      </c>
      <c r="G172" s="37">
        <v>127.91666666666669</v>
      </c>
      <c r="H172" s="37">
        <v>131.41666666666669</v>
      </c>
      <c r="I172" s="37">
        <v>132.33333333333337</v>
      </c>
      <c r="J172" s="37">
        <v>133.16666666666669</v>
      </c>
      <c r="K172" s="28">
        <v>131.5</v>
      </c>
      <c r="L172" s="28">
        <v>129.75</v>
      </c>
      <c r="M172" s="28">
        <v>52.124749999999999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2423.9</v>
      </c>
      <c r="D173" s="37">
        <v>2407.5666666666671</v>
      </c>
      <c r="E173" s="37">
        <v>2386.3333333333339</v>
      </c>
      <c r="F173" s="37">
        <v>2348.7666666666669</v>
      </c>
      <c r="G173" s="37">
        <v>2327.5333333333338</v>
      </c>
      <c r="H173" s="37">
        <v>2445.1333333333341</v>
      </c>
      <c r="I173" s="37">
        <v>2466.3666666666668</v>
      </c>
      <c r="J173" s="37">
        <v>2503.9333333333343</v>
      </c>
      <c r="K173" s="28">
        <v>2428.8000000000002</v>
      </c>
      <c r="L173" s="28">
        <v>2370</v>
      </c>
      <c r="M173" s="28">
        <v>63.906039999999997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854.05</v>
      </c>
      <c r="D174" s="37">
        <v>852.36666666666667</v>
      </c>
      <c r="E174" s="37">
        <v>845.7833333333333</v>
      </c>
      <c r="F174" s="37">
        <v>837.51666666666665</v>
      </c>
      <c r="G174" s="37">
        <v>830.93333333333328</v>
      </c>
      <c r="H174" s="37">
        <v>860.63333333333333</v>
      </c>
      <c r="I174" s="37">
        <v>867.21666666666658</v>
      </c>
      <c r="J174" s="37">
        <v>875.48333333333335</v>
      </c>
      <c r="K174" s="28">
        <v>858.95</v>
      </c>
      <c r="L174" s="28">
        <v>844.1</v>
      </c>
      <c r="M174" s="28">
        <v>9.43398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1147.4000000000001</v>
      </c>
      <c r="D175" s="37">
        <v>1147.8500000000001</v>
      </c>
      <c r="E175" s="37">
        <v>1140.6000000000004</v>
      </c>
      <c r="F175" s="37">
        <v>1133.8000000000002</v>
      </c>
      <c r="G175" s="37">
        <v>1126.5500000000004</v>
      </c>
      <c r="H175" s="37">
        <v>1154.6500000000003</v>
      </c>
      <c r="I175" s="37">
        <v>1161.8999999999999</v>
      </c>
      <c r="J175" s="37">
        <v>1168.7000000000003</v>
      </c>
      <c r="K175" s="28">
        <v>1155.0999999999999</v>
      </c>
      <c r="L175" s="28">
        <v>1141.05</v>
      </c>
      <c r="M175" s="28">
        <v>5.4315600000000002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2186.1999999999998</v>
      </c>
      <c r="D176" s="37">
        <v>2180.1166666666663</v>
      </c>
      <c r="E176" s="37">
        <v>2151.6333333333328</v>
      </c>
      <c r="F176" s="37">
        <v>2117.0666666666666</v>
      </c>
      <c r="G176" s="37">
        <v>2088.583333333333</v>
      </c>
      <c r="H176" s="37">
        <v>2214.6833333333325</v>
      </c>
      <c r="I176" s="37">
        <v>2243.1666666666661</v>
      </c>
      <c r="J176" s="37">
        <v>2277.7333333333322</v>
      </c>
      <c r="K176" s="28">
        <v>2208.6</v>
      </c>
      <c r="L176" s="28">
        <v>2145.5500000000002</v>
      </c>
      <c r="M176" s="28">
        <v>8.8508899999999997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19854.150000000001</v>
      </c>
      <c r="D177" s="37">
        <v>19886.283333333333</v>
      </c>
      <c r="E177" s="37">
        <v>19731.966666666667</v>
      </c>
      <c r="F177" s="37">
        <v>19609.783333333333</v>
      </c>
      <c r="G177" s="37">
        <v>19455.466666666667</v>
      </c>
      <c r="H177" s="37">
        <v>20008.466666666667</v>
      </c>
      <c r="I177" s="37">
        <v>20162.783333333333</v>
      </c>
      <c r="J177" s="37">
        <v>20284.966666666667</v>
      </c>
      <c r="K177" s="28">
        <v>20040.599999999999</v>
      </c>
      <c r="L177" s="28">
        <v>19764.099999999999</v>
      </c>
      <c r="M177" s="28">
        <v>0.16711999999999999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1256.1500000000001</v>
      </c>
      <c r="D178" s="37">
        <v>1258.75</v>
      </c>
      <c r="E178" s="37">
        <v>1237.5</v>
      </c>
      <c r="F178" s="37">
        <v>1218.8499999999999</v>
      </c>
      <c r="G178" s="37">
        <v>1197.5999999999999</v>
      </c>
      <c r="H178" s="37">
        <v>1277.4000000000001</v>
      </c>
      <c r="I178" s="37">
        <v>1298.6500000000001</v>
      </c>
      <c r="J178" s="37">
        <v>1317.3000000000002</v>
      </c>
      <c r="K178" s="28">
        <v>1280</v>
      </c>
      <c r="L178" s="28">
        <v>1240.0999999999999</v>
      </c>
      <c r="M178" s="28">
        <v>7.3830799999999996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2675.55</v>
      </c>
      <c r="D179" s="37">
        <v>2682.9</v>
      </c>
      <c r="E179" s="37">
        <v>2653.8</v>
      </c>
      <c r="F179" s="37">
        <v>2632.05</v>
      </c>
      <c r="G179" s="37">
        <v>2602.9500000000003</v>
      </c>
      <c r="H179" s="37">
        <v>2704.65</v>
      </c>
      <c r="I179" s="37">
        <v>2733.7499999999995</v>
      </c>
      <c r="J179" s="37">
        <v>2755.5</v>
      </c>
      <c r="K179" s="28">
        <v>2712</v>
      </c>
      <c r="L179" s="28">
        <v>2661.15</v>
      </c>
      <c r="M179" s="28">
        <v>2.0499299999999998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576.75</v>
      </c>
      <c r="D180" s="37">
        <v>572.51666666666665</v>
      </c>
      <c r="E180" s="37">
        <v>566.23333333333335</v>
      </c>
      <c r="F180" s="37">
        <v>555.7166666666667</v>
      </c>
      <c r="G180" s="37">
        <v>549.43333333333339</v>
      </c>
      <c r="H180" s="37">
        <v>583.0333333333333</v>
      </c>
      <c r="I180" s="37">
        <v>589.31666666666661</v>
      </c>
      <c r="J180" s="37">
        <v>599.83333333333326</v>
      </c>
      <c r="K180" s="28">
        <v>578.79999999999995</v>
      </c>
      <c r="L180" s="28">
        <v>562</v>
      </c>
      <c r="M180" s="28">
        <v>3.0588199999999999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488.2</v>
      </c>
      <c r="D181" s="37">
        <v>488.16666666666669</v>
      </c>
      <c r="E181" s="37">
        <v>485.03333333333336</v>
      </c>
      <c r="F181" s="37">
        <v>481.86666666666667</v>
      </c>
      <c r="G181" s="37">
        <v>478.73333333333335</v>
      </c>
      <c r="H181" s="37">
        <v>491.33333333333337</v>
      </c>
      <c r="I181" s="37">
        <v>494.4666666666667</v>
      </c>
      <c r="J181" s="37">
        <v>497.63333333333338</v>
      </c>
      <c r="K181" s="28">
        <v>491.3</v>
      </c>
      <c r="L181" s="28">
        <v>485</v>
      </c>
      <c r="M181" s="28">
        <v>77.047920000000005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72.5</v>
      </c>
      <c r="D182" s="37">
        <v>72.3</v>
      </c>
      <c r="E182" s="37">
        <v>70.699999999999989</v>
      </c>
      <c r="F182" s="37">
        <v>68.899999999999991</v>
      </c>
      <c r="G182" s="37">
        <v>67.299999999999983</v>
      </c>
      <c r="H182" s="37">
        <v>74.099999999999994</v>
      </c>
      <c r="I182" s="37">
        <v>75.699999999999989</v>
      </c>
      <c r="J182" s="37">
        <v>77.5</v>
      </c>
      <c r="K182" s="28">
        <v>73.900000000000006</v>
      </c>
      <c r="L182" s="28">
        <v>70.5</v>
      </c>
      <c r="M182" s="28">
        <v>407.47354999999999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857.25</v>
      </c>
      <c r="D183" s="37">
        <v>857.11666666666667</v>
      </c>
      <c r="E183" s="37">
        <v>851.23333333333335</v>
      </c>
      <c r="F183" s="37">
        <v>845.2166666666667</v>
      </c>
      <c r="G183" s="37">
        <v>839.33333333333337</v>
      </c>
      <c r="H183" s="37">
        <v>863.13333333333333</v>
      </c>
      <c r="I183" s="37">
        <v>869.01666666666677</v>
      </c>
      <c r="J183" s="37">
        <v>875.0333333333333</v>
      </c>
      <c r="K183" s="28">
        <v>863</v>
      </c>
      <c r="L183" s="28">
        <v>851.1</v>
      </c>
      <c r="M183" s="28">
        <v>17.680479999999999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437.05</v>
      </c>
      <c r="D184" s="37">
        <v>434.01666666666665</v>
      </c>
      <c r="E184" s="37">
        <v>429.58333333333331</v>
      </c>
      <c r="F184" s="37">
        <v>422.11666666666667</v>
      </c>
      <c r="G184" s="37">
        <v>417.68333333333334</v>
      </c>
      <c r="H184" s="37">
        <v>441.48333333333329</v>
      </c>
      <c r="I184" s="37">
        <v>445.91666666666669</v>
      </c>
      <c r="J184" s="37">
        <v>453.38333333333327</v>
      </c>
      <c r="K184" s="28">
        <v>438.45</v>
      </c>
      <c r="L184" s="28">
        <v>426.55</v>
      </c>
      <c r="M184" s="28">
        <v>5.4825200000000001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573.1</v>
      </c>
      <c r="D185" s="37">
        <v>571.88333333333333</v>
      </c>
      <c r="E185" s="37">
        <v>566.76666666666665</v>
      </c>
      <c r="F185" s="37">
        <v>560.43333333333328</v>
      </c>
      <c r="G185" s="37">
        <v>555.31666666666661</v>
      </c>
      <c r="H185" s="37">
        <v>578.2166666666667</v>
      </c>
      <c r="I185" s="37">
        <v>583.33333333333326</v>
      </c>
      <c r="J185" s="37">
        <v>589.66666666666674</v>
      </c>
      <c r="K185" s="28">
        <v>577</v>
      </c>
      <c r="L185" s="28">
        <v>565.54999999999995</v>
      </c>
      <c r="M185" s="28">
        <v>1.0664199999999999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854.95</v>
      </c>
      <c r="D186" s="37">
        <v>847.43333333333339</v>
      </c>
      <c r="E186" s="37">
        <v>837.36666666666679</v>
      </c>
      <c r="F186" s="37">
        <v>819.78333333333342</v>
      </c>
      <c r="G186" s="37">
        <v>809.71666666666681</v>
      </c>
      <c r="H186" s="37">
        <v>865.01666666666677</v>
      </c>
      <c r="I186" s="37">
        <v>875.08333333333337</v>
      </c>
      <c r="J186" s="37">
        <v>892.66666666666674</v>
      </c>
      <c r="K186" s="28">
        <v>857.5</v>
      </c>
      <c r="L186" s="28">
        <v>829.85</v>
      </c>
      <c r="M186" s="28">
        <v>11.10345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843.1</v>
      </c>
      <c r="D187" s="37">
        <v>838.56666666666672</v>
      </c>
      <c r="E187" s="37">
        <v>832.68333333333339</v>
      </c>
      <c r="F187" s="37">
        <v>822.26666666666665</v>
      </c>
      <c r="G187" s="37">
        <v>816.38333333333333</v>
      </c>
      <c r="H187" s="37">
        <v>848.98333333333346</v>
      </c>
      <c r="I187" s="37">
        <v>854.8666666666669</v>
      </c>
      <c r="J187" s="37">
        <v>865.28333333333353</v>
      </c>
      <c r="K187" s="28">
        <v>844.45</v>
      </c>
      <c r="L187" s="28">
        <v>828.15</v>
      </c>
      <c r="M187" s="28">
        <v>10.777200000000001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999.15</v>
      </c>
      <c r="D188" s="37">
        <v>989.1</v>
      </c>
      <c r="E188" s="37">
        <v>970.05000000000007</v>
      </c>
      <c r="F188" s="37">
        <v>940.95</v>
      </c>
      <c r="G188" s="37">
        <v>921.90000000000009</v>
      </c>
      <c r="H188" s="37">
        <v>1018.2</v>
      </c>
      <c r="I188" s="37">
        <v>1037.25</v>
      </c>
      <c r="J188" s="37">
        <v>1066.3499999999999</v>
      </c>
      <c r="K188" s="28">
        <v>1008.15</v>
      </c>
      <c r="L188" s="28">
        <v>960</v>
      </c>
      <c r="M188" s="28">
        <v>5.2461799999999998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3113.8</v>
      </c>
      <c r="D189" s="37">
        <v>3148.2666666666664</v>
      </c>
      <c r="E189" s="37">
        <v>3071.5333333333328</v>
      </c>
      <c r="F189" s="37">
        <v>3029.2666666666664</v>
      </c>
      <c r="G189" s="37">
        <v>2952.5333333333328</v>
      </c>
      <c r="H189" s="37">
        <v>3190.5333333333328</v>
      </c>
      <c r="I189" s="37">
        <v>3267.2666666666664</v>
      </c>
      <c r="J189" s="37">
        <v>3309.5333333333328</v>
      </c>
      <c r="K189" s="28">
        <v>3225</v>
      </c>
      <c r="L189" s="28">
        <v>3106</v>
      </c>
      <c r="M189" s="28">
        <v>69.745999999999995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765.9</v>
      </c>
      <c r="D190" s="37">
        <v>764.76666666666677</v>
      </c>
      <c r="E190" s="37">
        <v>759.53333333333353</v>
      </c>
      <c r="F190" s="37">
        <v>753.16666666666674</v>
      </c>
      <c r="G190" s="37">
        <v>747.93333333333351</v>
      </c>
      <c r="H190" s="37">
        <v>771.13333333333355</v>
      </c>
      <c r="I190" s="37">
        <v>776.3666666666669</v>
      </c>
      <c r="J190" s="37">
        <v>782.73333333333358</v>
      </c>
      <c r="K190" s="28">
        <v>770</v>
      </c>
      <c r="L190" s="28">
        <v>758.4</v>
      </c>
      <c r="M190" s="28">
        <v>12.871169999999999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8046</v>
      </c>
      <c r="D191" s="37">
        <v>7993.8833333333341</v>
      </c>
      <c r="E191" s="37">
        <v>7867.7666666666682</v>
      </c>
      <c r="F191" s="37">
        <v>7689.5333333333338</v>
      </c>
      <c r="G191" s="37">
        <v>7563.4166666666679</v>
      </c>
      <c r="H191" s="37">
        <v>8172.1166666666686</v>
      </c>
      <c r="I191" s="37">
        <v>8298.2333333333354</v>
      </c>
      <c r="J191" s="37">
        <v>8476.466666666669</v>
      </c>
      <c r="K191" s="28">
        <v>8120</v>
      </c>
      <c r="L191" s="28">
        <v>7815.65</v>
      </c>
      <c r="M191" s="28">
        <v>2.4207800000000002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437.05</v>
      </c>
      <c r="D192" s="37">
        <v>437.23333333333335</v>
      </c>
      <c r="E192" s="37">
        <v>433.26666666666671</v>
      </c>
      <c r="F192" s="37">
        <v>429.48333333333335</v>
      </c>
      <c r="G192" s="37">
        <v>425.51666666666671</v>
      </c>
      <c r="H192" s="37">
        <v>441.01666666666671</v>
      </c>
      <c r="I192" s="37">
        <v>444.98333333333341</v>
      </c>
      <c r="J192" s="37">
        <v>448.76666666666671</v>
      </c>
      <c r="K192" s="28">
        <v>441.2</v>
      </c>
      <c r="L192" s="28">
        <v>433.45</v>
      </c>
      <c r="M192" s="28">
        <v>126.2115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220.75</v>
      </c>
      <c r="D193" s="37">
        <v>220.31666666666669</v>
      </c>
      <c r="E193" s="37">
        <v>218.73333333333338</v>
      </c>
      <c r="F193" s="37">
        <v>216.7166666666667</v>
      </c>
      <c r="G193" s="37">
        <v>215.13333333333338</v>
      </c>
      <c r="H193" s="37">
        <v>222.33333333333337</v>
      </c>
      <c r="I193" s="37">
        <v>223.91666666666669</v>
      </c>
      <c r="J193" s="37">
        <v>225.93333333333337</v>
      </c>
      <c r="K193" s="28">
        <v>221.9</v>
      </c>
      <c r="L193" s="28">
        <v>218.3</v>
      </c>
      <c r="M193" s="28">
        <v>149.96209999999999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912.75</v>
      </c>
      <c r="D194" s="37">
        <v>905.6</v>
      </c>
      <c r="E194" s="37">
        <v>882.2</v>
      </c>
      <c r="F194" s="37">
        <v>851.65</v>
      </c>
      <c r="G194" s="37">
        <v>828.25</v>
      </c>
      <c r="H194" s="37">
        <v>936.15000000000009</v>
      </c>
      <c r="I194" s="37">
        <v>959.55</v>
      </c>
      <c r="J194" s="37">
        <v>990.10000000000014</v>
      </c>
      <c r="K194" s="28">
        <v>929</v>
      </c>
      <c r="L194" s="28">
        <v>875.05</v>
      </c>
      <c r="M194" s="28">
        <v>150.19334000000001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1007.55</v>
      </c>
      <c r="D195" s="37">
        <v>1004.3000000000001</v>
      </c>
      <c r="E195" s="37">
        <v>991.25000000000011</v>
      </c>
      <c r="F195" s="37">
        <v>974.95</v>
      </c>
      <c r="G195" s="37">
        <v>961.90000000000009</v>
      </c>
      <c r="H195" s="37">
        <v>1020.6000000000001</v>
      </c>
      <c r="I195" s="37">
        <v>1033.6500000000001</v>
      </c>
      <c r="J195" s="37">
        <v>1049.9500000000003</v>
      </c>
      <c r="K195" s="28">
        <v>1017.35</v>
      </c>
      <c r="L195" s="28">
        <v>988</v>
      </c>
      <c r="M195" s="28">
        <v>28.925070000000002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648.1</v>
      </c>
      <c r="D196" s="37">
        <v>647.43333333333339</v>
      </c>
      <c r="E196" s="37">
        <v>642.31666666666683</v>
      </c>
      <c r="F196" s="37">
        <v>636.53333333333342</v>
      </c>
      <c r="G196" s="37">
        <v>631.41666666666686</v>
      </c>
      <c r="H196" s="37">
        <v>653.21666666666681</v>
      </c>
      <c r="I196" s="37">
        <v>658.33333333333337</v>
      </c>
      <c r="J196" s="37">
        <v>664.11666666666679</v>
      </c>
      <c r="K196" s="28">
        <v>652.54999999999995</v>
      </c>
      <c r="L196" s="28">
        <v>641.65</v>
      </c>
      <c r="M196" s="28">
        <v>1.38689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2163.6</v>
      </c>
      <c r="D197" s="37">
        <v>2154.6833333333329</v>
      </c>
      <c r="E197" s="37">
        <v>2135.516666666666</v>
      </c>
      <c r="F197" s="37">
        <v>2107.4333333333329</v>
      </c>
      <c r="G197" s="37">
        <v>2088.266666666666</v>
      </c>
      <c r="H197" s="37">
        <v>2182.766666666666</v>
      </c>
      <c r="I197" s="37">
        <v>2201.9333333333329</v>
      </c>
      <c r="J197" s="37">
        <v>2230.016666666666</v>
      </c>
      <c r="K197" s="28">
        <v>2173.85</v>
      </c>
      <c r="L197" s="28">
        <v>2126.6</v>
      </c>
      <c r="M197" s="28">
        <v>12.195080000000001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1484.05</v>
      </c>
      <c r="D198" s="37">
        <v>1482.8333333333333</v>
      </c>
      <c r="E198" s="37">
        <v>1467.2166666666665</v>
      </c>
      <c r="F198" s="37">
        <v>1450.3833333333332</v>
      </c>
      <c r="G198" s="37">
        <v>1434.7666666666664</v>
      </c>
      <c r="H198" s="37">
        <v>1499.6666666666665</v>
      </c>
      <c r="I198" s="37">
        <v>1515.2833333333333</v>
      </c>
      <c r="J198" s="37">
        <v>1532.1166666666666</v>
      </c>
      <c r="K198" s="28">
        <v>1498.45</v>
      </c>
      <c r="L198" s="28">
        <v>1466</v>
      </c>
      <c r="M198" s="28">
        <v>2.29548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488.95</v>
      </c>
      <c r="D199" s="37">
        <v>485.7166666666667</v>
      </c>
      <c r="E199" s="37">
        <v>478.43333333333339</v>
      </c>
      <c r="F199" s="37">
        <v>467.91666666666669</v>
      </c>
      <c r="G199" s="37">
        <v>460.63333333333338</v>
      </c>
      <c r="H199" s="37">
        <v>496.23333333333341</v>
      </c>
      <c r="I199" s="37">
        <v>503.51666666666671</v>
      </c>
      <c r="J199" s="37">
        <v>514.03333333333342</v>
      </c>
      <c r="K199" s="28">
        <v>493</v>
      </c>
      <c r="L199" s="28">
        <v>475.2</v>
      </c>
      <c r="M199" s="28">
        <v>2.9001899999999998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1207.4000000000001</v>
      </c>
      <c r="D200" s="37">
        <v>1209.0666666666666</v>
      </c>
      <c r="E200" s="37">
        <v>1195.3333333333333</v>
      </c>
      <c r="F200" s="37">
        <v>1183.2666666666667</v>
      </c>
      <c r="G200" s="37">
        <v>1169.5333333333333</v>
      </c>
      <c r="H200" s="37">
        <v>1221.1333333333332</v>
      </c>
      <c r="I200" s="37">
        <v>1234.8666666666668</v>
      </c>
      <c r="J200" s="37">
        <v>1246.9333333333332</v>
      </c>
      <c r="K200" s="28">
        <v>1222.8</v>
      </c>
      <c r="L200" s="28">
        <v>1197</v>
      </c>
      <c r="M200" s="28">
        <v>8.7736800000000006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38.700000000000003</v>
      </c>
      <c r="D201" s="37">
        <v>38.783333333333339</v>
      </c>
      <c r="E201" s="37">
        <v>38.366666666666674</v>
      </c>
      <c r="F201" s="37">
        <v>38.033333333333339</v>
      </c>
      <c r="G201" s="37">
        <v>37.616666666666674</v>
      </c>
      <c r="H201" s="37">
        <v>39.116666666666674</v>
      </c>
      <c r="I201" s="37">
        <v>39.533333333333346</v>
      </c>
      <c r="J201" s="37">
        <v>39.866666666666674</v>
      </c>
      <c r="K201" s="28">
        <v>39.200000000000003</v>
      </c>
      <c r="L201" s="28">
        <v>38.450000000000003</v>
      </c>
      <c r="M201" s="28">
        <v>25.2682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690.8</v>
      </c>
      <c r="D202" s="37">
        <v>689.68333333333339</v>
      </c>
      <c r="E202" s="37">
        <v>684.36666666666679</v>
      </c>
      <c r="F202" s="37">
        <v>677.93333333333339</v>
      </c>
      <c r="G202" s="37">
        <v>672.61666666666679</v>
      </c>
      <c r="H202" s="37">
        <v>696.11666666666679</v>
      </c>
      <c r="I202" s="37">
        <v>701.43333333333339</v>
      </c>
      <c r="J202" s="37">
        <v>707.86666666666679</v>
      </c>
      <c r="K202" s="28">
        <v>695</v>
      </c>
      <c r="L202" s="28">
        <v>683.25</v>
      </c>
      <c r="M202" s="28">
        <v>18.222809999999999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5854.25</v>
      </c>
      <c r="D203" s="37">
        <v>5834.6166666666659</v>
      </c>
      <c r="E203" s="37">
        <v>5800.2333333333318</v>
      </c>
      <c r="F203" s="37">
        <v>5746.2166666666662</v>
      </c>
      <c r="G203" s="37">
        <v>5711.8333333333321</v>
      </c>
      <c r="H203" s="37">
        <v>5888.6333333333314</v>
      </c>
      <c r="I203" s="37">
        <v>5923.0166666666646</v>
      </c>
      <c r="J203" s="37">
        <v>5977.033333333331</v>
      </c>
      <c r="K203" s="28">
        <v>5869</v>
      </c>
      <c r="L203" s="28">
        <v>5780.6</v>
      </c>
      <c r="M203" s="28">
        <v>1.8967099999999999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36.549999999999997</v>
      </c>
      <c r="D204" s="37">
        <v>36.366666666666667</v>
      </c>
      <c r="E204" s="37">
        <v>35.933333333333337</v>
      </c>
      <c r="F204" s="37">
        <v>35.31666666666667</v>
      </c>
      <c r="G204" s="37">
        <v>34.88333333333334</v>
      </c>
      <c r="H204" s="37">
        <v>36.983333333333334</v>
      </c>
      <c r="I204" s="37">
        <v>37.416666666666657</v>
      </c>
      <c r="J204" s="37">
        <v>38.033333333333331</v>
      </c>
      <c r="K204" s="28">
        <v>36.799999999999997</v>
      </c>
      <c r="L204" s="28">
        <v>35.75</v>
      </c>
      <c r="M204" s="28">
        <v>54.975650000000002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1616.05</v>
      </c>
      <c r="D205" s="37">
        <v>1622.0666666666668</v>
      </c>
      <c r="E205" s="37">
        <v>1594.1333333333337</v>
      </c>
      <c r="F205" s="37">
        <v>1572.2166666666669</v>
      </c>
      <c r="G205" s="37">
        <v>1544.2833333333338</v>
      </c>
      <c r="H205" s="37">
        <v>1643.9833333333336</v>
      </c>
      <c r="I205" s="37">
        <v>1671.9166666666665</v>
      </c>
      <c r="J205" s="37">
        <v>1693.8333333333335</v>
      </c>
      <c r="K205" s="28">
        <v>1650</v>
      </c>
      <c r="L205" s="28">
        <v>1600.15</v>
      </c>
      <c r="M205" s="28">
        <v>5.7057399999999996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817.1</v>
      </c>
      <c r="D206" s="37">
        <v>816.85</v>
      </c>
      <c r="E206" s="37">
        <v>809.2</v>
      </c>
      <c r="F206" s="37">
        <v>801.30000000000007</v>
      </c>
      <c r="G206" s="37">
        <v>793.65000000000009</v>
      </c>
      <c r="H206" s="37">
        <v>824.75</v>
      </c>
      <c r="I206" s="37">
        <v>832.39999999999986</v>
      </c>
      <c r="J206" s="37">
        <v>840.3</v>
      </c>
      <c r="K206" s="28">
        <v>824.5</v>
      </c>
      <c r="L206" s="28">
        <v>808.95</v>
      </c>
      <c r="M206" s="28">
        <v>8.5439699999999998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855.25</v>
      </c>
      <c r="D207" s="37">
        <v>855.55000000000007</v>
      </c>
      <c r="E207" s="37">
        <v>845.35000000000014</v>
      </c>
      <c r="F207" s="37">
        <v>835.45</v>
      </c>
      <c r="G207" s="37">
        <v>825.25000000000011</v>
      </c>
      <c r="H207" s="37">
        <v>865.45000000000016</v>
      </c>
      <c r="I207" s="37">
        <v>875.6500000000002</v>
      </c>
      <c r="J207" s="37">
        <v>885.55000000000018</v>
      </c>
      <c r="K207" s="28">
        <v>865.75</v>
      </c>
      <c r="L207" s="28">
        <v>845.65</v>
      </c>
      <c r="M207" s="28">
        <v>8.2414199999999997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229.45</v>
      </c>
      <c r="D208" s="37">
        <v>227.68333333333331</v>
      </c>
      <c r="E208" s="37">
        <v>223.06666666666661</v>
      </c>
      <c r="F208" s="37">
        <v>216.68333333333331</v>
      </c>
      <c r="G208" s="37">
        <v>212.06666666666661</v>
      </c>
      <c r="H208" s="37">
        <v>234.06666666666661</v>
      </c>
      <c r="I208" s="37">
        <v>238.68333333333334</v>
      </c>
      <c r="J208" s="37">
        <v>245.06666666666661</v>
      </c>
      <c r="K208" s="28">
        <v>232.3</v>
      </c>
      <c r="L208" s="28">
        <v>221.3</v>
      </c>
      <c r="M208" s="28">
        <v>160.01814999999999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8.6999999999999993</v>
      </c>
      <c r="D209" s="37">
        <v>8.6666666666666661</v>
      </c>
      <c r="E209" s="37">
        <v>8.3833333333333329</v>
      </c>
      <c r="F209" s="37">
        <v>8.0666666666666664</v>
      </c>
      <c r="G209" s="37">
        <v>7.7833333333333332</v>
      </c>
      <c r="H209" s="37">
        <v>8.9833333333333325</v>
      </c>
      <c r="I209" s="37">
        <v>9.2666666666666675</v>
      </c>
      <c r="J209" s="37">
        <v>9.5833333333333321</v>
      </c>
      <c r="K209" s="28">
        <v>8.9499999999999993</v>
      </c>
      <c r="L209" s="28">
        <v>8.35</v>
      </c>
      <c r="M209" s="28">
        <v>1473.6460099999999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964.4</v>
      </c>
      <c r="D210" s="37">
        <v>964.61666666666667</v>
      </c>
      <c r="E210" s="37">
        <v>954.88333333333333</v>
      </c>
      <c r="F210" s="37">
        <v>945.36666666666667</v>
      </c>
      <c r="G210" s="37">
        <v>935.63333333333333</v>
      </c>
      <c r="H210" s="37">
        <v>974.13333333333333</v>
      </c>
      <c r="I210" s="37">
        <v>983.86666666666667</v>
      </c>
      <c r="J210" s="37">
        <v>993.38333333333333</v>
      </c>
      <c r="K210" s="28">
        <v>974.35</v>
      </c>
      <c r="L210" s="28">
        <v>955.1</v>
      </c>
      <c r="M210" s="28">
        <v>5.2650399999999999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1669.6</v>
      </c>
      <c r="D211" s="37">
        <v>1663.2</v>
      </c>
      <c r="E211" s="37">
        <v>1646.4</v>
      </c>
      <c r="F211" s="37">
        <v>1623.2</v>
      </c>
      <c r="G211" s="37">
        <v>1606.4</v>
      </c>
      <c r="H211" s="37">
        <v>1686.4</v>
      </c>
      <c r="I211" s="37">
        <v>1703.1999999999998</v>
      </c>
      <c r="J211" s="37">
        <v>1726.4</v>
      </c>
      <c r="K211" s="28">
        <v>1680</v>
      </c>
      <c r="L211" s="28">
        <v>1640</v>
      </c>
      <c r="M211" s="28">
        <v>0.90669999999999995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411.2</v>
      </c>
      <c r="D212" s="37">
        <v>410.58333333333331</v>
      </c>
      <c r="E212" s="37">
        <v>406.16666666666663</v>
      </c>
      <c r="F212" s="37">
        <v>401.13333333333333</v>
      </c>
      <c r="G212" s="37">
        <v>396.71666666666664</v>
      </c>
      <c r="H212" s="37">
        <v>415.61666666666662</v>
      </c>
      <c r="I212" s="37">
        <v>420.03333333333325</v>
      </c>
      <c r="J212" s="37">
        <v>425.06666666666661</v>
      </c>
      <c r="K212" s="28">
        <v>415</v>
      </c>
      <c r="L212" s="28">
        <v>405.55</v>
      </c>
      <c r="M212" s="28">
        <v>83.447869999999995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13.15</v>
      </c>
      <c r="D213" s="37">
        <v>13.066666666666668</v>
      </c>
      <c r="E213" s="37">
        <v>12.783333333333337</v>
      </c>
      <c r="F213" s="37">
        <v>12.416666666666668</v>
      </c>
      <c r="G213" s="37">
        <v>12.133333333333336</v>
      </c>
      <c r="H213" s="37">
        <v>13.433333333333337</v>
      </c>
      <c r="I213" s="37">
        <v>13.716666666666669</v>
      </c>
      <c r="J213" s="37">
        <v>14.083333333333337</v>
      </c>
      <c r="K213" s="28">
        <v>13.35</v>
      </c>
      <c r="L213" s="28">
        <v>12.7</v>
      </c>
      <c r="M213" s="28">
        <v>924.42756999999995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224.15</v>
      </c>
      <c r="D214" s="37">
        <v>223.45000000000002</v>
      </c>
      <c r="E214" s="37">
        <v>221.10000000000002</v>
      </c>
      <c r="F214" s="37">
        <v>218.05</v>
      </c>
      <c r="G214" s="37">
        <v>215.70000000000002</v>
      </c>
      <c r="H214" s="37">
        <v>226.50000000000003</v>
      </c>
      <c r="I214" s="37">
        <v>228.85</v>
      </c>
      <c r="J214" s="37">
        <v>231.90000000000003</v>
      </c>
      <c r="K214" s="37">
        <v>225.8</v>
      </c>
      <c r="L214" s="37">
        <v>220.4</v>
      </c>
      <c r="M214" s="37">
        <v>44.384419999999999</v>
      </c>
      <c r="N214" s="1"/>
      <c r="O214" s="1"/>
    </row>
    <row r="215" spans="1:15" ht="12.75" customHeight="1">
      <c r="A215" s="53">
        <v>206</v>
      </c>
      <c r="B215" s="28" t="s">
        <v>857</v>
      </c>
      <c r="C215" s="37">
        <v>56.1</v>
      </c>
      <c r="D215" s="37">
        <v>55.6</v>
      </c>
      <c r="E215" s="37">
        <v>54.7</v>
      </c>
      <c r="F215" s="37">
        <v>53.300000000000004</v>
      </c>
      <c r="G215" s="37">
        <v>52.400000000000006</v>
      </c>
      <c r="H215" s="37">
        <v>57</v>
      </c>
      <c r="I215" s="37">
        <v>57.899999999999991</v>
      </c>
      <c r="J215" s="37">
        <v>59.3</v>
      </c>
      <c r="K215" s="37">
        <v>56.5</v>
      </c>
      <c r="L215" s="37">
        <v>54.2</v>
      </c>
      <c r="M215" s="37">
        <v>217.39008999999999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370.7</v>
      </c>
      <c r="D216" s="37">
        <v>369.36666666666662</v>
      </c>
      <c r="E216" s="37">
        <v>365.98333333333323</v>
      </c>
      <c r="F216" s="37">
        <v>361.26666666666659</v>
      </c>
      <c r="G216" s="37">
        <v>357.88333333333321</v>
      </c>
      <c r="H216" s="37">
        <v>374.08333333333326</v>
      </c>
      <c r="I216" s="37">
        <v>377.46666666666658</v>
      </c>
      <c r="J216" s="37">
        <v>382.18333333333328</v>
      </c>
      <c r="K216" s="37">
        <v>372.75</v>
      </c>
      <c r="L216" s="37">
        <v>364.65</v>
      </c>
      <c r="M216" s="37">
        <v>6.6767799999999999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3"/>
      <c r="L9" s="24"/>
      <c r="M9" s="50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22869.75</v>
      </c>
      <c r="D11" s="299">
        <v>22823.266666666666</v>
      </c>
      <c r="E11" s="299">
        <v>22646.533333333333</v>
      </c>
      <c r="F11" s="299">
        <v>22423.316666666666</v>
      </c>
      <c r="G11" s="299">
        <v>22246.583333333332</v>
      </c>
      <c r="H11" s="299">
        <v>23046.483333333334</v>
      </c>
      <c r="I11" s="299">
        <v>23223.216666666664</v>
      </c>
      <c r="J11" s="299">
        <v>23446.433333333334</v>
      </c>
      <c r="K11" s="298">
        <v>23000</v>
      </c>
      <c r="L11" s="298">
        <v>22600.05</v>
      </c>
      <c r="M11" s="298">
        <v>1.5640000000000001E-2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2610.85</v>
      </c>
      <c r="D12" s="299">
        <v>2605.65</v>
      </c>
      <c r="E12" s="299">
        <v>2581.3000000000002</v>
      </c>
      <c r="F12" s="299">
        <v>2551.75</v>
      </c>
      <c r="G12" s="299">
        <v>2527.4</v>
      </c>
      <c r="H12" s="299">
        <v>2635.2000000000003</v>
      </c>
      <c r="I12" s="299">
        <v>2659.5499999999997</v>
      </c>
      <c r="J12" s="299">
        <v>2689.1000000000004</v>
      </c>
      <c r="K12" s="298">
        <v>2630</v>
      </c>
      <c r="L12" s="298">
        <v>2576.1</v>
      </c>
      <c r="M12" s="298">
        <v>1.87883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2184.3000000000002</v>
      </c>
      <c r="D13" s="299">
        <v>2171</v>
      </c>
      <c r="E13" s="299">
        <v>2150.1999999999998</v>
      </c>
      <c r="F13" s="299">
        <v>2116.1</v>
      </c>
      <c r="G13" s="299">
        <v>2095.2999999999997</v>
      </c>
      <c r="H13" s="299">
        <v>2205.1</v>
      </c>
      <c r="I13" s="299">
        <v>2225.9</v>
      </c>
      <c r="J13" s="299">
        <v>2260</v>
      </c>
      <c r="K13" s="298">
        <v>2191.8000000000002</v>
      </c>
      <c r="L13" s="298">
        <v>2136.9</v>
      </c>
      <c r="M13" s="298">
        <v>2.8288099999999998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2303.6999999999998</v>
      </c>
      <c r="D14" s="299">
        <v>2307.5333333333333</v>
      </c>
      <c r="E14" s="299">
        <v>2266.0666666666666</v>
      </c>
      <c r="F14" s="299">
        <v>2228.4333333333334</v>
      </c>
      <c r="G14" s="299">
        <v>2186.9666666666667</v>
      </c>
      <c r="H14" s="299">
        <v>2345.1666666666665</v>
      </c>
      <c r="I14" s="299">
        <v>2386.6333333333328</v>
      </c>
      <c r="J14" s="299">
        <v>2424.2666666666664</v>
      </c>
      <c r="K14" s="298">
        <v>2349</v>
      </c>
      <c r="L14" s="298">
        <v>2269.9</v>
      </c>
      <c r="M14" s="298">
        <v>0.71258999999999995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889.25</v>
      </c>
      <c r="D15" s="299">
        <v>883.08333333333337</v>
      </c>
      <c r="E15" s="299">
        <v>871.16666666666674</v>
      </c>
      <c r="F15" s="299">
        <v>853.08333333333337</v>
      </c>
      <c r="G15" s="299">
        <v>841.16666666666674</v>
      </c>
      <c r="H15" s="299">
        <v>901.16666666666674</v>
      </c>
      <c r="I15" s="299">
        <v>913.08333333333348</v>
      </c>
      <c r="J15" s="299">
        <v>931.16666666666674</v>
      </c>
      <c r="K15" s="298">
        <v>895</v>
      </c>
      <c r="L15" s="298">
        <v>865</v>
      </c>
      <c r="M15" s="298">
        <v>2.5322200000000001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584.65</v>
      </c>
      <c r="D16" s="299">
        <v>584.20000000000005</v>
      </c>
      <c r="E16" s="299">
        <v>576.65000000000009</v>
      </c>
      <c r="F16" s="299">
        <v>568.65000000000009</v>
      </c>
      <c r="G16" s="299">
        <v>561.10000000000014</v>
      </c>
      <c r="H16" s="299">
        <v>592.20000000000005</v>
      </c>
      <c r="I16" s="299">
        <v>599.75</v>
      </c>
      <c r="J16" s="299">
        <v>607.75</v>
      </c>
      <c r="K16" s="298">
        <v>591.75</v>
      </c>
      <c r="L16" s="298">
        <v>576.20000000000005</v>
      </c>
      <c r="M16" s="298">
        <v>11.97204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418.5</v>
      </c>
      <c r="D17" s="299">
        <v>413.18333333333339</v>
      </c>
      <c r="E17" s="299">
        <v>406.1666666666668</v>
      </c>
      <c r="F17" s="299">
        <v>393.83333333333343</v>
      </c>
      <c r="G17" s="299">
        <v>386.81666666666683</v>
      </c>
      <c r="H17" s="299">
        <v>425.51666666666677</v>
      </c>
      <c r="I17" s="299">
        <v>432.53333333333342</v>
      </c>
      <c r="J17" s="299">
        <v>444.86666666666673</v>
      </c>
      <c r="K17" s="298">
        <v>420.2</v>
      </c>
      <c r="L17" s="298">
        <v>400.85</v>
      </c>
      <c r="M17" s="298">
        <v>1.4629300000000001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2021.6</v>
      </c>
      <c r="D18" s="299">
        <v>2008.8833333333332</v>
      </c>
      <c r="E18" s="299">
        <v>1977.7666666666664</v>
      </c>
      <c r="F18" s="299">
        <v>1933.9333333333332</v>
      </c>
      <c r="G18" s="299">
        <v>1902.8166666666664</v>
      </c>
      <c r="H18" s="299">
        <v>2052.7166666666662</v>
      </c>
      <c r="I18" s="299">
        <v>2083.833333333333</v>
      </c>
      <c r="J18" s="299">
        <v>2127.6666666666665</v>
      </c>
      <c r="K18" s="298">
        <v>2040</v>
      </c>
      <c r="L18" s="298">
        <v>1965.05</v>
      </c>
      <c r="M18" s="298">
        <v>0.31996000000000002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19344.400000000001</v>
      </c>
      <c r="D19" s="299">
        <v>19438.933333333334</v>
      </c>
      <c r="E19" s="299">
        <v>19211.866666666669</v>
      </c>
      <c r="F19" s="299">
        <v>19079.333333333336</v>
      </c>
      <c r="G19" s="299">
        <v>18852.26666666667</v>
      </c>
      <c r="H19" s="299">
        <v>19571.466666666667</v>
      </c>
      <c r="I19" s="299">
        <v>19798.533333333333</v>
      </c>
      <c r="J19" s="299">
        <v>19931.066666666666</v>
      </c>
      <c r="K19" s="298">
        <v>19666</v>
      </c>
      <c r="L19" s="298">
        <v>19306.400000000001</v>
      </c>
      <c r="M19" s="298">
        <v>6.2050000000000001E-2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2373.25</v>
      </c>
      <c r="D20" s="299">
        <v>2349.6333333333337</v>
      </c>
      <c r="E20" s="299">
        <v>2314.6666666666674</v>
      </c>
      <c r="F20" s="299">
        <v>2256.0833333333339</v>
      </c>
      <c r="G20" s="299">
        <v>2221.1166666666677</v>
      </c>
      <c r="H20" s="299">
        <v>2408.2166666666672</v>
      </c>
      <c r="I20" s="299">
        <v>2443.1833333333334</v>
      </c>
      <c r="J20" s="299">
        <v>2501.7666666666669</v>
      </c>
      <c r="K20" s="298">
        <v>2384.6</v>
      </c>
      <c r="L20" s="298">
        <v>2291.0500000000002</v>
      </c>
      <c r="M20" s="298">
        <v>19.673079999999999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2207.35</v>
      </c>
      <c r="D21" s="299">
        <v>2127.2666666666669</v>
      </c>
      <c r="E21" s="299">
        <v>1990.8833333333337</v>
      </c>
      <c r="F21" s="299">
        <v>1774.4166666666667</v>
      </c>
      <c r="G21" s="299">
        <v>1638.0333333333335</v>
      </c>
      <c r="H21" s="299">
        <v>2343.7333333333336</v>
      </c>
      <c r="I21" s="299">
        <v>2480.1166666666668</v>
      </c>
      <c r="J21" s="299">
        <v>2696.5833333333339</v>
      </c>
      <c r="K21" s="298">
        <v>2263.65</v>
      </c>
      <c r="L21" s="298">
        <v>1910.8</v>
      </c>
      <c r="M21" s="298">
        <v>78.330609999999993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729.2</v>
      </c>
      <c r="D22" s="299">
        <v>724.75</v>
      </c>
      <c r="E22" s="299">
        <v>717.5</v>
      </c>
      <c r="F22" s="299">
        <v>705.8</v>
      </c>
      <c r="G22" s="299">
        <v>698.55</v>
      </c>
      <c r="H22" s="299">
        <v>736.45</v>
      </c>
      <c r="I22" s="299">
        <v>743.7</v>
      </c>
      <c r="J22" s="299">
        <v>755.40000000000009</v>
      </c>
      <c r="K22" s="298">
        <v>732</v>
      </c>
      <c r="L22" s="298">
        <v>713.05</v>
      </c>
      <c r="M22" s="298">
        <v>38.147150000000003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2716.65</v>
      </c>
      <c r="D23" s="299">
        <v>2664.6</v>
      </c>
      <c r="E23" s="299">
        <v>2554.1999999999998</v>
      </c>
      <c r="F23" s="299">
        <v>2391.75</v>
      </c>
      <c r="G23" s="299">
        <v>2281.35</v>
      </c>
      <c r="H23" s="299">
        <v>2827.0499999999997</v>
      </c>
      <c r="I23" s="299">
        <v>2937.4500000000003</v>
      </c>
      <c r="J23" s="299">
        <v>3099.8999999999996</v>
      </c>
      <c r="K23" s="298">
        <v>2775</v>
      </c>
      <c r="L23" s="298">
        <v>2502.15</v>
      </c>
      <c r="M23" s="298">
        <v>9.7438500000000001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2690.95</v>
      </c>
      <c r="D24" s="299">
        <v>2658.4666666666667</v>
      </c>
      <c r="E24" s="299">
        <v>2563.7833333333333</v>
      </c>
      <c r="F24" s="299">
        <v>2436.6166666666668</v>
      </c>
      <c r="G24" s="299">
        <v>2341.9333333333334</v>
      </c>
      <c r="H24" s="299">
        <v>2785.6333333333332</v>
      </c>
      <c r="I24" s="299">
        <v>2880.3166666666666</v>
      </c>
      <c r="J24" s="299">
        <v>3007.4833333333331</v>
      </c>
      <c r="K24" s="298">
        <v>2753.15</v>
      </c>
      <c r="L24" s="298">
        <v>2531.3000000000002</v>
      </c>
      <c r="M24" s="298">
        <v>7.5380599999999998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94.7</v>
      </c>
      <c r="D25" s="299">
        <v>93.866666666666674</v>
      </c>
      <c r="E25" s="299">
        <v>92.733333333333348</v>
      </c>
      <c r="F25" s="299">
        <v>90.76666666666668</v>
      </c>
      <c r="G25" s="299">
        <v>89.633333333333354</v>
      </c>
      <c r="H25" s="299">
        <v>95.833333333333343</v>
      </c>
      <c r="I25" s="299">
        <v>96.966666666666669</v>
      </c>
      <c r="J25" s="299">
        <v>98.933333333333337</v>
      </c>
      <c r="K25" s="298">
        <v>95</v>
      </c>
      <c r="L25" s="298">
        <v>91.9</v>
      </c>
      <c r="M25" s="298">
        <v>22.904109999999999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261.85000000000002</v>
      </c>
      <c r="D26" s="299">
        <v>258.73333333333335</v>
      </c>
      <c r="E26" s="299">
        <v>254.4666666666667</v>
      </c>
      <c r="F26" s="299">
        <v>247.08333333333334</v>
      </c>
      <c r="G26" s="299">
        <v>242.81666666666669</v>
      </c>
      <c r="H26" s="299">
        <v>266.11666666666667</v>
      </c>
      <c r="I26" s="299">
        <v>270.38333333333333</v>
      </c>
      <c r="J26" s="299">
        <v>277.76666666666671</v>
      </c>
      <c r="K26" s="298">
        <v>263</v>
      </c>
      <c r="L26" s="298">
        <v>251.35</v>
      </c>
      <c r="M26" s="298">
        <v>20.926500000000001</v>
      </c>
      <c r="N26" s="1"/>
      <c r="O26" s="1"/>
    </row>
    <row r="27" spans="1:15" ht="12.75" customHeight="1">
      <c r="A27" s="30">
        <v>17</v>
      </c>
      <c r="B27" s="308" t="s">
        <v>858</v>
      </c>
      <c r="C27" s="298">
        <v>430.85</v>
      </c>
      <c r="D27" s="299">
        <v>429.65000000000003</v>
      </c>
      <c r="E27" s="299">
        <v>427.25000000000006</v>
      </c>
      <c r="F27" s="299">
        <v>423.65000000000003</v>
      </c>
      <c r="G27" s="299">
        <v>421.25000000000006</v>
      </c>
      <c r="H27" s="299">
        <v>433.25000000000006</v>
      </c>
      <c r="I27" s="299">
        <v>435.65000000000003</v>
      </c>
      <c r="J27" s="299">
        <v>439.25000000000006</v>
      </c>
      <c r="K27" s="298">
        <v>432.05</v>
      </c>
      <c r="L27" s="298">
        <v>426.05</v>
      </c>
      <c r="M27" s="298">
        <v>0.31014999999999998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279.39999999999998</v>
      </c>
      <c r="D28" s="299">
        <v>277.65000000000003</v>
      </c>
      <c r="E28" s="299">
        <v>269.30000000000007</v>
      </c>
      <c r="F28" s="299">
        <v>259.20000000000005</v>
      </c>
      <c r="G28" s="299">
        <v>250.85000000000008</v>
      </c>
      <c r="H28" s="299">
        <v>287.75000000000006</v>
      </c>
      <c r="I28" s="299">
        <v>296.10000000000008</v>
      </c>
      <c r="J28" s="299">
        <v>306.20000000000005</v>
      </c>
      <c r="K28" s="298">
        <v>286</v>
      </c>
      <c r="L28" s="298">
        <v>267.55</v>
      </c>
      <c r="M28" s="298">
        <v>1.1292800000000001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210.95</v>
      </c>
      <c r="D29" s="299">
        <v>210.71666666666667</v>
      </c>
      <c r="E29" s="299">
        <v>208.73333333333335</v>
      </c>
      <c r="F29" s="299">
        <v>206.51666666666668</v>
      </c>
      <c r="G29" s="299">
        <v>204.53333333333336</v>
      </c>
      <c r="H29" s="299">
        <v>212.93333333333334</v>
      </c>
      <c r="I29" s="299">
        <v>214.91666666666663</v>
      </c>
      <c r="J29" s="299">
        <v>217.13333333333333</v>
      </c>
      <c r="K29" s="298">
        <v>212.7</v>
      </c>
      <c r="L29" s="298">
        <v>208.5</v>
      </c>
      <c r="M29" s="298">
        <v>5.5752600000000001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1039.8499999999999</v>
      </c>
      <c r="D30" s="299">
        <v>1039.1333333333334</v>
      </c>
      <c r="E30" s="299">
        <v>1023.6166666666668</v>
      </c>
      <c r="F30" s="299">
        <v>1007.3833333333333</v>
      </c>
      <c r="G30" s="299">
        <v>991.86666666666667</v>
      </c>
      <c r="H30" s="299">
        <v>1055.3666666666668</v>
      </c>
      <c r="I30" s="299">
        <v>1070.8833333333337</v>
      </c>
      <c r="J30" s="299">
        <v>1087.116666666667</v>
      </c>
      <c r="K30" s="298">
        <v>1054.6500000000001</v>
      </c>
      <c r="L30" s="298">
        <v>1022.9</v>
      </c>
      <c r="M30" s="298">
        <v>1.4104300000000001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1187.7</v>
      </c>
      <c r="D31" s="299">
        <v>1193.1499999999999</v>
      </c>
      <c r="E31" s="299">
        <v>1178.5499999999997</v>
      </c>
      <c r="F31" s="299">
        <v>1169.3999999999999</v>
      </c>
      <c r="G31" s="299">
        <v>1154.7999999999997</v>
      </c>
      <c r="H31" s="299">
        <v>1202.2999999999997</v>
      </c>
      <c r="I31" s="299">
        <v>1216.8999999999996</v>
      </c>
      <c r="J31" s="299">
        <v>1226.0499999999997</v>
      </c>
      <c r="K31" s="298">
        <v>1207.75</v>
      </c>
      <c r="L31" s="298">
        <v>1184</v>
      </c>
      <c r="M31" s="298">
        <v>0.31878000000000001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734</v>
      </c>
      <c r="D32" s="299">
        <v>735.1</v>
      </c>
      <c r="E32" s="299">
        <v>725.2</v>
      </c>
      <c r="F32" s="299">
        <v>716.4</v>
      </c>
      <c r="G32" s="299">
        <v>706.5</v>
      </c>
      <c r="H32" s="299">
        <v>743.90000000000009</v>
      </c>
      <c r="I32" s="299">
        <v>753.8</v>
      </c>
      <c r="J32" s="299">
        <v>762.60000000000014</v>
      </c>
      <c r="K32" s="298">
        <v>745</v>
      </c>
      <c r="L32" s="298">
        <v>726.3</v>
      </c>
      <c r="M32" s="298">
        <v>0.48702000000000001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3172.7</v>
      </c>
      <c r="D33" s="299">
        <v>3160.6333333333332</v>
      </c>
      <c r="E33" s="299">
        <v>3131.3166666666666</v>
      </c>
      <c r="F33" s="299">
        <v>3089.9333333333334</v>
      </c>
      <c r="G33" s="299">
        <v>3060.6166666666668</v>
      </c>
      <c r="H33" s="299">
        <v>3202.0166666666664</v>
      </c>
      <c r="I33" s="299">
        <v>3231.333333333333</v>
      </c>
      <c r="J33" s="299">
        <v>3272.7166666666662</v>
      </c>
      <c r="K33" s="298">
        <v>3189.95</v>
      </c>
      <c r="L33" s="298">
        <v>3119.25</v>
      </c>
      <c r="M33" s="298">
        <v>0.41558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2640.25</v>
      </c>
      <c r="D34" s="299">
        <v>2640.5</v>
      </c>
      <c r="E34" s="299">
        <v>2611.75</v>
      </c>
      <c r="F34" s="299">
        <v>2583.25</v>
      </c>
      <c r="G34" s="299">
        <v>2554.5</v>
      </c>
      <c r="H34" s="299">
        <v>2669</v>
      </c>
      <c r="I34" s="299">
        <v>2697.75</v>
      </c>
      <c r="J34" s="299">
        <v>2726.25</v>
      </c>
      <c r="K34" s="298">
        <v>2669.25</v>
      </c>
      <c r="L34" s="298">
        <v>2612</v>
      </c>
      <c r="M34" s="298">
        <v>0.23402000000000001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288.45</v>
      </c>
      <c r="D35" s="299">
        <v>286.90000000000003</v>
      </c>
      <c r="E35" s="299">
        <v>280.80000000000007</v>
      </c>
      <c r="F35" s="299">
        <v>273.15000000000003</v>
      </c>
      <c r="G35" s="299">
        <v>267.05000000000007</v>
      </c>
      <c r="H35" s="299">
        <v>294.55000000000007</v>
      </c>
      <c r="I35" s="299">
        <v>300.65000000000009</v>
      </c>
      <c r="J35" s="299">
        <v>308.30000000000007</v>
      </c>
      <c r="K35" s="298">
        <v>293</v>
      </c>
      <c r="L35" s="298">
        <v>279.25</v>
      </c>
      <c r="M35" s="298">
        <v>9.3155000000000001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21.2</v>
      </c>
      <c r="D36" s="299">
        <v>21.133333333333329</v>
      </c>
      <c r="E36" s="299">
        <v>20.86666666666666</v>
      </c>
      <c r="F36" s="299">
        <v>20.533333333333331</v>
      </c>
      <c r="G36" s="299">
        <v>20.266666666666662</v>
      </c>
      <c r="H36" s="299">
        <v>21.466666666666658</v>
      </c>
      <c r="I36" s="299">
        <v>21.733333333333331</v>
      </c>
      <c r="J36" s="299">
        <v>22.066666666666656</v>
      </c>
      <c r="K36" s="298">
        <v>21.4</v>
      </c>
      <c r="L36" s="298">
        <v>20.8</v>
      </c>
      <c r="M36" s="298">
        <v>9.4906000000000006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471.85</v>
      </c>
      <c r="D37" s="299">
        <v>468.43333333333339</v>
      </c>
      <c r="E37" s="299">
        <v>462.51666666666677</v>
      </c>
      <c r="F37" s="299">
        <v>453.18333333333339</v>
      </c>
      <c r="G37" s="299">
        <v>447.26666666666677</v>
      </c>
      <c r="H37" s="299">
        <v>477.76666666666677</v>
      </c>
      <c r="I37" s="299">
        <v>483.68333333333339</v>
      </c>
      <c r="J37" s="299">
        <v>493.01666666666677</v>
      </c>
      <c r="K37" s="298">
        <v>474.35</v>
      </c>
      <c r="L37" s="298">
        <v>459.1</v>
      </c>
      <c r="M37" s="298">
        <v>7.0595600000000003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2444.15</v>
      </c>
      <c r="D38" s="299">
        <v>2423.7166666666667</v>
      </c>
      <c r="E38" s="299">
        <v>2390.4333333333334</v>
      </c>
      <c r="F38" s="299">
        <v>2336.7166666666667</v>
      </c>
      <c r="G38" s="299">
        <v>2303.4333333333334</v>
      </c>
      <c r="H38" s="299">
        <v>2477.4333333333334</v>
      </c>
      <c r="I38" s="299">
        <v>2510.7166666666672</v>
      </c>
      <c r="J38" s="299">
        <v>2564.4333333333334</v>
      </c>
      <c r="K38" s="298">
        <v>2457</v>
      </c>
      <c r="L38" s="298">
        <v>2370</v>
      </c>
      <c r="M38" s="298">
        <v>0.35888999999999999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369.2</v>
      </c>
      <c r="D39" s="299">
        <v>368.66666666666669</v>
      </c>
      <c r="E39" s="299">
        <v>367.38333333333338</v>
      </c>
      <c r="F39" s="299">
        <v>365.56666666666672</v>
      </c>
      <c r="G39" s="299">
        <v>364.28333333333342</v>
      </c>
      <c r="H39" s="299">
        <v>370.48333333333335</v>
      </c>
      <c r="I39" s="299">
        <v>371.76666666666665</v>
      </c>
      <c r="J39" s="299">
        <v>373.58333333333331</v>
      </c>
      <c r="K39" s="298">
        <v>369.95</v>
      </c>
      <c r="L39" s="298">
        <v>366.85</v>
      </c>
      <c r="M39" s="298">
        <v>31.352969999999999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1307.4000000000001</v>
      </c>
      <c r="D40" s="299">
        <v>1303.4666666666667</v>
      </c>
      <c r="E40" s="299">
        <v>1282.9333333333334</v>
      </c>
      <c r="F40" s="299">
        <v>1258.4666666666667</v>
      </c>
      <c r="G40" s="299">
        <v>1237.9333333333334</v>
      </c>
      <c r="H40" s="299">
        <v>1327.9333333333334</v>
      </c>
      <c r="I40" s="299">
        <v>1348.4666666666667</v>
      </c>
      <c r="J40" s="299">
        <v>1372.9333333333334</v>
      </c>
      <c r="K40" s="298">
        <v>1324</v>
      </c>
      <c r="L40" s="298">
        <v>1279</v>
      </c>
      <c r="M40" s="298">
        <v>4.6435000000000004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670.1</v>
      </c>
      <c r="D41" s="299">
        <v>659.18333333333328</v>
      </c>
      <c r="E41" s="299">
        <v>629.36666666666656</v>
      </c>
      <c r="F41" s="299">
        <v>588.63333333333333</v>
      </c>
      <c r="G41" s="299">
        <v>558.81666666666661</v>
      </c>
      <c r="H41" s="299">
        <v>699.91666666666652</v>
      </c>
      <c r="I41" s="299">
        <v>729.73333333333335</v>
      </c>
      <c r="J41" s="299">
        <v>770.46666666666647</v>
      </c>
      <c r="K41" s="298">
        <v>689</v>
      </c>
      <c r="L41" s="298">
        <v>618.45000000000005</v>
      </c>
      <c r="M41" s="298">
        <v>1.03376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3933.25</v>
      </c>
      <c r="D42" s="299">
        <v>3932.15</v>
      </c>
      <c r="E42" s="299">
        <v>3896.15</v>
      </c>
      <c r="F42" s="299">
        <v>3859.05</v>
      </c>
      <c r="G42" s="299">
        <v>3823.05</v>
      </c>
      <c r="H42" s="299">
        <v>3969.25</v>
      </c>
      <c r="I42" s="299">
        <v>4005.25</v>
      </c>
      <c r="J42" s="299">
        <v>4042.35</v>
      </c>
      <c r="K42" s="298">
        <v>3968.15</v>
      </c>
      <c r="L42" s="298">
        <v>3895.05</v>
      </c>
      <c r="M42" s="298">
        <v>1.9980599999999999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207.5</v>
      </c>
      <c r="D43" s="299">
        <v>205.66666666666666</v>
      </c>
      <c r="E43" s="299">
        <v>202.13333333333333</v>
      </c>
      <c r="F43" s="299">
        <v>196.76666666666668</v>
      </c>
      <c r="G43" s="299">
        <v>193.23333333333335</v>
      </c>
      <c r="H43" s="299">
        <v>211.0333333333333</v>
      </c>
      <c r="I43" s="299">
        <v>214.56666666666666</v>
      </c>
      <c r="J43" s="299">
        <v>219.93333333333328</v>
      </c>
      <c r="K43" s="298">
        <v>209.2</v>
      </c>
      <c r="L43" s="298">
        <v>200.3</v>
      </c>
      <c r="M43" s="298">
        <v>21.451599999999999</v>
      </c>
      <c r="N43" s="1"/>
      <c r="O43" s="1"/>
    </row>
    <row r="44" spans="1:15" ht="12.75" customHeight="1">
      <c r="A44" s="30">
        <v>34</v>
      </c>
      <c r="B44" s="308" t="s">
        <v>859</v>
      </c>
      <c r="C44" s="298">
        <v>275.2</v>
      </c>
      <c r="D44" s="299">
        <v>274.05</v>
      </c>
      <c r="E44" s="299">
        <v>270.15000000000003</v>
      </c>
      <c r="F44" s="299">
        <v>265.10000000000002</v>
      </c>
      <c r="G44" s="299">
        <v>261.20000000000005</v>
      </c>
      <c r="H44" s="299">
        <v>279.10000000000002</v>
      </c>
      <c r="I44" s="299">
        <v>283</v>
      </c>
      <c r="J44" s="299">
        <v>288.05</v>
      </c>
      <c r="K44" s="298">
        <v>277.95</v>
      </c>
      <c r="L44" s="298">
        <v>269</v>
      </c>
      <c r="M44" s="298">
        <v>0.63702000000000003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566.25</v>
      </c>
      <c r="D45" s="299">
        <v>568.75</v>
      </c>
      <c r="E45" s="299">
        <v>558.65</v>
      </c>
      <c r="F45" s="299">
        <v>551.04999999999995</v>
      </c>
      <c r="G45" s="299">
        <v>540.94999999999993</v>
      </c>
      <c r="H45" s="299">
        <v>576.35</v>
      </c>
      <c r="I45" s="299">
        <v>586.44999999999993</v>
      </c>
      <c r="J45" s="299">
        <v>594.05000000000007</v>
      </c>
      <c r="K45" s="298">
        <v>578.85</v>
      </c>
      <c r="L45" s="298">
        <v>561.15</v>
      </c>
      <c r="M45" s="298">
        <v>2.5833400000000002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145.19999999999999</v>
      </c>
      <c r="D46" s="299">
        <v>144.6</v>
      </c>
      <c r="E46" s="299">
        <v>143</v>
      </c>
      <c r="F46" s="299">
        <v>140.80000000000001</v>
      </c>
      <c r="G46" s="299">
        <v>139.20000000000002</v>
      </c>
      <c r="H46" s="299">
        <v>146.79999999999998</v>
      </c>
      <c r="I46" s="299">
        <v>148.39999999999995</v>
      </c>
      <c r="J46" s="299">
        <v>150.59999999999997</v>
      </c>
      <c r="K46" s="298">
        <v>146.19999999999999</v>
      </c>
      <c r="L46" s="298">
        <v>142.4</v>
      </c>
      <c r="M46" s="298">
        <v>73.693259999999995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2933.05</v>
      </c>
      <c r="D47" s="299">
        <v>2908.3166666666671</v>
      </c>
      <c r="E47" s="299">
        <v>2876.0833333333339</v>
      </c>
      <c r="F47" s="299">
        <v>2819.1166666666668</v>
      </c>
      <c r="G47" s="299">
        <v>2786.8833333333337</v>
      </c>
      <c r="H47" s="299">
        <v>2965.2833333333342</v>
      </c>
      <c r="I47" s="299">
        <v>2997.5166666666669</v>
      </c>
      <c r="J47" s="299">
        <v>3054.4833333333345</v>
      </c>
      <c r="K47" s="298">
        <v>2940.55</v>
      </c>
      <c r="L47" s="298">
        <v>2851.35</v>
      </c>
      <c r="M47" s="298">
        <v>10.818849999999999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191.7</v>
      </c>
      <c r="D48" s="299">
        <v>190.26666666666665</v>
      </c>
      <c r="E48" s="299">
        <v>187.18333333333331</v>
      </c>
      <c r="F48" s="299">
        <v>182.66666666666666</v>
      </c>
      <c r="G48" s="299">
        <v>179.58333333333331</v>
      </c>
      <c r="H48" s="299">
        <v>194.7833333333333</v>
      </c>
      <c r="I48" s="299">
        <v>197.86666666666667</v>
      </c>
      <c r="J48" s="299">
        <v>202.3833333333333</v>
      </c>
      <c r="K48" s="298">
        <v>193.35</v>
      </c>
      <c r="L48" s="298">
        <v>185.75</v>
      </c>
      <c r="M48" s="298">
        <v>2.6778200000000001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2961.8</v>
      </c>
      <c r="D49" s="299">
        <v>2962.6333333333332</v>
      </c>
      <c r="E49" s="299">
        <v>2926.2666666666664</v>
      </c>
      <c r="F49" s="299">
        <v>2890.7333333333331</v>
      </c>
      <c r="G49" s="299">
        <v>2854.3666666666663</v>
      </c>
      <c r="H49" s="299">
        <v>2998.1666666666665</v>
      </c>
      <c r="I49" s="299">
        <v>3034.5333333333333</v>
      </c>
      <c r="J49" s="299">
        <v>3070.0666666666666</v>
      </c>
      <c r="K49" s="298">
        <v>2999</v>
      </c>
      <c r="L49" s="298">
        <v>2927.1</v>
      </c>
      <c r="M49" s="298">
        <v>0.12483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1714.95</v>
      </c>
      <c r="D50" s="299">
        <v>1710.8166666666666</v>
      </c>
      <c r="E50" s="299">
        <v>1694.6333333333332</v>
      </c>
      <c r="F50" s="299">
        <v>1674.3166666666666</v>
      </c>
      <c r="G50" s="299">
        <v>1658.1333333333332</v>
      </c>
      <c r="H50" s="299">
        <v>1731.1333333333332</v>
      </c>
      <c r="I50" s="299">
        <v>1747.3166666666666</v>
      </c>
      <c r="J50" s="299">
        <v>1767.6333333333332</v>
      </c>
      <c r="K50" s="298">
        <v>1727</v>
      </c>
      <c r="L50" s="298">
        <v>1690.5</v>
      </c>
      <c r="M50" s="298">
        <v>2.6197499999999998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8511.85</v>
      </c>
      <c r="D51" s="299">
        <v>8411.4666666666672</v>
      </c>
      <c r="E51" s="299">
        <v>8283.0333333333347</v>
      </c>
      <c r="F51" s="299">
        <v>8054.2166666666672</v>
      </c>
      <c r="G51" s="299">
        <v>7925.7833333333347</v>
      </c>
      <c r="H51" s="299">
        <v>8640.2833333333347</v>
      </c>
      <c r="I51" s="299">
        <v>8768.716666666669</v>
      </c>
      <c r="J51" s="299">
        <v>8997.5333333333347</v>
      </c>
      <c r="K51" s="298">
        <v>8539.9</v>
      </c>
      <c r="L51" s="298">
        <v>8182.65</v>
      </c>
      <c r="M51" s="298">
        <v>0.50346000000000002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543.95000000000005</v>
      </c>
      <c r="D52" s="299">
        <v>543.19999999999993</v>
      </c>
      <c r="E52" s="299">
        <v>536.49999999999989</v>
      </c>
      <c r="F52" s="299">
        <v>529.04999999999995</v>
      </c>
      <c r="G52" s="299">
        <v>522.34999999999991</v>
      </c>
      <c r="H52" s="299">
        <v>550.64999999999986</v>
      </c>
      <c r="I52" s="299">
        <v>557.34999999999991</v>
      </c>
      <c r="J52" s="299">
        <v>564.79999999999984</v>
      </c>
      <c r="K52" s="298">
        <v>549.9</v>
      </c>
      <c r="L52" s="298">
        <v>535.75</v>
      </c>
      <c r="M52" s="298">
        <v>11.65686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446.9</v>
      </c>
      <c r="D53" s="299">
        <v>442.66666666666669</v>
      </c>
      <c r="E53" s="299">
        <v>433.58333333333337</v>
      </c>
      <c r="F53" s="299">
        <v>420.26666666666671</v>
      </c>
      <c r="G53" s="299">
        <v>411.18333333333339</v>
      </c>
      <c r="H53" s="299">
        <v>455.98333333333335</v>
      </c>
      <c r="I53" s="299">
        <v>465.06666666666672</v>
      </c>
      <c r="J53" s="299">
        <v>478.38333333333333</v>
      </c>
      <c r="K53" s="298">
        <v>451.75</v>
      </c>
      <c r="L53" s="298">
        <v>429.35</v>
      </c>
      <c r="M53" s="298">
        <v>2.9165700000000001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3986.85</v>
      </c>
      <c r="D54" s="299">
        <v>3988.9</v>
      </c>
      <c r="E54" s="299">
        <v>3889.9500000000003</v>
      </c>
      <c r="F54" s="299">
        <v>3793.05</v>
      </c>
      <c r="G54" s="299">
        <v>3694.1000000000004</v>
      </c>
      <c r="H54" s="299">
        <v>4085.8</v>
      </c>
      <c r="I54" s="299">
        <v>4184.75</v>
      </c>
      <c r="J54" s="299">
        <v>4281.6499999999996</v>
      </c>
      <c r="K54" s="298">
        <v>4087.85</v>
      </c>
      <c r="L54" s="298">
        <v>3892</v>
      </c>
      <c r="M54" s="298">
        <v>23.319050000000001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679.85</v>
      </c>
      <c r="D55" s="299">
        <v>675.7166666666667</v>
      </c>
      <c r="E55" s="299">
        <v>669.48333333333335</v>
      </c>
      <c r="F55" s="299">
        <v>659.11666666666667</v>
      </c>
      <c r="G55" s="299">
        <v>652.88333333333333</v>
      </c>
      <c r="H55" s="299">
        <v>686.08333333333337</v>
      </c>
      <c r="I55" s="299">
        <v>692.31666666666672</v>
      </c>
      <c r="J55" s="299">
        <v>702.68333333333339</v>
      </c>
      <c r="K55" s="298">
        <v>681.95</v>
      </c>
      <c r="L55" s="298">
        <v>665.35</v>
      </c>
      <c r="M55" s="298">
        <v>148.64285000000001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2653.8</v>
      </c>
      <c r="D56" s="299">
        <v>2665.5</v>
      </c>
      <c r="E56" s="299">
        <v>2633.3</v>
      </c>
      <c r="F56" s="299">
        <v>2612.8000000000002</v>
      </c>
      <c r="G56" s="299">
        <v>2580.6000000000004</v>
      </c>
      <c r="H56" s="299">
        <v>2686</v>
      </c>
      <c r="I56" s="299">
        <v>2718.2</v>
      </c>
      <c r="J56" s="299">
        <v>2738.7</v>
      </c>
      <c r="K56" s="298">
        <v>2697.7</v>
      </c>
      <c r="L56" s="298">
        <v>2645</v>
      </c>
      <c r="M56" s="298">
        <v>8.548E-2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633.15</v>
      </c>
      <c r="D57" s="299">
        <v>629.38333333333333</v>
      </c>
      <c r="E57" s="299">
        <v>618.86666666666667</v>
      </c>
      <c r="F57" s="299">
        <v>604.58333333333337</v>
      </c>
      <c r="G57" s="299">
        <v>594.06666666666672</v>
      </c>
      <c r="H57" s="299">
        <v>643.66666666666663</v>
      </c>
      <c r="I57" s="299">
        <v>654.18333333333328</v>
      </c>
      <c r="J57" s="299">
        <v>668.46666666666658</v>
      </c>
      <c r="K57" s="298">
        <v>639.9</v>
      </c>
      <c r="L57" s="298">
        <v>615.1</v>
      </c>
      <c r="M57" s="298">
        <v>11.556559999999999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3848.55</v>
      </c>
      <c r="D58" s="299">
        <v>3833.85</v>
      </c>
      <c r="E58" s="299">
        <v>3809.7</v>
      </c>
      <c r="F58" s="299">
        <v>3770.85</v>
      </c>
      <c r="G58" s="299">
        <v>3746.7</v>
      </c>
      <c r="H58" s="299">
        <v>3872.7</v>
      </c>
      <c r="I58" s="299">
        <v>3896.8500000000004</v>
      </c>
      <c r="J58" s="299">
        <v>3935.7</v>
      </c>
      <c r="K58" s="298">
        <v>3858</v>
      </c>
      <c r="L58" s="298">
        <v>3795</v>
      </c>
      <c r="M58" s="298">
        <v>3.72417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1095</v>
      </c>
      <c r="D59" s="299">
        <v>1104.7666666666667</v>
      </c>
      <c r="E59" s="299">
        <v>1073.5333333333333</v>
      </c>
      <c r="F59" s="299">
        <v>1052.0666666666666</v>
      </c>
      <c r="G59" s="299">
        <v>1020.8333333333333</v>
      </c>
      <c r="H59" s="299">
        <v>1126.2333333333333</v>
      </c>
      <c r="I59" s="299">
        <v>1157.4666666666665</v>
      </c>
      <c r="J59" s="299">
        <v>1178.9333333333334</v>
      </c>
      <c r="K59" s="298">
        <v>1136</v>
      </c>
      <c r="L59" s="298">
        <v>1083.3</v>
      </c>
      <c r="M59" s="298">
        <v>0.90954999999999997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5861.5</v>
      </c>
      <c r="D60" s="299">
        <v>5859.75</v>
      </c>
      <c r="E60" s="299">
        <v>5815.55</v>
      </c>
      <c r="F60" s="299">
        <v>5769.6</v>
      </c>
      <c r="G60" s="299">
        <v>5725.4000000000005</v>
      </c>
      <c r="H60" s="299">
        <v>5905.7</v>
      </c>
      <c r="I60" s="299">
        <v>5949.9000000000005</v>
      </c>
      <c r="J60" s="299">
        <v>5995.8499999999995</v>
      </c>
      <c r="K60" s="298">
        <v>5903.95</v>
      </c>
      <c r="L60" s="298">
        <v>5813.8</v>
      </c>
      <c r="M60" s="298">
        <v>7.6133699999999997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11938.15</v>
      </c>
      <c r="D61" s="299">
        <v>11941.416666666666</v>
      </c>
      <c r="E61" s="299">
        <v>11836.283333333333</v>
      </c>
      <c r="F61" s="299">
        <v>11734.416666666666</v>
      </c>
      <c r="G61" s="299">
        <v>11629.283333333333</v>
      </c>
      <c r="H61" s="299">
        <v>12043.283333333333</v>
      </c>
      <c r="I61" s="299">
        <v>12148.416666666668</v>
      </c>
      <c r="J61" s="299">
        <v>12250.283333333333</v>
      </c>
      <c r="K61" s="298">
        <v>12046.55</v>
      </c>
      <c r="L61" s="298">
        <v>11839.55</v>
      </c>
      <c r="M61" s="298">
        <v>1.61368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4904.6000000000004</v>
      </c>
      <c r="D62" s="299">
        <v>4882.8499999999995</v>
      </c>
      <c r="E62" s="299">
        <v>4834.6999999999989</v>
      </c>
      <c r="F62" s="299">
        <v>4764.7999999999993</v>
      </c>
      <c r="G62" s="299">
        <v>4716.6499999999987</v>
      </c>
      <c r="H62" s="299">
        <v>4952.7499999999991</v>
      </c>
      <c r="I62" s="299">
        <v>5000.8999999999987</v>
      </c>
      <c r="J62" s="299">
        <v>5070.7999999999993</v>
      </c>
      <c r="K62" s="298">
        <v>4931</v>
      </c>
      <c r="L62" s="298">
        <v>4812.95</v>
      </c>
      <c r="M62" s="298">
        <v>0.20527999999999999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2938.1</v>
      </c>
      <c r="D63" s="299">
        <v>2923.0333333333333</v>
      </c>
      <c r="E63" s="299">
        <v>2896.0666666666666</v>
      </c>
      <c r="F63" s="299">
        <v>2854.0333333333333</v>
      </c>
      <c r="G63" s="299">
        <v>2827.0666666666666</v>
      </c>
      <c r="H63" s="299">
        <v>2965.0666666666666</v>
      </c>
      <c r="I63" s="299">
        <v>2992.0333333333328</v>
      </c>
      <c r="J63" s="299">
        <v>3034.0666666666666</v>
      </c>
      <c r="K63" s="298">
        <v>2950</v>
      </c>
      <c r="L63" s="298">
        <v>2881</v>
      </c>
      <c r="M63" s="298">
        <v>0.23204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2279.8000000000002</v>
      </c>
      <c r="D64" s="299">
        <v>2282.4666666666667</v>
      </c>
      <c r="E64" s="299">
        <v>2249.9333333333334</v>
      </c>
      <c r="F64" s="299">
        <v>2220.0666666666666</v>
      </c>
      <c r="G64" s="299">
        <v>2187.5333333333333</v>
      </c>
      <c r="H64" s="299">
        <v>2312.3333333333335</v>
      </c>
      <c r="I64" s="299">
        <v>2344.8666666666672</v>
      </c>
      <c r="J64" s="299">
        <v>2374.7333333333336</v>
      </c>
      <c r="K64" s="298">
        <v>2315</v>
      </c>
      <c r="L64" s="298">
        <v>2252.6</v>
      </c>
      <c r="M64" s="298">
        <v>3.5468500000000001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359.8</v>
      </c>
      <c r="D65" s="299">
        <v>358.08333333333331</v>
      </c>
      <c r="E65" s="299">
        <v>352.76666666666665</v>
      </c>
      <c r="F65" s="299">
        <v>345.73333333333335</v>
      </c>
      <c r="G65" s="299">
        <v>340.41666666666669</v>
      </c>
      <c r="H65" s="299">
        <v>365.11666666666662</v>
      </c>
      <c r="I65" s="299">
        <v>370.43333333333334</v>
      </c>
      <c r="J65" s="299">
        <v>377.46666666666658</v>
      </c>
      <c r="K65" s="298">
        <v>363.4</v>
      </c>
      <c r="L65" s="298">
        <v>351.05</v>
      </c>
      <c r="M65" s="298">
        <v>24.882570000000001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275</v>
      </c>
      <c r="D66" s="299">
        <v>273.84999999999997</v>
      </c>
      <c r="E66" s="299">
        <v>268.34999999999991</v>
      </c>
      <c r="F66" s="299">
        <v>261.69999999999993</v>
      </c>
      <c r="G66" s="299">
        <v>256.19999999999987</v>
      </c>
      <c r="H66" s="299">
        <v>280.49999999999994</v>
      </c>
      <c r="I66" s="299">
        <v>286.00000000000006</v>
      </c>
      <c r="J66" s="299">
        <v>292.64999999999998</v>
      </c>
      <c r="K66" s="298">
        <v>279.35000000000002</v>
      </c>
      <c r="L66" s="298">
        <v>267.2</v>
      </c>
      <c r="M66" s="298">
        <v>75.328519999999997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109.55</v>
      </c>
      <c r="D67" s="299">
        <v>107.96666666666665</v>
      </c>
      <c r="E67" s="299">
        <v>105.98333333333331</v>
      </c>
      <c r="F67" s="299">
        <v>102.41666666666666</v>
      </c>
      <c r="G67" s="299">
        <v>100.43333333333331</v>
      </c>
      <c r="H67" s="299">
        <v>111.5333333333333</v>
      </c>
      <c r="I67" s="299">
        <v>113.51666666666665</v>
      </c>
      <c r="J67" s="299">
        <v>117.0833333333333</v>
      </c>
      <c r="K67" s="298">
        <v>109.95</v>
      </c>
      <c r="L67" s="298">
        <v>104.4</v>
      </c>
      <c r="M67" s="298">
        <v>342.13585999999998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46.5</v>
      </c>
      <c r="D68" s="299">
        <v>46.116666666666667</v>
      </c>
      <c r="E68" s="299">
        <v>45.533333333333331</v>
      </c>
      <c r="F68" s="299">
        <v>44.566666666666663</v>
      </c>
      <c r="G68" s="299">
        <v>43.983333333333327</v>
      </c>
      <c r="H68" s="299">
        <v>47.083333333333336</v>
      </c>
      <c r="I68" s="299">
        <v>47.666666666666664</v>
      </c>
      <c r="J68" s="299">
        <v>48.63333333333334</v>
      </c>
      <c r="K68" s="298">
        <v>46.7</v>
      </c>
      <c r="L68" s="298">
        <v>45.15</v>
      </c>
      <c r="M68" s="298">
        <v>24.23291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16.149999999999999</v>
      </c>
      <c r="D69" s="299">
        <v>16.2</v>
      </c>
      <c r="E69" s="299">
        <v>15.649999999999999</v>
      </c>
      <c r="F69" s="299">
        <v>15.149999999999999</v>
      </c>
      <c r="G69" s="299">
        <v>14.599999999999998</v>
      </c>
      <c r="H69" s="299">
        <v>16.7</v>
      </c>
      <c r="I69" s="299">
        <v>17.250000000000004</v>
      </c>
      <c r="J69" s="299">
        <v>17.75</v>
      </c>
      <c r="K69" s="298">
        <v>16.75</v>
      </c>
      <c r="L69" s="298">
        <v>15.7</v>
      </c>
      <c r="M69" s="298">
        <v>33.489429999999999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1836.35</v>
      </c>
      <c r="D70" s="299">
        <v>1819.3999999999999</v>
      </c>
      <c r="E70" s="299">
        <v>1798.7999999999997</v>
      </c>
      <c r="F70" s="299">
        <v>1761.2499999999998</v>
      </c>
      <c r="G70" s="299">
        <v>1740.6499999999996</v>
      </c>
      <c r="H70" s="299">
        <v>1856.9499999999998</v>
      </c>
      <c r="I70" s="299">
        <v>1877.5499999999997</v>
      </c>
      <c r="J70" s="299">
        <v>1915.1</v>
      </c>
      <c r="K70" s="298">
        <v>1840</v>
      </c>
      <c r="L70" s="298">
        <v>1781.85</v>
      </c>
      <c r="M70" s="298">
        <v>3.5955400000000002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5344.6</v>
      </c>
      <c r="D71" s="299">
        <v>5299</v>
      </c>
      <c r="E71" s="299">
        <v>5235.6000000000004</v>
      </c>
      <c r="F71" s="299">
        <v>5126.6000000000004</v>
      </c>
      <c r="G71" s="299">
        <v>5063.2000000000007</v>
      </c>
      <c r="H71" s="299">
        <v>5408</v>
      </c>
      <c r="I71" s="299">
        <v>5471.4</v>
      </c>
      <c r="J71" s="299">
        <v>5580.4</v>
      </c>
      <c r="K71" s="298">
        <v>5362.4</v>
      </c>
      <c r="L71" s="298">
        <v>5190</v>
      </c>
      <c r="M71" s="298">
        <v>7.9519999999999993E-2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592.6</v>
      </c>
      <c r="D72" s="299">
        <v>588.86666666666667</v>
      </c>
      <c r="E72" s="299">
        <v>583.73333333333335</v>
      </c>
      <c r="F72" s="299">
        <v>574.86666666666667</v>
      </c>
      <c r="G72" s="299">
        <v>569.73333333333335</v>
      </c>
      <c r="H72" s="299">
        <v>597.73333333333335</v>
      </c>
      <c r="I72" s="299">
        <v>602.86666666666679</v>
      </c>
      <c r="J72" s="299">
        <v>611.73333333333335</v>
      </c>
      <c r="K72" s="298">
        <v>594</v>
      </c>
      <c r="L72" s="298">
        <v>580</v>
      </c>
      <c r="M72" s="298">
        <v>8.1136900000000001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705.25</v>
      </c>
      <c r="D73" s="299">
        <v>709.4666666666667</v>
      </c>
      <c r="E73" s="299">
        <v>698.23333333333335</v>
      </c>
      <c r="F73" s="299">
        <v>691.2166666666667</v>
      </c>
      <c r="G73" s="299">
        <v>679.98333333333335</v>
      </c>
      <c r="H73" s="299">
        <v>716.48333333333335</v>
      </c>
      <c r="I73" s="299">
        <v>727.7166666666667</v>
      </c>
      <c r="J73" s="299">
        <v>734.73333333333335</v>
      </c>
      <c r="K73" s="298">
        <v>720.7</v>
      </c>
      <c r="L73" s="298">
        <v>702.45</v>
      </c>
      <c r="M73" s="298">
        <v>5.9132199999999999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234.75</v>
      </c>
      <c r="D74" s="299">
        <v>235.65</v>
      </c>
      <c r="E74" s="299">
        <v>232.9</v>
      </c>
      <c r="F74" s="299">
        <v>231.05</v>
      </c>
      <c r="G74" s="299">
        <v>228.3</v>
      </c>
      <c r="H74" s="299">
        <v>237.5</v>
      </c>
      <c r="I74" s="299">
        <v>240.25</v>
      </c>
      <c r="J74" s="299">
        <v>242.1</v>
      </c>
      <c r="K74" s="298">
        <v>238.4</v>
      </c>
      <c r="L74" s="298">
        <v>233.8</v>
      </c>
      <c r="M74" s="298">
        <v>33.635219999999997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655.20000000000005</v>
      </c>
      <c r="D75" s="299">
        <v>658.78333333333342</v>
      </c>
      <c r="E75" s="299">
        <v>645.96666666666681</v>
      </c>
      <c r="F75" s="299">
        <v>636.73333333333335</v>
      </c>
      <c r="G75" s="299">
        <v>623.91666666666674</v>
      </c>
      <c r="H75" s="299">
        <v>668.01666666666688</v>
      </c>
      <c r="I75" s="299">
        <v>680.83333333333348</v>
      </c>
      <c r="J75" s="299">
        <v>690.06666666666695</v>
      </c>
      <c r="K75" s="298">
        <v>671.6</v>
      </c>
      <c r="L75" s="298">
        <v>649.54999999999995</v>
      </c>
      <c r="M75" s="298">
        <v>11.713800000000001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48.05</v>
      </c>
      <c r="D76" s="299">
        <v>47.616666666666667</v>
      </c>
      <c r="E76" s="299">
        <v>47.033333333333331</v>
      </c>
      <c r="F76" s="299">
        <v>46.016666666666666</v>
      </c>
      <c r="G76" s="299">
        <v>45.43333333333333</v>
      </c>
      <c r="H76" s="299">
        <v>48.633333333333333</v>
      </c>
      <c r="I76" s="299">
        <v>49.216666666666661</v>
      </c>
      <c r="J76" s="299">
        <v>50.233333333333334</v>
      </c>
      <c r="K76" s="298">
        <v>48.2</v>
      </c>
      <c r="L76" s="298">
        <v>46.6</v>
      </c>
      <c r="M76" s="298">
        <v>153.27095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315.89999999999998</v>
      </c>
      <c r="D77" s="299">
        <v>319.25</v>
      </c>
      <c r="E77" s="299">
        <v>312.14999999999998</v>
      </c>
      <c r="F77" s="299">
        <v>308.39999999999998</v>
      </c>
      <c r="G77" s="299">
        <v>301.29999999999995</v>
      </c>
      <c r="H77" s="299">
        <v>323</v>
      </c>
      <c r="I77" s="299">
        <v>330.1</v>
      </c>
      <c r="J77" s="299">
        <v>333.85</v>
      </c>
      <c r="K77" s="298">
        <v>326.35000000000002</v>
      </c>
      <c r="L77" s="298">
        <v>315.5</v>
      </c>
      <c r="M77" s="298">
        <v>59.154209999999999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660.55</v>
      </c>
      <c r="D78" s="299">
        <v>666.83333333333337</v>
      </c>
      <c r="E78" s="299">
        <v>652.66666666666674</v>
      </c>
      <c r="F78" s="299">
        <v>644.78333333333342</v>
      </c>
      <c r="G78" s="299">
        <v>630.61666666666679</v>
      </c>
      <c r="H78" s="299">
        <v>674.7166666666667</v>
      </c>
      <c r="I78" s="299">
        <v>688.88333333333344</v>
      </c>
      <c r="J78" s="299">
        <v>696.76666666666665</v>
      </c>
      <c r="K78" s="298">
        <v>681</v>
      </c>
      <c r="L78" s="298">
        <v>658.95</v>
      </c>
      <c r="M78" s="298">
        <v>186.87521000000001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328.9</v>
      </c>
      <c r="D79" s="299">
        <v>326.01666666666665</v>
      </c>
      <c r="E79" s="299">
        <v>322.13333333333333</v>
      </c>
      <c r="F79" s="299">
        <v>315.36666666666667</v>
      </c>
      <c r="G79" s="299">
        <v>311.48333333333335</v>
      </c>
      <c r="H79" s="299">
        <v>332.7833333333333</v>
      </c>
      <c r="I79" s="299">
        <v>336.66666666666663</v>
      </c>
      <c r="J79" s="299">
        <v>343.43333333333328</v>
      </c>
      <c r="K79" s="298">
        <v>329.9</v>
      </c>
      <c r="L79" s="298">
        <v>319.25</v>
      </c>
      <c r="M79" s="298">
        <v>10.48019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910.05</v>
      </c>
      <c r="D80" s="299">
        <v>905.5</v>
      </c>
      <c r="E80" s="299">
        <v>894.55</v>
      </c>
      <c r="F80" s="299">
        <v>879.05</v>
      </c>
      <c r="G80" s="299">
        <v>868.09999999999991</v>
      </c>
      <c r="H80" s="299">
        <v>921</v>
      </c>
      <c r="I80" s="299">
        <v>931.95</v>
      </c>
      <c r="J80" s="299">
        <v>947.45</v>
      </c>
      <c r="K80" s="298">
        <v>916.45</v>
      </c>
      <c r="L80" s="298">
        <v>890</v>
      </c>
      <c r="M80" s="298">
        <v>0.46367999999999998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337.75</v>
      </c>
      <c r="D81" s="299">
        <v>336.03333333333336</v>
      </c>
      <c r="E81" s="299">
        <v>330.06666666666672</v>
      </c>
      <c r="F81" s="299">
        <v>322.38333333333338</v>
      </c>
      <c r="G81" s="299">
        <v>316.41666666666674</v>
      </c>
      <c r="H81" s="299">
        <v>343.7166666666667</v>
      </c>
      <c r="I81" s="299">
        <v>349.68333333333328</v>
      </c>
      <c r="J81" s="299">
        <v>357.36666666666667</v>
      </c>
      <c r="K81" s="298">
        <v>342</v>
      </c>
      <c r="L81" s="298">
        <v>328.35</v>
      </c>
      <c r="M81" s="298">
        <v>28.282309999999999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8094.5</v>
      </c>
      <c r="D82" s="299">
        <v>8056.8666666666659</v>
      </c>
      <c r="E82" s="299">
        <v>8002.6333333333314</v>
      </c>
      <c r="F82" s="299">
        <v>7910.7666666666655</v>
      </c>
      <c r="G82" s="299">
        <v>7856.533333333331</v>
      </c>
      <c r="H82" s="299">
        <v>8148.7333333333318</v>
      </c>
      <c r="I82" s="299">
        <v>8202.9666666666672</v>
      </c>
      <c r="J82" s="299">
        <v>8294.8333333333321</v>
      </c>
      <c r="K82" s="298">
        <v>8111.1</v>
      </c>
      <c r="L82" s="298">
        <v>7965</v>
      </c>
      <c r="M82" s="298">
        <v>0.16688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959.8</v>
      </c>
      <c r="D83" s="299">
        <v>937.98333333333323</v>
      </c>
      <c r="E83" s="299">
        <v>902.06666666666649</v>
      </c>
      <c r="F83" s="299">
        <v>844.33333333333326</v>
      </c>
      <c r="G83" s="299">
        <v>808.41666666666652</v>
      </c>
      <c r="H83" s="299">
        <v>995.71666666666647</v>
      </c>
      <c r="I83" s="299">
        <v>1031.6333333333332</v>
      </c>
      <c r="J83" s="299">
        <v>1089.3666666666663</v>
      </c>
      <c r="K83" s="298">
        <v>973.9</v>
      </c>
      <c r="L83" s="298">
        <v>880.25</v>
      </c>
      <c r="M83" s="298">
        <v>2.0153300000000001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956.2</v>
      </c>
      <c r="D84" s="299">
        <v>953.06666666666661</v>
      </c>
      <c r="E84" s="299">
        <v>945.13333333333321</v>
      </c>
      <c r="F84" s="299">
        <v>934.06666666666661</v>
      </c>
      <c r="G84" s="299">
        <v>926.13333333333321</v>
      </c>
      <c r="H84" s="299">
        <v>964.13333333333321</v>
      </c>
      <c r="I84" s="299">
        <v>972.06666666666661</v>
      </c>
      <c r="J84" s="299">
        <v>983.13333333333321</v>
      </c>
      <c r="K84" s="298">
        <v>961</v>
      </c>
      <c r="L84" s="298">
        <v>942</v>
      </c>
      <c r="M84" s="298">
        <v>0.21762999999999999</v>
      </c>
      <c r="N84" s="1"/>
      <c r="O84" s="1"/>
    </row>
    <row r="85" spans="1:15" ht="12.75" customHeight="1">
      <c r="A85" s="30">
        <v>75</v>
      </c>
      <c r="B85" s="308" t="s">
        <v>860</v>
      </c>
      <c r="C85" s="298">
        <v>642.4</v>
      </c>
      <c r="D85" s="299">
        <v>634.76666666666665</v>
      </c>
      <c r="E85" s="299">
        <v>622.83333333333326</v>
      </c>
      <c r="F85" s="299">
        <v>603.26666666666665</v>
      </c>
      <c r="G85" s="299">
        <v>591.33333333333326</v>
      </c>
      <c r="H85" s="299">
        <v>654.33333333333326</v>
      </c>
      <c r="I85" s="299">
        <v>666.26666666666665</v>
      </c>
      <c r="J85" s="299">
        <v>685.83333333333326</v>
      </c>
      <c r="K85" s="298">
        <v>646.70000000000005</v>
      </c>
      <c r="L85" s="298">
        <v>615.20000000000005</v>
      </c>
      <c r="M85" s="298">
        <v>5.5869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16554.95</v>
      </c>
      <c r="D86" s="299">
        <v>16386.649999999998</v>
      </c>
      <c r="E86" s="299">
        <v>16168.299999999996</v>
      </c>
      <c r="F86" s="299">
        <v>15781.649999999998</v>
      </c>
      <c r="G86" s="299">
        <v>15563.299999999996</v>
      </c>
      <c r="H86" s="299">
        <v>16773.299999999996</v>
      </c>
      <c r="I86" s="299">
        <v>16991.649999999994</v>
      </c>
      <c r="J86" s="299">
        <v>17378.299999999996</v>
      </c>
      <c r="K86" s="298">
        <v>16605</v>
      </c>
      <c r="L86" s="298">
        <v>16000</v>
      </c>
      <c r="M86" s="298">
        <v>0.47949000000000003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452.2</v>
      </c>
      <c r="D87" s="299">
        <v>448.2</v>
      </c>
      <c r="E87" s="299">
        <v>441.5</v>
      </c>
      <c r="F87" s="299">
        <v>430.8</v>
      </c>
      <c r="G87" s="299">
        <v>424.1</v>
      </c>
      <c r="H87" s="299">
        <v>458.9</v>
      </c>
      <c r="I87" s="299">
        <v>465.59999999999991</v>
      </c>
      <c r="J87" s="299">
        <v>476.29999999999995</v>
      </c>
      <c r="K87" s="298">
        <v>454.9</v>
      </c>
      <c r="L87" s="298">
        <v>437.5</v>
      </c>
      <c r="M87" s="298">
        <v>1.0493699999999999</v>
      </c>
      <c r="N87" s="1"/>
      <c r="O87" s="1"/>
    </row>
    <row r="88" spans="1:15" ht="12.75" customHeight="1">
      <c r="A88" s="30">
        <v>78</v>
      </c>
      <c r="B88" s="308" t="s">
        <v>861</v>
      </c>
      <c r="C88" s="298">
        <v>43.9</v>
      </c>
      <c r="D88" s="299">
        <v>43.216666666666669</v>
      </c>
      <c r="E88" s="299">
        <v>42.533333333333339</v>
      </c>
      <c r="F88" s="299">
        <v>41.166666666666671</v>
      </c>
      <c r="G88" s="299">
        <v>40.483333333333341</v>
      </c>
      <c r="H88" s="299">
        <v>44.583333333333336</v>
      </c>
      <c r="I88" s="299">
        <v>45.266666666666673</v>
      </c>
      <c r="J88" s="299">
        <v>46.633333333333333</v>
      </c>
      <c r="K88" s="298">
        <v>43.9</v>
      </c>
      <c r="L88" s="298">
        <v>41.85</v>
      </c>
      <c r="M88" s="298">
        <v>21.544180000000001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3795.4</v>
      </c>
      <c r="D89" s="299">
        <v>3805.2666666666664</v>
      </c>
      <c r="E89" s="299">
        <v>3770.1333333333328</v>
      </c>
      <c r="F89" s="299">
        <v>3744.8666666666663</v>
      </c>
      <c r="G89" s="299">
        <v>3709.7333333333327</v>
      </c>
      <c r="H89" s="299">
        <v>3830.5333333333328</v>
      </c>
      <c r="I89" s="299">
        <v>3865.6666666666661</v>
      </c>
      <c r="J89" s="299">
        <v>3890.9333333333329</v>
      </c>
      <c r="K89" s="298">
        <v>3840.4</v>
      </c>
      <c r="L89" s="298">
        <v>3780</v>
      </c>
      <c r="M89" s="298">
        <v>2.08602</v>
      </c>
      <c r="N89" s="1"/>
      <c r="O89" s="1"/>
    </row>
    <row r="90" spans="1:15" ht="12.75" customHeight="1">
      <c r="A90" s="30">
        <v>80</v>
      </c>
      <c r="B90" s="308" t="s">
        <v>862</v>
      </c>
      <c r="C90" s="298">
        <v>1479.05</v>
      </c>
      <c r="D90" s="299">
        <v>1473.6833333333334</v>
      </c>
      <c r="E90" s="299">
        <v>1457.3666666666668</v>
      </c>
      <c r="F90" s="299">
        <v>1435.6833333333334</v>
      </c>
      <c r="G90" s="299">
        <v>1419.3666666666668</v>
      </c>
      <c r="H90" s="299">
        <v>1495.3666666666668</v>
      </c>
      <c r="I90" s="299">
        <v>1511.6833333333334</v>
      </c>
      <c r="J90" s="299">
        <v>1533.3666666666668</v>
      </c>
      <c r="K90" s="298">
        <v>1490</v>
      </c>
      <c r="L90" s="298">
        <v>1452</v>
      </c>
      <c r="M90" s="298">
        <v>0.54003999999999996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401.1</v>
      </c>
      <c r="D91" s="299">
        <v>404.08333333333331</v>
      </c>
      <c r="E91" s="299">
        <v>395.61666666666662</v>
      </c>
      <c r="F91" s="299">
        <v>390.13333333333333</v>
      </c>
      <c r="G91" s="299">
        <v>381.66666666666663</v>
      </c>
      <c r="H91" s="299">
        <v>409.56666666666661</v>
      </c>
      <c r="I91" s="299">
        <v>418.0333333333333</v>
      </c>
      <c r="J91" s="299">
        <v>423.51666666666659</v>
      </c>
      <c r="K91" s="298">
        <v>412.55</v>
      </c>
      <c r="L91" s="298">
        <v>398.6</v>
      </c>
      <c r="M91" s="298">
        <v>2.2921100000000001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72.900000000000006</v>
      </c>
      <c r="D92" s="299">
        <v>72.833333333333329</v>
      </c>
      <c r="E92" s="299">
        <v>72.316666666666663</v>
      </c>
      <c r="F92" s="299">
        <v>71.733333333333334</v>
      </c>
      <c r="G92" s="299">
        <v>71.216666666666669</v>
      </c>
      <c r="H92" s="299">
        <v>73.416666666666657</v>
      </c>
      <c r="I92" s="299">
        <v>73.933333333333337</v>
      </c>
      <c r="J92" s="299">
        <v>74.516666666666652</v>
      </c>
      <c r="K92" s="298">
        <v>73.349999999999994</v>
      </c>
      <c r="L92" s="298">
        <v>72.25</v>
      </c>
      <c r="M92" s="298">
        <v>5.68018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206.35</v>
      </c>
      <c r="D93" s="299">
        <v>204.31666666666663</v>
      </c>
      <c r="E93" s="299">
        <v>200.93333333333328</v>
      </c>
      <c r="F93" s="299">
        <v>195.51666666666665</v>
      </c>
      <c r="G93" s="299">
        <v>192.1333333333333</v>
      </c>
      <c r="H93" s="299">
        <v>209.73333333333326</v>
      </c>
      <c r="I93" s="299">
        <v>213.11666666666665</v>
      </c>
      <c r="J93" s="299">
        <v>218.53333333333325</v>
      </c>
      <c r="K93" s="298">
        <v>207.7</v>
      </c>
      <c r="L93" s="298">
        <v>198.9</v>
      </c>
      <c r="M93" s="298">
        <v>20.134599999999999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3274.75</v>
      </c>
      <c r="D94" s="299">
        <v>3283.3166666666671</v>
      </c>
      <c r="E94" s="299">
        <v>3252.4333333333343</v>
      </c>
      <c r="F94" s="299">
        <v>3230.1166666666672</v>
      </c>
      <c r="G94" s="299">
        <v>3199.2333333333345</v>
      </c>
      <c r="H94" s="299">
        <v>3305.6333333333341</v>
      </c>
      <c r="I94" s="299">
        <v>3336.5166666666664</v>
      </c>
      <c r="J94" s="299">
        <v>3358.8333333333339</v>
      </c>
      <c r="K94" s="298">
        <v>3314.2</v>
      </c>
      <c r="L94" s="298">
        <v>3261</v>
      </c>
      <c r="M94" s="298">
        <v>0.14649000000000001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191.05</v>
      </c>
      <c r="D95" s="299">
        <v>190.85</v>
      </c>
      <c r="E95" s="299">
        <v>189.2</v>
      </c>
      <c r="F95" s="299">
        <v>187.35</v>
      </c>
      <c r="G95" s="299">
        <v>185.7</v>
      </c>
      <c r="H95" s="299">
        <v>192.7</v>
      </c>
      <c r="I95" s="299">
        <v>194.35000000000002</v>
      </c>
      <c r="J95" s="299">
        <v>196.2</v>
      </c>
      <c r="K95" s="298">
        <v>192.5</v>
      </c>
      <c r="L95" s="298">
        <v>189</v>
      </c>
      <c r="M95" s="298">
        <v>2.2142200000000001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471.2</v>
      </c>
      <c r="D96" s="299">
        <v>468.11666666666662</v>
      </c>
      <c r="E96" s="299">
        <v>462.98333333333323</v>
      </c>
      <c r="F96" s="299">
        <v>454.76666666666659</v>
      </c>
      <c r="G96" s="299">
        <v>449.63333333333321</v>
      </c>
      <c r="H96" s="299">
        <v>476.33333333333326</v>
      </c>
      <c r="I96" s="299">
        <v>481.46666666666658</v>
      </c>
      <c r="J96" s="299">
        <v>489.68333333333328</v>
      </c>
      <c r="K96" s="298">
        <v>473.25</v>
      </c>
      <c r="L96" s="298">
        <v>459.9</v>
      </c>
      <c r="M96" s="298">
        <v>2.8387500000000001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216.95</v>
      </c>
      <c r="D97" s="299">
        <v>214.51666666666665</v>
      </c>
      <c r="E97" s="299">
        <v>211.48333333333329</v>
      </c>
      <c r="F97" s="299">
        <v>206.01666666666665</v>
      </c>
      <c r="G97" s="299">
        <v>202.98333333333329</v>
      </c>
      <c r="H97" s="299">
        <v>219.98333333333329</v>
      </c>
      <c r="I97" s="299">
        <v>223.01666666666665</v>
      </c>
      <c r="J97" s="299">
        <v>228.48333333333329</v>
      </c>
      <c r="K97" s="298">
        <v>217.55</v>
      </c>
      <c r="L97" s="298">
        <v>209.05</v>
      </c>
      <c r="M97" s="298">
        <v>144.01029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731.3</v>
      </c>
      <c r="D98" s="299">
        <v>733.41666666666663</v>
      </c>
      <c r="E98" s="299">
        <v>727.43333333333328</v>
      </c>
      <c r="F98" s="299">
        <v>723.56666666666661</v>
      </c>
      <c r="G98" s="299">
        <v>717.58333333333326</v>
      </c>
      <c r="H98" s="299">
        <v>737.2833333333333</v>
      </c>
      <c r="I98" s="299">
        <v>743.26666666666665</v>
      </c>
      <c r="J98" s="299">
        <v>747.13333333333333</v>
      </c>
      <c r="K98" s="298">
        <v>739.4</v>
      </c>
      <c r="L98" s="298">
        <v>729.55</v>
      </c>
      <c r="M98" s="298">
        <v>0.2031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695.75</v>
      </c>
      <c r="D99" s="299">
        <v>689.94999999999993</v>
      </c>
      <c r="E99" s="299">
        <v>680.89999999999986</v>
      </c>
      <c r="F99" s="299">
        <v>666.05</v>
      </c>
      <c r="G99" s="299">
        <v>656.99999999999989</v>
      </c>
      <c r="H99" s="299">
        <v>704.79999999999984</v>
      </c>
      <c r="I99" s="299">
        <v>713.8499999999998</v>
      </c>
      <c r="J99" s="299">
        <v>728.69999999999982</v>
      </c>
      <c r="K99" s="298">
        <v>699</v>
      </c>
      <c r="L99" s="298">
        <v>675.1</v>
      </c>
      <c r="M99" s="298">
        <v>0.14718000000000001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799.25</v>
      </c>
      <c r="D100" s="299">
        <v>797.75</v>
      </c>
      <c r="E100" s="299">
        <v>788.5</v>
      </c>
      <c r="F100" s="299">
        <v>777.75</v>
      </c>
      <c r="G100" s="299">
        <v>768.5</v>
      </c>
      <c r="H100" s="299">
        <v>808.5</v>
      </c>
      <c r="I100" s="299">
        <v>817.75</v>
      </c>
      <c r="J100" s="299">
        <v>828.5</v>
      </c>
      <c r="K100" s="298">
        <v>807</v>
      </c>
      <c r="L100" s="298">
        <v>787</v>
      </c>
      <c r="M100" s="298">
        <v>3.2647699999999999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109</v>
      </c>
      <c r="D101" s="299">
        <v>108.71666666666665</v>
      </c>
      <c r="E101" s="299">
        <v>108.0333333333333</v>
      </c>
      <c r="F101" s="299">
        <v>107.06666666666665</v>
      </c>
      <c r="G101" s="299">
        <v>106.3833333333333</v>
      </c>
      <c r="H101" s="299">
        <v>109.68333333333331</v>
      </c>
      <c r="I101" s="299">
        <v>110.36666666666667</v>
      </c>
      <c r="J101" s="299">
        <v>111.33333333333331</v>
      </c>
      <c r="K101" s="298">
        <v>109.4</v>
      </c>
      <c r="L101" s="298">
        <v>107.75</v>
      </c>
      <c r="M101" s="298">
        <v>11.57536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1176.45</v>
      </c>
      <c r="D102" s="299">
        <v>1157.0666666666666</v>
      </c>
      <c r="E102" s="299">
        <v>1125.1333333333332</v>
      </c>
      <c r="F102" s="299">
        <v>1073.8166666666666</v>
      </c>
      <c r="G102" s="299">
        <v>1041.8833333333332</v>
      </c>
      <c r="H102" s="299">
        <v>1208.3833333333332</v>
      </c>
      <c r="I102" s="299">
        <v>1240.3166666666666</v>
      </c>
      <c r="J102" s="299">
        <v>1291.6333333333332</v>
      </c>
      <c r="K102" s="298">
        <v>1189</v>
      </c>
      <c r="L102" s="298">
        <v>1105.75</v>
      </c>
      <c r="M102" s="298">
        <v>2.63862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18.3</v>
      </c>
      <c r="D103" s="299">
        <v>18.333333333333332</v>
      </c>
      <c r="E103" s="299">
        <v>17.516666666666666</v>
      </c>
      <c r="F103" s="299">
        <v>16.733333333333334</v>
      </c>
      <c r="G103" s="299">
        <v>15.916666666666668</v>
      </c>
      <c r="H103" s="299">
        <v>19.116666666666664</v>
      </c>
      <c r="I103" s="299">
        <v>19.933333333333334</v>
      </c>
      <c r="J103" s="299">
        <v>20.716666666666661</v>
      </c>
      <c r="K103" s="298">
        <v>19.149999999999999</v>
      </c>
      <c r="L103" s="298">
        <v>17.55</v>
      </c>
      <c r="M103" s="298">
        <v>45.973849999999999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1111.7</v>
      </c>
      <c r="D104" s="299">
        <v>1109.3833333333334</v>
      </c>
      <c r="E104" s="299">
        <v>1103.416666666667</v>
      </c>
      <c r="F104" s="299">
        <v>1095.1333333333334</v>
      </c>
      <c r="G104" s="299">
        <v>1089.166666666667</v>
      </c>
      <c r="H104" s="299">
        <v>1117.666666666667</v>
      </c>
      <c r="I104" s="299">
        <v>1123.6333333333337</v>
      </c>
      <c r="J104" s="299">
        <v>1131.916666666667</v>
      </c>
      <c r="K104" s="298">
        <v>1115.3499999999999</v>
      </c>
      <c r="L104" s="298">
        <v>1101.0999999999999</v>
      </c>
      <c r="M104" s="298">
        <v>1.9160900000000001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534</v>
      </c>
      <c r="D105" s="299">
        <v>534.98333333333323</v>
      </c>
      <c r="E105" s="299">
        <v>525.36666666666645</v>
      </c>
      <c r="F105" s="299">
        <v>516.73333333333323</v>
      </c>
      <c r="G105" s="299">
        <v>507.11666666666645</v>
      </c>
      <c r="H105" s="299">
        <v>543.61666666666645</v>
      </c>
      <c r="I105" s="299">
        <v>553.23333333333323</v>
      </c>
      <c r="J105" s="299">
        <v>561.86666666666645</v>
      </c>
      <c r="K105" s="298">
        <v>544.6</v>
      </c>
      <c r="L105" s="298">
        <v>526.35</v>
      </c>
      <c r="M105" s="298">
        <v>1.37863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809.9</v>
      </c>
      <c r="D106" s="299">
        <v>807.9666666666667</v>
      </c>
      <c r="E106" s="299">
        <v>801.93333333333339</v>
      </c>
      <c r="F106" s="299">
        <v>793.9666666666667</v>
      </c>
      <c r="G106" s="299">
        <v>787.93333333333339</v>
      </c>
      <c r="H106" s="299">
        <v>815.93333333333339</v>
      </c>
      <c r="I106" s="299">
        <v>821.9666666666667</v>
      </c>
      <c r="J106" s="299">
        <v>829.93333333333339</v>
      </c>
      <c r="K106" s="298">
        <v>814</v>
      </c>
      <c r="L106" s="298">
        <v>800</v>
      </c>
      <c r="M106" s="298">
        <v>0.81547999999999998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4210.8</v>
      </c>
      <c r="D107" s="299">
        <v>4229.3666666666659</v>
      </c>
      <c r="E107" s="299">
        <v>4167.4833333333318</v>
      </c>
      <c r="F107" s="299">
        <v>4124.1666666666661</v>
      </c>
      <c r="G107" s="299">
        <v>4062.2833333333319</v>
      </c>
      <c r="H107" s="299">
        <v>4272.6833333333316</v>
      </c>
      <c r="I107" s="299">
        <v>4334.5666666666648</v>
      </c>
      <c r="J107" s="299">
        <v>4377.8833333333314</v>
      </c>
      <c r="K107" s="298">
        <v>4291.25</v>
      </c>
      <c r="L107" s="298">
        <v>4186.05</v>
      </c>
      <c r="M107" s="298">
        <v>6.4100000000000004E-2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325.55</v>
      </c>
      <c r="D108" s="299">
        <v>324.26666666666671</v>
      </c>
      <c r="E108" s="299">
        <v>319.93333333333339</v>
      </c>
      <c r="F108" s="299">
        <v>314.31666666666666</v>
      </c>
      <c r="G108" s="299">
        <v>309.98333333333335</v>
      </c>
      <c r="H108" s="299">
        <v>329.88333333333344</v>
      </c>
      <c r="I108" s="299">
        <v>334.21666666666681</v>
      </c>
      <c r="J108" s="299">
        <v>339.83333333333348</v>
      </c>
      <c r="K108" s="298">
        <v>328.6</v>
      </c>
      <c r="L108" s="298">
        <v>318.64999999999998</v>
      </c>
      <c r="M108" s="298">
        <v>2.8808099999999999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303.39999999999998</v>
      </c>
      <c r="D109" s="299">
        <v>300.9666666666667</v>
      </c>
      <c r="E109" s="299">
        <v>295.63333333333338</v>
      </c>
      <c r="F109" s="299">
        <v>287.86666666666667</v>
      </c>
      <c r="G109" s="299">
        <v>282.53333333333336</v>
      </c>
      <c r="H109" s="299">
        <v>308.73333333333341</v>
      </c>
      <c r="I109" s="299">
        <v>314.06666666666666</v>
      </c>
      <c r="J109" s="299">
        <v>321.83333333333343</v>
      </c>
      <c r="K109" s="298">
        <v>306.3</v>
      </c>
      <c r="L109" s="298">
        <v>293.2</v>
      </c>
      <c r="M109" s="298">
        <v>23.857320000000001</v>
      </c>
      <c r="N109" s="1"/>
      <c r="O109" s="1"/>
    </row>
    <row r="110" spans="1:15" ht="12.75" customHeight="1">
      <c r="A110" s="30">
        <v>100</v>
      </c>
      <c r="B110" s="308" t="s">
        <v>863</v>
      </c>
      <c r="C110" s="298">
        <v>482.55</v>
      </c>
      <c r="D110" s="299">
        <v>481.89999999999992</v>
      </c>
      <c r="E110" s="299">
        <v>478.79999999999984</v>
      </c>
      <c r="F110" s="299">
        <v>475.0499999999999</v>
      </c>
      <c r="G110" s="299">
        <v>471.94999999999982</v>
      </c>
      <c r="H110" s="299">
        <v>485.64999999999986</v>
      </c>
      <c r="I110" s="299">
        <v>488.74999999999989</v>
      </c>
      <c r="J110" s="299">
        <v>492.49999999999989</v>
      </c>
      <c r="K110" s="298">
        <v>485</v>
      </c>
      <c r="L110" s="298">
        <v>478.15</v>
      </c>
      <c r="M110" s="298">
        <v>0.61529999999999996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631.70000000000005</v>
      </c>
      <c r="D111" s="299">
        <v>628.38333333333333</v>
      </c>
      <c r="E111" s="299">
        <v>622.31666666666661</v>
      </c>
      <c r="F111" s="299">
        <v>612.93333333333328</v>
      </c>
      <c r="G111" s="299">
        <v>606.86666666666656</v>
      </c>
      <c r="H111" s="299">
        <v>637.76666666666665</v>
      </c>
      <c r="I111" s="299">
        <v>643.83333333333348</v>
      </c>
      <c r="J111" s="299">
        <v>653.2166666666667</v>
      </c>
      <c r="K111" s="298">
        <v>634.45000000000005</v>
      </c>
      <c r="L111" s="298">
        <v>619</v>
      </c>
      <c r="M111" s="298">
        <v>0.26394000000000001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638.04999999999995</v>
      </c>
      <c r="D112" s="299">
        <v>635.91666666666663</v>
      </c>
      <c r="E112" s="299">
        <v>630.5333333333333</v>
      </c>
      <c r="F112" s="299">
        <v>623.01666666666665</v>
      </c>
      <c r="G112" s="299">
        <v>617.63333333333333</v>
      </c>
      <c r="H112" s="299">
        <v>643.43333333333328</v>
      </c>
      <c r="I112" s="299">
        <v>648.81666666666672</v>
      </c>
      <c r="J112" s="299">
        <v>656.33333333333326</v>
      </c>
      <c r="K112" s="298">
        <v>641.29999999999995</v>
      </c>
      <c r="L112" s="298">
        <v>628.4</v>
      </c>
      <c r="M112" s="298">
        <v>16.717770000000002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947.55</v>
      </c>
      <c r="D113" s="299">
        <v>941.5333333333333</v>
      </c>
      <c r="E113" s="299">
        <v>933.06666666666661</v>
      </c>
      <c r="F113" s="299">
        <v>918.58333333333326</v>
      </c>
      <c r="G113" s="299">
        <v>910.11666666666656</v>
      </c>
      <c r="H113" s="299">
        <v>956.01666666666665</v>
      </c>
      <c r="I113" s="299">
        <v>964.48333333333335</v>
      </c>
      <c r="J113" s="299">
        <v>978.9666666666667</v>
      </c>
      <c r="K113" s="298">
        <v>950</v>
      </c>
      <c r="L113" s="298">
        <v>927.05</v>
      </c>
      <c r="M113" s="298">
        <v>10.37956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149.1</v>
      </c>
      <c r="D114" s="299">
        <v>147.56666666666669</v>
      </c>
      <c r="E114" s="299">
        <v>145.13333333333338</v>
      </c>
      <c r="F114" s="299">
        <v>141.16666666666669</v>
      </c>
      <c r="G114" s="299">
        <v>138.73333333333338</v>
      </c>
      <c r="H114" s="299">
        <v>151.53333333333339</v>
      </c>
      <c r="I114" s="299">
        <v>153.96666666666673</v>
      </c>
      <c r="J114" s="299">
        <v>157.93333333333339</v>
      </c>
      <c r="K114" s="298">
        <v>150</v>
      </c>
      <c r="L114" s="298">
        <v>143.6</v>
      </c>
      <c r="M114" s="298">
        <v>36.276760000000003</v>
      </c>
      <c r="N114" s="1"/>
      <c r="O114" s="1"/>
    </row>
    <row r="115" spans="1:15" ht="12.75" customHeight="1">
      <c r="A115" s="30">
        <v>105</v>
      </c>
      <c r="B115" s="308" t="s">
        <v>853</v>
      </c>
      <c r="C115" s="298">
        <v>1506</v>
      </c>
      <c r="D115" s="299">
        <v>1501.3666666666668</v>
      </c>
      <c r="E115" s="299">
        <v>1486.7333333333336</v>
      </c>
      <c r="F115" s="299">
        <v>1467.4666666666667</v>
      </c>
      <c r="G115" s="299">
        <v>1452.8333333333335</v>
      </c>
      <c r="H115" s="299">
        <v>1520.6333333333337</v>
      </c>
      <c r="I115" s="299">
        <v>1535.2666666666669</v>
      </c>
      <c r="J115" s="299">
        <v>1554.5333333333338</v>
      </c>
      <c r="K115" s="298">
        <v>1516</v>
      </c>
      <c r="L115" s="298">
        <v>1482.1</v>
      </c>
      <c r="M115" s="298">
        <v>2.0951599999999999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193.35</v>
      </c>
      <c r="D116" s="299">
        <v>191.81666666666669</v>
      </c>
      <c r="E116" s="299">
        <v>189.33333333333337</v>
      </c>
      <c r="F116" s="299">
        <v>185.31666666666669</v>
      </c>
      <c r="G116" s="299">
        <v>182.83333333333337</v>
      </c>
      <c r="H116" s="299">
        <v>195.83333333333337</v>
      </c>
      <c r="I116" s="299">
        <v>198.31666666666666</v>
      </c>
      <c r="J116" s="299">
        <v>202.33333333333337</v>
      </c>
      <c r="K116" s="298">
        <v>194.3</v>
      </c>
      <c r="L116" s="298">
        <v>187.8</v>
      </c>
      <c r="M116" s="298">
        <v>90.488410000000002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318.3</v>
      </c>
      <c r="D117" s="299">
        <v>317.71666666666664</v>
      </c>
      <c r="E117" s="299">
        <v>315.43333333333328</v>
      </c>
      <c r="F117" s="299">
        <v>312.56666666666666</v>
      </c>
      <c r="G117" s="299">
        <v>310.2833333333333</v>
      </c>
      <c r="H117" s="299">
        <v>320.58333333333326</v>
      </c>
      <c r="I117" s="299">
        <v>322.86666666666667</v>
      </c>
      <c r="J117" s="299">
        <v>325.73333333333323</v>
      </c>
      <c r="K117" s="298">
        <v>320</v>
      </c>
      <c r="L117" s="298">
        <v>314.85000000000002</v>
      </c>
      <c r="M117" s="298">
        <v>0.50736000000000003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3502.85</v>
      </c>
      <c r="D118" s="299">
        <v>3502.5833333333335</v>
      </c>
      <c r="E118" s="299">
        <v>3445.2666666666669</v>
      </c>
      <c r="F118" s="299">
        <v>3387.6833333333334</v>
      </c>
      <c r="G118" s="299">
        <v>3330.3666666666668</v>
      </c>
      <c r="H118" s="299">
        <v>3560.166666666667</v>
      </c>
      <c r="I118" s="299">
        <v>3617.4833333333336</v>
      </c>
      <c r="J118" s="299">
        <v>3675.0666666666671</v>
      </c>
      <c r="K118" s="298">
        <v>3559.9</v>
      </c>
      <c r="L118" s="298">
        <v>3445</v>
      </c>
      <c r="M118" s="298">
        <v>3.5891000000000002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1561.45</v>
      </c>
      <c r="D119" s="299">
        <v>1561.4333333333332</v>
      </c>
      <c r="E119" s="299">
        <v>1551.1166666666663</v>
      </c>
      <c r="F119" s="299">
        <v>1540.7833333333331</v>
      </c>
      <c r="G119" s="299">
        <v>1530.4666666666662</v>
      </c>
      <c r="H119" s="299">
        <v>1571.7666666666664</v>
      </c>
      <c r="I119" s="299">
        <v>1582.0833333333335</v>
      </c>
      <c r="J119" s="299">
        <v>1592.4166666666665</v>
      </c>
      <c r="K119" s="298">
        <v>1571.75</v>
      </c>
      <c r="L119" s="298">
        <v>1551.1</v>
      </c>
      <c r="M119" s="298">
        <v>2.6082399999999999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2273.9499999999998</v>
      </c>
      <c r="D120" s="299">
        <v>2263.1333333333332</v>
      </c>
      <c r="E120" s="299">
        <v>2241.8166666666666</v>
      </c>
      <c r="F120" s="299">
        <v>2209.6833333333334</v>
      </c>
      <c r="G120" s="299">
        <v>2188.3666666666668</v>
      </c>
      <c r="H120" s="299">
        <v>2295.2666666666664</v>
      </c>
      <c r="I120" s="299">
        <v>2316.583333333333</v>
      </c>
      <c r="J120" s="299">
        <v>2348.7166666666662</v>
      </c>
      <c r="K120" s="298">
        <v>2284.4499999999998</v>
      </c>
      <c r="L120" s="298">
        <v>2231</v>
      </c>
      <c r="M120" s="298">
        <v>0.58033000000000001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660.45</v>
      </c>
      <c r="D121" s="299">
        <v>660.61666666666667</v>
      </c>
      <c r="E121" s="299">
        <v>652.88333333333333</v>
      </c>
      <c r="F121" s="299">
        <v>645.31666666666661</v>
      </c>
      <c r="G121" s="299">
        <v>637.58333333333326</v>
      </c>
      <c r="H121" s="299">
        <v>668.18333333333339</v>
      </c>
      <c r="I121" s="299">
        <v>675.91666666666674</v>
      </c>
      <c r="J121" s="299">
        <v>683.48333333333346</v>
      </c>
      <c r="K121" s="298">
        <v>668.35</v>
      </c>
      <c r="L121" s="298">
        <v>653.04999999999995</v>
      </c>
      <c r="M121" s="298">
        <v>8.1302000000000003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992.95</v>
      </c>
      <c r="D122" s="299">
        <v>993.28333333333342</v>
      </c>
      <c r="E122" s="299">
        <v>972.71666666666681</v>
      </c>
      <c r="F122" s="299">
        <v>952.48333333333335</v>
      </c>
      <c r="G122" s="299">
        <v>931.91666666666674</v>
      </c>
      <c r="H122" s="299">
        <v>1013.5166666666669</v>
      </c>
      <c r="I122" s="299">
        <v>1034.0833333333335</v>
      </c>
      <c r="J122" s="299">
        <v>1054.3166666666671</v>
      </c>
      <c r="K122" s="298">
        <v>1013.85</v>
      </c>
      <c r="L122" s="298">
        <v>973.05</v>
      </c>
      <c r="M122" s="298">
        <v>7.7219499999999996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1011.9</v>
      </c>
      <c r="D123" s="299">
        <v>1013.0166666666668</v>
      </c>
      <c r="E123" s="299">
        <v>1001.0333333333335</v>
      </c>
      <c r="F123" s="299">
        <v>990.16666666666674</v>
      </c>
      <c r="G123" s="299">
        <v>978.18333333333351</v>
      </c>
      <c r="H123" s="299">
        <v>1023.8833333333336</v>
      </c>
      <c r="I123" s="299">
        <v>1035.8666666666668</v>
      </c>
      <c r="J123" s="299">
        <v>1046.7333333333336</v>
      </c>
      <c r="K123" s="298">
        <v>1025</v>
      </c>
      <c r="L123" s="298">
        <v>1002.15</v>
      </c>
      <c r="M123" s="298">
        <v>0.53344999999999998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368.7</v>
      </c>
      <c r="D124" s="299">
        <v>367.55</v>
      </c>
      <c r="E124" s="299">
        <v>363.5</v>
      </c>
      <c r="F124" s="299">
        <v>358.3</v>
      </c>
      <c r="G124" s="299">
        <v>354.25</v>
      </c>
      <c r="H124" s="299">
        <v>372.75</v>
      </c>
      <c r="I124" s="299">
        <v>376.80000000000007</v>
      </c>
      <c r="J124" s="299">
        <v>382</v>
      </c>
      <c r="K124" s="298">
        <v>371.6</v>
      </c>
      <c r="L124" s="298">
        <v>362.35</v>
      </c>
      <c r="M124" s="298">
        <v>6.6102699999999999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1111.25</v>
      </c>
      <c r="D125" s="299">
        <v>1115.75</v>
      </c>
      <c r="E125" s="299">
        <v>1098.5</v>
      </c>
      <c r="F125" s="299">
        <v>1085.75</v>
      </c>
      <c r="G125" s="299">
        <v>1068.5</v>
      </c>
      <c r="H125" s="299">
        <v>1128.5</v>
      </c>
      <c r="I125" s="299">
        <v>1145.75</v>
      </c>
      <c r="J125" s="299">
        <v>1158.5</v>
      </c>
      <c r="K125" s="298">
        <v>1133</v>
      </c>
      <c r="L125" s="298">
        <v>1103</v>
      </c>
      <c r="M125" s="298">
        <v>4.2146800000000004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780.65</v>
      </c>
      <c r="D126" s="299">
        <v>772.66666666666663</v>
      </c>
      <c r="E126" s="299">
        <v>760.5333333333333</v>
      </c>
      <c r="F126" s="299">
        <v>740.41666666666663</v>
      </c>
      <c r="G126" s="299">
        <v>728.2833333333333</v>
      </c>
      <c r="H126" s="299">
        <v>792.7833333333333</v>
      </c>
      <c r="I126" s="299">
        <v>804.91666666666674</v>
      </c>
      <c r="J126" s="299">
        <v>825.0333333333333</v>
      </c>
      <c r="K126" s="298">
        <v>784.8</v>
      </c>
      <c r="L126" s="298">
        <v>752.55</v>
      </c>
      <c r="M126" s="298">
        <v>1.5923400000000001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975.45</v>
      </c>
      <c r="D127" s="299">
        <v>968.51666666666677</v>
      </c>
      <c r="E127" s="299">
        <v>957.03333333333353</v>
      </c>
      <c r="F127" s="299">
        <v>938.61666666666679</v>
      </c>
      <c r="G127" s="299">
        <v>927.13333333333355</v>
      </c>
      <c r="H127" s="299">
        <v>986.93333333333351</v>
      </c>
      <c r="I127" s="299">
        <v>998.41666666666686</v>
      </c>
      <c r="J127" s="299">
        <v>1016.8333333333335</v>
      </c>
      <c r="K127" s="298">
        <v>980</v>
      </c>
      <c r="L127" s="298">
        <v>950.1</v>
      </c>
      <c r="M127" s="298">
        <v>0.86585999999999996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346.15</v>
      </c>
      <c r="D128" s="299">
        <v>343.38333333333338</v>
      </c>
      <c r="E128" s="299">
        <v>338.96666666666675</v>
      </c>
      <c r="F128" s="299">
        <v>331.78333333333336</v>
      </c>
      <c r="G128" s="299">
        <v>327.36666666666673</v>
      </c>
      <c r="H128" s="299">
        <v>350.56666666666678</v>
      </c>
      <c r="I128" s="299">
        <v>354.98333333333341</v>
      </c>
      <c r="J128" s="299">
        <v>362.1666666666668</v>
      </c>
      <c r="K128" s="298">
        <v>347.8</v>
      </c>
      <c r="L128" s="298">
        <v>336.2</v>
      </c>
      <c r="M128" s="298">
        <v>42.512979999999999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545.4</v>
      </c>
      <c r="D129" s="299">
        <v>543.83333333333337</v>
      </c>
      <c r="E129" s="299">
        <v>540.66666666666674</v>
      </c>
      <c r="F129" s="299">
        <v>535.93333333333339</v>
      </c>
      <c r="G129" s="299">
        <v>532.76666666666677</v>
      </c>
      <c r="H129" s="299">
        <v>548.56666666666672</v>
      </c>
      <c r="I129" s="299">
        <v>551.73333333333346</v>
      </c>
      <c r="J129" s="299">
        <v>556.4666666666667</v>
      </c>
      <c r="K129" s="298">
        <v>547</v>
      </c>
      <c r="L129" s="298">
        <v>539.1</v>
      </c>
      <c r="M129" s="298">
        <v>7.6790200000000004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1450.5</v>
      </c>
      <c r="D130" s="299">
        <v>1439.9166666666667</v>
      </c>
      <c r="E130" s="299">
        <v>1425.5833333333335</v>
      </c>
      <c r="F130" s="299">
        <v>1400.6666666666667</v>
      </c>
      <c r="G130" s="299">
        <v>1386.3333333333335</v>
      </c>
      <c r="H130" s="299">
        <v>1464.8333333333335</v>
      </c>
      <c r="I130" s="299">
        <v>1479.166666666667</v>
      </c>
      <c r="J130" s="299">
        <v>1504.0833333333335</v>
      </c>
      <c r="K130" s="298">
        <v>1454.25</v>
      </c>
      <c r="L130" s="298">
        <v>1415</v>
      </c>
      <c r="M130" s="298">
        <v>1.8520300000000001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1834.4</v>
      </c>
      <c r="D131" s="299">
        <v>1815.7333333333333</v>
      </c>
      <c r="E131" s="299">
        <v>1782.6666666666667</v>
      </c>
      <c r="F131" s="299">
        <v>1730.9333333333334</v>
      </c>
      <c r="G131" s="299">
        <v>1697.8666666666668</v>
      </c>
      <c r="H131" s="299">
        <v>1867.4666666666667</v>
      </c>
      <c r="I131" s="299">
        <v>1900.5333333333333</v>
      </c>
      <c r="J131" s="299">
        <v>1952.2666666666667</v>
      </c>
      <c r="K131" s="298">
        <v>1848.8</v>
      </c>
      <c r="L131" s="298">
        <v>1764</v>
      </c>
      <c r="M131" s="298">
        <v>8.43492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180.95</v>
      </c>
      <c r="D132" s="299">
        <v>180.75</v>
      </c>
      <c r="E132" s="299">
        <v>177.9</v>
      </c>
      <c r="F132" s="299">
        <v>174.85</v>
      </c>
      <c r="G132" s="299">
        <v>172</v>
      </c>
      <c r="H132" s="299">
        <v>183.8</v>
      </c>
      <c r="I132" s="299">
        <v>186.65000000000003</v>
      </c>
      <c r="J132" s="299">
        <v>189.70000000000002</v>
      </c>
      <c r="K132" s="298">
        <v>183.6</v>
      </c>
      <c r="L132" s="298">
        <v>177.7</v>
      </c>
      <c r="M132" s="298">
        <v>72.786090000000002</v>
      </c>
      <c r="N132" s="1"/>
      <c r="O132" s="1"/>
    </row>
    <row r="133" spans="1:15" ht="12.75" customHeight="1">
      <c r="A133" s="30">
        <v>123</v>
      </c>
      <c r="B133" s="308" t="s">
        <v>864</v>
      </c>
      <c r="C133" s="298">
        <v>166.95</v>
      </c>
      <c r="D133" s="299">
        <v>167.6</v>
      </c>
      <c r="E133" s="299">
        <v>164.35</v>
      </c>
      <c r="F133" s="299">
        <v>161.75</v>
      </c>
      <c r="G133" s="299">
        <v>158.5</v>
      </c>
      <c r="H133" s="299">
        <v>170.2</v>
      </c>
      <c r="I133" s="299">
        <v>173.45</v>
      </c>
      <c r="J133" s="299">
        <v>176.04999999999998</v>
      </c>
      <c r="K133" s="298">
        <v>170.85</v>
      </c>
      <c r="L133" s="298">
        <v>165</v>
      </c>
      <c r="M133" s="298">
        <v>12.796659999999999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33.75</v>
      </c>
      <c r="D134" s="299">
        <v>33.800000000000004</v>
      </c>
      <c r="E134" s="299">
        <v>33.350000000000009</v>
      </c>
      <c r="F134" s="299">
        <v>32.950000000000003</v>
      </c>
      <c r="G134" s="299">
        <v>32.500000000000007</v>
      </c>
      <c r="H134" s="299">
        <v>34.20000000000001</v>
      </c>
      <c r="I134" s="299">
        <v>34.650000000000013</v>
      </c>
      <c r="J134" s="299">
        <v>35.050000000000011</v>
      </c>
      <c r="K134" s="298">
        <v>34.25</v>
      </c>
      <c r="L134" s="298">
        <v>33.4</v>
      </c>
      <c r="M134" s="298">
        <v>13.02736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205</v>
      </c>
      <c r="D135" s="299">
        <v>205.23333333333335</v>
      </c>
      <c r="E135" s="299">
        <v>201.6166666666667</v>
      </c>
      <c r="F135" s="299">
        <v>198.23333333333335</v>
      </c>
      <c r="G135" s="299">
        <v>194.6166666666667</v>
      </c>
      <c r="H135" s="299">
        <v>208.6166666666667</v>
      </c>
      <c r="I135" s="299">
        <v>212.23333333333338</v>
      </c>
      <c r="J135" s="299">
        <v>215.6166666666667</v>
      </c>
      <c r="K135" s="298">
        <v>208.85</v>
      </c>
      <c r="L135" s="298">
        <v>201.85</v>
      </c>
      <c r="M135" s="298">
        <v>7.2051699999999999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3734.1</v>
      </c>
      <c r="D136" s="299">
        <v>3704.9333333333329</v>
      </c>
      <c r="E136" s="299">
        <v>3662.8666666666659</v>
      </c>
      <c r="F136" s="299">
        <v>3591.6333333333328</v>
      </c>
      <c r="G136" s="299">
        <v>3549.5666666666657</v>
      </c>
      <c r="H136" s="299">
        <v>3776.1666666666661</v>
      </c>
      <c r="I136" s="299">
        <v>3818.2333333333327</v>
      </c>
      <c r="J136" s="299">
        <v>3889.4666666666662</v>
      </c>
      <c r="K136" s="298">
        <v>3747</v>
      </c>
      <c r="L136" s="298">
        <v>3633.7</v>
      </c>
      <c r="M136" s="298">
        <v>3.9166500000000002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3741.25</v>
      </c>
      <c r="D137" s="299">
        <v>3704.1</v>
      </c>
      <c r="E137" s="299">
        <v>3658.2999999999997</v>
      </c>
      <c r="F137" s="299">
        <v>3575.35</v>
      </c>
      <c r="G137" s="299">
        <v>3529.5499999999997</v>
      </c>
      <c r="H137" s="299">
        <v>3787.0499999999997</v>
      </c>
      <c r="I137" s="299">
        <v>3832.85</v>
      </c>
      <c r="J137" s="299">
        <v>3915.7999999999997</v>
      </c>
      <c r="K137" s="298">
        <v>3749.9</v>
      </c>
      <c r="L137" s="298">
        <v>3621.15</v>
      </c>
      <c r="M137" s="298">
        <v>1.7201200000000001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2137.8000000000002</v>
      </c>
      <c r="D138" s="299">
        <v>2148.15</v>
      </c>
      <c r="E138" s="299">
        <v>2112.3500000000004</v>
      </c>
      <c r="F138" s="299">
        <v>2086.9</v>
      </c>
      <c r="G138" s="299">
        <v>2051.1000000000004</v>
      </c>
      <c r="H138" s="299">
        <v>2173.6000000000004</v>
      </c>
      <c r="I138" s="299">
        <v>2209.4000000000005</v>
      </c>
      <c r="J138" s="299">
        <v>2234.8500000000004</v>
      </c>
      <c r="K138" s="298">
        <v>2183.9499999999998</v>
      </c>
      <c r="L138" s="298">
        <v>2122.6999999999998</v>
      </c>
      <c r="M138" s="298">
        <v>1.35219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4501</v>
      </c>
      <c r="D139" s="299">
        <v>4473.2666666666673</v>
      </c>
      <c r="E139" s="299">
        <v>4377.8333333333348</v>
      </c>
      <c r="F139" s="299">
        <v>4254.6666666666679</v>
      </c>
      <c r="G139" s="299">
        <v>4159.2333333333354</v>
      </c>
      <c r="H139" s="299">
        <v>4596.4333333333343</v>
      </c>
      <c r="I139" s="299">
        <v>4691.8666666666668</v>
      </c>
      <c r="J139" s="299">
        <v>4815.0333333333338</v>
      </c>
      <c r="K139" s="298">
        <v>4568.7</v>
      </c>
      <c r="L139" s="298">
        <v>4350.1000000000004</v>
      </c>
      <c r="M139" s="298">
        <v>9.5940799999999999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547.35</v>
      </c>
      <c r="D140" s="299">
        <v>546.5333333333333</v>
      </c>
      <c r="E140" s="299">
        <v>541.06666666666661</v>
      </c>
      <c r="F140" s="299">
        <v>534.7833333333333</v>
      </c>
      <c r="G140" s="299">
        <v>529.31666666666661</v>
      </c>
      <c r="H140" s="299">
        <v>552.81666666666661</v>
      </c>
      <c r="I140" s="299">
        <v>558.2833333333333</v>
      </c>
      <c r="J140" s="299">
        <v>564.56666666666661</v>
      </c>
      <c r="K140" s="298">
        <v>552</v>
      </c>
      <c r="L140" s="298">
        <v>540.25</v>
      </c>
      <c r="M140" s="298">
        <v>4.1768099999999997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134.25</v>
      </c>
      <c r="D141" s="299">
        <v>134.9</v>
      </c>
      <c r="E141" s="299">
        <v>133.10000000000002</v>
      </c>
      <c r="F141" s="299">
        <v>131.95000000000002</v>
      </c>
      <c r="G141" s="299">
        <v>130.15000000000003</v>
      </c>
      <c r="H141" s="299">
        <v>136.05000000000001</v>
      </c>
      <c r="I141" s="299">
        <v>137.85000000000002</v>
      </c>
      <c r="J141" s="299">
        <v>139</v>
      </c>
      <c r="K141" s="298">
        <v>136.69999999999999</v>
      </c>
      <c r="L141" s="298">
        <v>133.75</v>
      </c>
      <c r="M141" s="298">
        <v>2.93886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172.2</v>
      </c>
      <c r="D142" s="299">
        <v>170.58333333333334</v>
      </c>
      <c r="E142" s="299">
        <v>166.16666666666669</v>
      </c>
      <c r="F142" s="299">
        <v>160.13333333333335</v>
      </c>
      <c r="G142" s="299">
        <v>155.7166666666667</v>
      </c>
      <c r="H142" s="299">
        <v>176.61666666666667</v>
      </c>
      <c r="I142" s="299">
        <v>181.03333333333336</v>
      </c>
      <c r="J142" s="299">
        <v>187.06666666666666</v>
      </c>
      <c r="K142" s="298">
        <v>175</v>
      </c>
      <c r="L142" s="298">
        <v>164.55</v>
      </c>
      <c r="M142" s="298">
        <v>2.1253600000000001</v>
      </c>
      <c r="N142" s="1"/>
      <c r="O142" s="1"/>
    </row>
    <row r="143" spans="1:15" ht="12.75" customHeight="1">
      <c r="A143" s="30">
        <v>133</v>
      </c>
      <c r="B143" s="308" t="s">
        <v>865</v>
      </c>
      <c r="C143" s="298">
        <v>389.5</v>
      </c>
      <c r="D143" s="299">
        <v>390.75</v>
      </c>
      <c r="E143" s="299">
        <v>386.8</v>
      </c>
      <c r="F143" s="299">
        <v>384.1</v>
      </c>
      <c r="G143" s="299">
        <v>380.15000000000003</v>
      </c>
      <c r="H143" s="299">
        <v>393.45</v>
      </c>
      <c r="I143" s="299">
        <v>397.40000000000003</v>
      </c>
      <c r="J143" s="299">
        <v>400.09999999999997</v>
      </c>
      <c r="K143" s="298">
        <v>394.7</v>
      </c>
      <c r="L143" s="298">
        <v>388.05</v>
      </c>
      <c r="M143" s="298">
        <v>3.3397399999999999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53.65</v>
      </c>
      <c r="D144" s="299">
        <v>53.35</v>
      </c>
      <c r="E144" s="299">
        <v>52.800000000000004</v>
      </c>
      <c r="F144" s="299">
        <v>51.95</v>
      </c>
      <c r="G144" s="299">
        <v>51.400000000000006</v>
      </c>
      <c r="H144" s="299">
        <v>54.2</v>
      </c>
      <c r="I144" s="299">
        <v>54.75</v>
      </c>
      <c r="J144" s="299">
        <v>55.6</v>
      </c>
      <c r="K144" s="298">
        <v>53.9</v>
      </c>
      <c r="L144" s="298">
        <v>52.5</v>
      </c>
      <c r="M144" s="298">
        <v>4.0970599999999999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3046.85</v>
      </c>
      <c r="D145" s="299">
        <v>3002.6</v>
      </c>
      <c r="E145" s="299">
        <v>2952.1499999999996</v>
      </c>
      <c r="F145" s="299">
        <v>2857.45</v>
      </c>
      <c r="G145" s="299">
        <v>2806.9999999999995</v>
      </c>
      <c r="H145" s="299">
        <v>3097.2999999999997</v>
      </c>
      <c r="I145" s="299">
        <v>3147.7499999999995</v>
      </c>
      <c r="J145" s="299">
        <v>3242.45</v>
      </c>
      <c r="K145" s="298">
        <v>3053.05</v>
      </c>
      <c r="L145" s="298">
        <v>2907.9</v>
      </c>
      <c r="M145" s="298">
        <v>13.463369999999999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372.85</v>
      </c>
      <c r="D146" s="299">
        <v>368.43333333333334</v>
      </c>
      <c r="E146" s="299">
        <v>361.2166666666667</v>
      </c>
      <c r="F146" s="299">
        <v>349.58333333333337</v>
      </c>
      <c r="G146" s="299">
        <v>342.36666666666673</v>
      </c>
      <c r="H146" s="299">
        <v>380.06666666666666</v>
      </c>
      <c r="I146" s="299">
        <v>387.28333333333325</v>
      </c>
      <c r="J146" s="299">
        <v>398.91666666666663</v>
      </c>
      <c r="K146" s="298">
        <v>375.65</v>
      </c>
      <c r="L146" s="298">
        <v>356.8</v>
      </c>
      <c r="M146" s="298">
        <v>6.2159500000000003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472.25</v>
      </c>
      <c r="D147" s="299">
        <v>468.38333333333338</v>
      </c>
      <c r="E147" s="299">
        <v>462.86666666666679</v>
      </c>
      <c r="F147" s="299">
        <v>453.48333333333341</v>
      </c>
      <c r="G147" s="299">
        <v>447.96666666666681</v>
      </c>
      <c r="H147" s="299">
        <v>477.76666666666677</v>
      </c>
      <c r="I147" s="299">
        <v>483.2833333333333</v>
      </c>
      <c r="J147" s="299">
        <v>492.66666666666674</v>
      </c>
      <c r="K147" s="298">
        <v>473.9</v>
      </c>
      <c r="L147" s="298">
        <v>459</v>
      </c>
      <c r="M147" s="298">
        <v>1.6010500000000001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1505.45</v>
      </c>
      <c r="D148" s="299">
        <v>1504.2833333333335</v>
      </c>
      <c r="E148" s="299">
        <v>1484.5666666666671</v>
      </c>
      <c r="F148" s="299">
        <v>1463.6833333333336</v>
      </c>
      <c r="G148" s="299">
        <v>1443.9666666666672</v>
      </c>
      <c r="H148" s="299">
        <v>1525.166666666667</v>
      </c>
      <c r="I148" s="299">
        <v>1544.8833333333337</v>
      </c>
      <c r="J148" s="299">
        <v>1565.7666666666669</v>
      </c>
      <c r="K148" s="298">
        <v>1524</v>
      </c>
      <c r="L148" s="298">
        <v>1483.4</v>
      </c>
      <c r="M148" s="298">
        <v>0.35327999999999998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61.05</v>
      </c>
      <c r="D149" s="299">
        <v>61.166666666666664</v>
      </c>
      <c r="E149" s="299">
        <v>60.733333333333327</v>
      </c>
      <c r="F149" s="299">
        <v>60.416666666666664</v>
      </c>
      <c r="G149" s="299">
        <v>59.983333333333327</v>
      </c>
      <c r="H149" s="299">
        <v>61.483333333333327</v>
      </c>
      <c r="I149" s="299">
        <v>61.916666666666664</v>
      </c>
      <c r="J149" s="299">
        <v>62.233333333333327</v>
      </c>
      <c r="K149" s="298">
        <v>61.6</v>
      </c>
      <c r="L149" s="298">
        <v>60.85</v>
      </c>
      <c r="M149" s="298">
        <v>2.9000300000000001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92.2</v>
      </c>
      <c r="D150" s="299">
        <v>92.100000000000009</v>
      </c>
      <c r="E150" s="299">
        <v>90.65000000000002</v>
      </c>
      <c r="F150" s="299">
        <v>89.100000000000009</v>
      </c>
      <c r="G150" s="299">
        <v>87.65000000000002</v>
      </c>
      <c r="H150" s="299">
        <v>93.65000000000002</v>
      </c>
      <c r="I150" s="299">
        <v>95.100000000000009</v>
      </c>
      <c r="J150" s="299">
        <v>96.65000000000002</v>
      </c>
      <c r="K150" s="298">
        <v>93.55</v>
      </c>
      <c r="L150" s="298">
        <v>90.55</v>
      </c>
      <c r="M150" s="298">
        <v>5.7012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40.9</v>
      </c>
      <c r="D151" s="299">
        <v>40.68333333333333</v>
      </c>
      <c r="E151" s="299">
        <v>40.016666666666659</v>
      </c>
      <c r="F151" s="299">
        <v>39.133333333333326</v>
      </c>
      <c r="G151" s="299">
        <v>38.466666666666654</v>
      </c>
      <c r="H151" s="299">
        <v>41.566666666666663</v>
      </c>
      <c r="I151" s="299">
        <v>42.233333333333334</v>
      </c>
      <c r="J151" s="299">
        <v>43.116666666666667</v>
      </c>
      <c r="K151" s="298">
        <v>41.35</v>
      </c>
      <c r="L151" s="298">
        <v>39.799999999999997</v>
      </c>
      <c r="M151" s="298">
        <v>7.69259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651.85</v>
      </c>
      <c r="D152" s="299">
        <v>654.01666666666677</v>
      </c>
      <c r="E152" s="299">
        <v>647.83333333333348</v>
      </c>
      <c r="F152" s="299">
        <v>643.81666666666672</v>
      </c>
      <c r="G152" s="299">
        <v>637.63333333333344</v>
      </c>
      <c r="H152" s="299">
        <v>658.03333333333353</v>
      </c>
      <c r="I152" s="299">
        <v>664.2166666666667</v>
      </c>
      <c r="J152" s="299">
        <v>668.23333333333358</v>
      </c>
      <c r="K152" s="298">
        <v>660.2</v>
      </c>
      <c r="L152" s="298">
        <v>650</v>
      </c>
      <c r="M152" s="298">
        <v>6.5740000000000007E-2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1581.2</v>
      </c>
      <c r="D153" s="299">
        <v>1577.7166666666665</v>
      </c>
      <c r="E153" s="299">
        <v>1553.4333333333329</v>
      </c>
      <c r="F153" s="299">
        <v>1525.6666666666665</v>
      </c>
      <c r="G153" s="299">
        <v>1501.383333333333</v>
      </c>
      <c r="H153" s="299">
        <v>1605.4833333333329</v>
      </c>
      <c r="I153" s="299">
        <v>1629.7666666666662</v>
      </c>
      <c r="J153" s="299">
        <v>1657.5333333333328</v>
      </c>
      <c r="K153" s="298">
        <v>1602</v>
      </c>
      <c r="L153" s="298">
        <v>1549.95</v>
      </c>
      <c r="M153" s="298">
        <v>4.6038199999999998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151.69999999999999</v>
      </c>
      <c r="D154" s="299">
        <v>149.33333333333334</v>
      </c>
      <c r="E154" s="299">
        <v>146.16666666666669</v>
      </c>
      <c r="F154" s="299">
        <v>140.63333333333335</v>
      </c>
      <c r="G154" s="299">
        <v>137.4666666666667</v>
      </c>
      <c r="H154" s="299">
        <v>154.86666666666667</v>
      </c>
      <c r="I154" s="299">
        <v>158.03333333333336</v>
      </c>
      <c r="J154" s="299">
        <v>163.56666666666666</v>
      </c>
      <c r="K154" s="298">
        <v>152.5</v>
      </c>
      <c r="L154" s="298">
        <v>143.80000000000001</v>
      </c>
      <c r="M154" s="298">
        <v>43.016599999999997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248.15</v>
      </c>
      <c r="D155" s="299">
        <v>247.9</v>
      </c>
      <c r="E155" s="299">
        <v>245.8</v>
      </c>
      <c r="F155" s="299">
        <v>243.45000000000002</v>
      </c>
      <c r="G155" s="299">
        <v>241.35000000000002</v>
      </c>
      <c r="H155" s="299">
        <v>250.25</v>
      </c>
      <c r="I155" s="299">
        <v>252.34999999999997</v>
      </c>
      <c r="J155" s="299">
        <v>254.7</v>
      </c>
      <c r="K155" s="298">
        <v>250</v>
      </c>
      <c r="L155" s="298">
        <v>245.55</v>
      </c>
      <c r="M155" s="298">
        <v>0.31257000000000001</v>
      </c>
      <c r="N155" s="1"/>
      <c r="O155" s="1"/>
    </row>
    <row r="156" spans="1:15" ht="12.75" customHeight="1">
      <c r="A156" s="30">
        <v>146</v>
      </c>
      <c r="B156" s="308" t="s">
        <v>854</v>
      </c>
      <c r="C156" s="298">
        <v>1410.25</v>
      </c>
      <c r="D156" s="299">
        <v>1406.2</v>
      </c>
      <c r="E156" s="299">
        <v>1392.0500000000002</v>
      </c>
      <c r="F156" s="299">
        <v>1373.8500000000001</v>
      </c>
      <c r="G156" s="299">
        <v>1359.7000000000003</v>
      </c>
      <c r="H156" s="299">
        <v>1424.4</v>
      </c>
      <c r="I156" s="299">
        <v>1438.5500000000002</v>
      </c>
      <c r="J156" s="299">
        <v>1456.75</v>
      </c>
      <c r="K156" s="298">
        <v>1420.35</v>
      </c>
      <c r="L156" s="298">
        <v>1388</v>
      </c>
      <c r="M156" s="298">
        <v>1.59466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99.7</v>
      </c>
      <c r="D157" s="299">
        <v>98.716666666666683</v>
      </c>
      <c r="E157" s="299">
        <v>97.53333333333336</v>
      </c>
      <c r="F157" s="299">
        <v>95.366666666666674</v>
      </c>
      <c r="G157" s="299">
        <v>94.183333333333351</v>
      </c>
      <c r="H157" s="299">
        <v>100.88333333333337</v>
      </c>
      <c r="I157" s="299">
        <v>102.06666666666668</v>
      </c>
      <c r="J157" s="299">
        <v>104.23333333333338</v>
      </c>
      <c r="K157" s="298">
        <v>99.9</v>
      </c>
      <c r="L157" s="298">
        <v>96.55</v>
      </c>
      <c r="M157" s="298">
        <v>104.19710000000001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99.8</v>
      </c>
      <c r="D158" s="299">
        <v>99.5</v>
      </c>
      <c r="E158" s="299">
        <v>97</v>
      </c>
      <c r="F158" s="299">
        <v>94.2</v>
      </c>
      <c r="G158" s="299">
        <v>91.7</v>
      </c>
      <c r="H158" s="299">
        <v>102.3</v>
      </c>
      <c r="I158" s="299">
        <v>104.8</v>
      </c>
      <c r="J158" s="299">
        <v>107.6</v>
      </c>
      <c r="K158" s="298">
        <v>102</v>
      </c>
      <c r="L158" s="298">
        <v>96.7</v>
      </c>
      <c r="M158" s="298">
        <v>4.4261799999999996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5319.2</v>
      </c>
      <c r="D159" s="299">
        <v>5265.1833333333334</v>
      </c>
      <c r="E159" s="299">
        <v>5176.7666666666664</v>
      </c>
      <c r="F159" s="299">
        <v>5034.333333333333</v>
      </c>
      <c r="G159" s="299">
        <v>4945.9166666666661</v>
      </c>
      <c r="H159" s="299">
        <v>5407.6166666666668</v>
      </c>
      <c r="I159" s="299">
        <v>5496.0333333333328</v>
      </c>
      <c r="J159" s="299">
        <v>5638.4666666666672</v>
      </c>
      <c r="K159" s="298">
        <v>5353.6</v>
      </c>
      <c r="L159" s="298">
        <v>5122.75</v>
      </c>
      <c r="M159" s="298">
        <v>1.0393399999999999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416.3</v>
      </c>
      <c r="D160" s="299">
        <v>412.45</v>
      </c>
      <c r="E160" s="299">
        <v>404.9</v>
      </c>
      <c r="F160" s="299">
        <v>393.5</v>
      </c>
      <c r="G160" s="299">
        <v>385.95</v>
      </c>
      <c r="H160" s="299">
        <v>423.84999999999997</v>
      </c>
      <c r="I160" s="299">
        <v>431.40000000000003</v>
      </c>
      <c r="J160" s="299">
        <v>442.79999999999995</v>
      </c>
      <c r="K160" s="298">
        <v>420</v>
      </c>
      <c r="L160" s="298">
        <v>401.05</v>
      </c>
      <c r="M160" s="298">
        <v>3.4414400000000001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136.80000000000001</v>
      </c>
      <c r="D161" s="299">
        <v>138.20000000000002</v>
      </c>
      <c r="E161" s="299">
        <v>134.95000000000005</v>
      </c>
      <c r="F161" s="299">
        <v>133.10000000000002</v>
      </c>
      <c r="G161" s="299">
        <v>129.85000000000005</v>
      </c>
      <c r="H161" s="299">
        <v>140.05000000000004</v>
      </c>
      <c r="I161" s="299">
        <v>143.29999999999998</v>
      </c>
      <c r="J161" s="299">
        <v>145.15000000000003</v>
      </c>
      <c r="K161" s="298">
        <v>141.44999999999999</v>
      </c>
      <c r="L161" s="298">
        <v>136.35</v>
      </c>
      <c r="M161" s="298">
        <v>3.93825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105.7</v>
      </c>
      <c r="D162" s="299">
        <v>104.71666666666668</v>
      </c>
      <c r="E162" s="299">
        <v>103.03333333333336</v>
      </c>
      <c r="F162" s="299">
        <v>100.36666666666667</v>
      </c>
      <c r="G162" s="299">
        <v>98.683333333333351</v>
      </c>
      <c r="H162" s="299">
        <v>107.38333333333337</v>
      </c>
      <c r="I162" s="299">
        <v>109.06666666666668</v>
      </c>
      <c r="J162" s="299">
        <v>111.73333333333338</v>
      </c>
      <c r="K162" s="298">
        <v>106.4</v>
      </c>
      <c r="L162" s="298">
        <v>102.05</v>
      </c>
      <c r="M162" s="298">
        <v>18.721399999999999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248.15</v>
      </c>
      <c r="D163" s="299">
        <v>247.9</v>
      </c>
      <c r="E163" s="299">
        <v>246.25</v>
      </c>
      <c r="F163" s="299">
        <v>244.35</v>
      </c>
      <c r="G163" s="299">
        <v>242.7</v>
      </c>
      <c r="H163" s="299">
        <v>249.8</v>
      </c>
      <c r="I163" s="299">
        <v>251.45000000000005</v>
      </c>
      <c r="J163" s="299">
        <v>253.35000000000002</v>
      </c>
      <c r="K163" s="298">
        <v>249.55</v>
      </c>
      <c r="L163" s="298">
        <v>246</v>
      </c>
      <c r="M163" s="298">
        <v>9.7447499999999998</v>
      </c>
      <c r="N163" s="1"/>
      <c r="O163" s="1"/>
    </row>
    <row r="164" spans="1:15" ht="12.75" customHeight="1">
      <c r="A164" s="30">
        <v>154</v>
      </c>
      <c r="B164" s="308" t="s">
        <v>866</v>
      </c>
      <c r="C164" s="298">
        <v>1205.4000000000001</v>
      </c>
      <c r="D164" s="299">
        <v>1214.6666666666667</v>
      </c>
      <c r="E164" s="299">
        <v>1174.7833333333335</v>
      </c>
      <c r="F164" s="299">
        <v>1144.1666666666667</v>
      </c>
      <c r="G164" s="299">
        <v>1104.2833333333335</v>
      </c>
      <c r="H164" s="299">
        <v>1245.2833333333335</v>
      </c>
      <c r="I164" s="299">
        <v>1285.1666666666667</v>
      </c>
      <c r="J164" s="299">
        <v>1315.7833333333335</v>
      </c>
      <c r="K164" s="298">
        <v>1254.55</v>
      </c>
      <c r="L164" s="298">
        <v>1184.05</v>
      </c>
      <c r="M164" s="298">
        <v>0.27915000000000001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138.6</v>
      </c>
      <c r="D165" s="299">
        <v>138.08333333333334</v>
      </c>
      <c r="E165" s="299">
        <v>136.66666666666669</v>
      </c>
      <c r="F165" s="299">
        <v>134.73333333333335</v>
      </c>
      <c r="G165" s="299">
        <v>133.31666666666669</v>
      </c>
      <c r="H165" s="299">
        <v>140.01666666666668</v>
      </c>
      <c r="I165" s="299">
        <v>141.43333333333337</v>
      </c>
      <c r="J165" s="299">
        <v>143.36666666666667</v>
      </c>
      <c r="K165" s="298">
        <v>139.5</v>
      </c>
      <c r="L165" s="298">
        <v>136.15</v>
      </c>
      <c r="M165" s="298">
        <v>88.782979999999995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1469.45</v>
      </c>
      <c r="D166" s="299">
        <v>1459.55</v>
      </c>
      <c r="E166" s="299">
        <v>1429.55</v>
      </c>
      <c r="F166" s="299">
        <v>1389.65</v>
      </c>
      <c r="G166" s="299">
        <v>1359.65</v>
      </c>
      <c r="H166" s="299">
        <v>1499.4499999999998</v>
      </c>
      <c r="I166" s="299">
        <v>1529.4499999999998</v>
      </c>
      <c r="J166" s="299">
        <v>1569.3499999999997</v>
      </c>
      <c r="K166" s="298">
        <v>1489.55</v>
      </c>
      <c r="L166" s="298">
        <v>1419.65</v>
      </c>
      <c r="M166" s="298">
        <v>1.39541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35.299999999999997</v>
      </c>
      <c r="D167" s="299">
        <v>35.1</v>
      </c>
      <c r="E167" s="299">
        <v>34.650000000000006</v>
      </c>
      <c r="F167" s="299">
        <v>34.000000000000007</v>
      </c>
      <c r="G167" s="299">
        <v>33.550000000000011</v>
      </c>
      <c r="H167" s="299">
        <v>35.75</v>
      </c>
      <c r="I167" s="299">
        <v>36.200000000000003</v>
      </c>
      <c r="J167" s="299">
        <v>36.849999999999994</v>
      </c>
      <c r="K167" s="298">
        <v>35.549999999999997</v>
      </c>
      <c r="L167" s="298">
        <v>34.450000000000003</v>
      </c>
      <c r="M167" s="298">
        <v>46.731200000000001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2893.05</v>
      </c>
      <c r="D168" s="299">
        <v>2909.0666666666671</v>
      </c>
      <c r="E168" s="299">
        <v>2868.233333333334</v>
      </c>
      <c r="F168" s="299">
        <v>2843.416666666667</v>
      </c>
      <c r="G168" s="299">
        <v>2802.5833333333339</v>
      </c>
      <c r="H168" s="299">
        <v>2933.8833333333341</v>
      </c>
      <c r="I168" s="299">
        <v>2974.7166666666672</v>
      </c>
      <c r="J168" s="299">
        <v>2999.5333333333342</v>
      </c>
      <c r="K168" s="298">
        <v>2949.9</v>
      </c>
      <c r="L168" s="298">
        <v>2884.25</v>
      </c>
      <c r="M168" s="298">
        <v>0.45229000000000003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3179.3</v>
      </c>
      <c r="D169" s="299">
        <v>3183.1</v>
      </c>
      <c r="E169" s="299">
        <v>3156.25</v>
      </c>
      <c r="F169" s="299">
        <v>3133.2000000000003</v>
      </c>
      <c r="G169" s="299">
        <v>3106.3500000000004</v>
      </c>
      <c r="H169" s="299">
        <v>3206.1499999999996</v>
      </c>
      <c r="I169" s="299">
        <v>3232.9999999999991</v>
      </c>
      <c r="J169" s="299">
        <v>3256.0499999999993</v>
      </c>
      <c r="K169" s="298">
        <v>3209.95</v>
      </c>
      <c r="L169" s="298">
        <v>3160.05</v>
      </c>
      <c r="M169" s="298">
        <v>7.2090000000000001E-2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115.95</v>
      </c>
      <c r="D170" s="299">
        <v>115.75</v>
      </c>
      <c r="E170" s="299">
        <v>115.05</v>
      </c>
      <c r="F170" s="299">
        <v>114.14999999999999</v>
      </c>
      <c r="G170" s="299">
        <v>113.44999999999999</v>
      </c>
      <c r="H170" s="299">
        <v>116.65</v>
      </c>
      <c r="I170" s="299">
        <v>117.35</v>
      </c>
      <c r="J170" s="299">
        <v>118.25000000000001</v>
      </c>
      <c r="K170" s="298">
        <v>116.45</v>
      </c>
      <c r="L170" s="298">
        <v>114.85</v>
      </c>
      <c r="M170" s="298">
        <v>1.0297700000000001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2496.1999999999998</v>
      </c>
      <c r="D171" s="299">
        <v>2516.0499999999997</v>
      </c>
      <c r="E171" s="299">
        <v>2466.1499999999996</v>
      </c>
      <c r="F171" s="299">
        <v>2436.1</v>
      </c>
      <c r="G171" s="299">
        <v>2386.1999999999998</v>
      </c>
      <c r="H171" s="299">
        <v>2546.0999999999995</v>
      </c>
      <c r="I171" s="299">
        <v>2596</v>
      </c>
      <c r="J171" s="299">
        <v>2626.0499999999993</v>
      </c>
      <c r="K171" s="298">
        <v>2565.9499999999998</v>
      </c>
      <c r="L171" s="298">
        <v>2486</v>
      </c>
      <c r="M171" s="298">
        <v>1.5627500000000001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1499.5</v>
      </c>
      <c r="D172" s="299">
        <v>1493.45</v>
      </c>
      <c r="E172" s="299">
        <v>1483.9</v>
      </c>
      <c r="F172" s="299">
        <v>1468.3</v>
      </c>
      <c r="G172" s="299">
        <v>1458.75</v>
      </c>
      <c r="H172" s="299">
        <v>1509.0500000000002</v>
      </c>
      <c r="I172" s="299">
        <v>1518.6</v>
      </c>
      <c r="J172" s="299">
        <v>1534.2000000000003</v>
      </c>
      <c r="K172" s="298">
        <v>1503</v>
      </c>
      <c r="L172" s="298">
        <v>1477.85</v>
      </c>
      <c r="M172" s="298">
        <v>0.33234999999999998</v>
      </c>
      <c r="N172" s="1"/>
      <c r="O172" s="1"/>
    </row>
    <row r="173" spans="1:15" ht="12.75" customHeight="1">
      <c r="A173" s="30">
        <v>163</v>
      </c>
      <c r="B173" s="308" t="s">
        <v>867</v>
      </c>
      <c r="C173" s="298">
        <v>469.45</v>
      </c>
      <c r="D173" s="299">
        <v>467.95</v>
      </c>
      <c r="E173" s="299">
        <v>462.95</v>
      </c>
      <c r="F173" s="299">
        <v>456.45</v>
      </c>
      <c r="G173" s="299">
        <v>451.45</v>
      </c>
      <c r="H173" s="299">
        <v>474.45</v>
      </c>
      <c r="I173" s="299">
        <v>479.45</v>
      </c>
      <c r="J173" s="299">
        <v>485.95</v>
      </c>
      <c r="K173" s="298">
        <v>472.95</v>
      </c>
      <c r="L173" s="298">
        <v>461.45</v>
      </c>
      <c r="M173" s="298">
        <v>0.30497000000000002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390.3</v>
      </c>
      <c r="D174" s="299">
        <v>387.2166666666667</v>
      </c>
      <c r="E174" s="299">
        <v>383.08333333333337</v>
      </c>
      <c r="F174" s="299">
        <v>375.86666666666667</v>
      </c>
      <c r="G174" s="299">
        <v>371.73333333333335</v>
      </c>
      <c r="H174" s="299">
        <v>394.43333333333339</v>
      </c>
      <c r="I174" s="299">
        <v>398.56666666666672</v>
      </c>
      <c r="J174" s="299">
        <v>405.78333333333342</v>
      </c>
      <c r="K174" s="298">
        <v>391.35</v>
      </c>
      <c r="L174" s="298">
        <v>380</v>
      </c>
      <c r="M174" s="298">
        <v>6.3812600000000002</v>
      </c>
      <c r="N174" s="1"/>
      <c r="O174" s="1"/>
    </row>
    <row r="175" spans="1:15" ht="12.75" customHeight="1">
      <c r="A175" s="30">
        <v>165</v>
      </c>
      <c r="B175" s="308" t="s">
        <v>868</v>
      </c>
      <c r="C175" s="298">
        <v>1000.6</v>
      </c>
      <c r="D175" s="299">
        <v>999.48333333333346</v>
      </c>
      <c r="E175" s="299">
        <v>994.01666666666688</v>
      </c>
      <c r="F175" s="299">
        <v>987.43333333333339</v>
      </c>
      <c r="G175" s="299">
        <v>981.96666666666681</v>
      </c>
      <c r="H175" s="299">
        <v>1006.0666666666669</v>
      </c>
      <c r="I175" s="299">
        <v>1011.5333333333334</v>
      </c>
      <c r="J175" s="299">
        <v>1018.116666666667</v>
      </c>
      <c r="K175" s="298">
        <v>1004.95</v>
      </c>
      <c r="L175" s="298">
        <v>992.9</v>
      </c>
      <c r="M175" s="298">
        <v>5.4530000000000002E-2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1077.45</v>
      </c>
      <c r="D176" s="299">
        <v>1075.75</v>
      </c>
      <c r="E176" s="299">
        <v>1068.7</v>
      </c>
      <c r="F176" s="299">
        <v>1059.95</v>
      </c>
      <c r="G176" s="299">
        <v>1052.9000000000001</v>
      </c>
      <c r="H176" s="299">
        <v>1084.5</v>
      </c>
      <c r="I176" s="299">
        <v>1091.5500000000002</v>
      </c>
      <c r="J176" s="299">
        <v>1100.3</v>
      </c>
      <c r="K176" s="298">
        <v>1082.8</v>
      </c>
      <c r="L176" s="298">
        <v>1067</v>
      </c>
      <c r="M176" s="298">
        <v>0.11404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521</v>
      </c>
      <c r="D177" s="299">
        <v>519.73333333333335</v>
      </c>
      <c r="E177" s="299">
        <v>512.9666666666667</v>
      </c>
      <c r="F177" s="299">
        <v>504.93333333333334</v>
      </c>
      <c r="G177" s="299">
        <v>498.16666666666669</v>
      </c>
      <c r="H177" s="299">
        <v>527.76666666666665</v>
      </c>
      <c r="I177" s="299">
        <v>534.5333333333333</v>
      </c>
      <c r="J177" s="299">
        <v>542.56666666666672</v>
      </c>
      <c r="K177" s="298">
        <v>526.5</v>
      </c>
      <c r="L177" s="298">
        <v>511.7</v>
      </c>
      <c r="M177" s="298">
        <v>0.57755000000000001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859</v>
      </c>
      <c r="D178" s="299">
        <v>851.69999999999993</v>
      </c>
      <c r="E178" s="299">
        <v>842.84999999999991</v>
      </c>
      <c r="F178" s="299">
        <v>826.69999999999993</v>
      </c>
      <c r="G178" s="299">
        <v>817.84999999999991</v>
      </c>
      <c r="H178" s="299">
        <v>867.84999999999991</v>
      </c>
      <c r="I178" s="299">
        <v>876.7</v>
      </c>
      <c r="J178" s="299">
        <v>892.84999999999991</v>
      </c>
      <c r="K178" s="298">
        <v>860.55</v>
      </c>
      <c r="L178" s="298">
        <v>835.55</v>
      </c>
      <c r="M178" s="298">
        <v>6.6670600000000002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434.05</v>
      </c>
      <c r="D179" s="299">
        <v>432.09999999999997</v>
      </c>
      <c r="E179" s="299">
        <v>426.39999999999992</v>
      </c>
      <c r="F179" s="299">
        <v>418.74999999999994</v>
      </c>
      <c r="G179" s="299">
        <v>413.0499999999999</v>
      </c>
      <c r="H179" s="299">
        <v>439.74999999999994</v>
      </c>
      <c r="I179" s="299">
        <v>445.45</v>
      </c>
      <c r="J179" s="299">
        <v>453.09999999999997</v>
      </c>
      <c r="K179" s="298">
        <v>437.8</v>
      </c>
      <c r="L179" s="298">
        <v>424.45</v>
      </c>
      <c r="M179" s="298">
        <v>1.0775600000000001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1302.55</v>
      </c>
      <c r="D180" s="299">
        <v>1298.95</v>
      </c>
      <c r="E180" s="299">
        <v>1288.9000000000001</v>
      </c>
      <c r="F180" s="299">
        <v>1275.25</v>
      </c>
      <c r="G180" s="299">
        <v>1265.2</v>
      </c>
      <c r="H180" s="299">
        <v>1312.6000000000001</v>
      </c>
      <c r="I180" s="299">
        <v>1322.6499999999999</v>
      </c>
      <c r="J180" s="299">
        <v>1336.3000000000002</v>
      </c>
      <c r="K180" s="298">
        <v>1309</v>
      </c>
      <c r="L180" s="298">
        <v>1285.3</v>
      </c>
      <c r="M180" s="298">
        <v>2.8934500000000001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297.05</v>
      </c>
      <c r="D181" s="299">
        <v>291.18333333333334</v>
      </c>
      <c r="E181" s="299">
        <v>283.36666666666667</v>
      </c>
      <c r="F181" s="299">
        <v>269.68333333333334</v>
      </c>
      <c r="G181" s="299">
        <v>261.86666666666667</v>
      </c>
      <c r="H181" s="299">
        <v>304.86666666666667</v>
      </c>
      <c r="I181" s="299">
        <v>312.68333333333339</v>
      </c>
      <c r="J181" s="299">
        <v>326.36666666666667</v>
      </c>
      <c r="K181" s="298">
        <v>299</v>
      </c>
      <c r="L181" s="298">
        <v>277.5</v>
      </c>
      <c r="M181" s="298">
        <v>40.627299999999998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416.15</v>
      </c>
      <c r="D182" s="299">
        <v>415.06666666666661</v>
      </c>
      <c r="E182" s="299">
        <v>405.73333333333323</v>
      </c>
      <c r="F182" s="299">
        <v>395.31666666666661</v>
      </c>
      <c r="G182" s="299">
        <v>385.98333333333323</v>
      </c>
      <c r="H182" s="299">
        <v>425.48333333333323</v>
      </c>
      <c r="I182" s="299">
        <v>434.81666666666661</v>
      </c>
      <c r="J182" s="299">
        <v>445.23333333333323</v>
      </c>
      <c r="K182" s="298">
        <v>424.4</v>
      </c>
      <c r="L182" s="298">
        <v>404.65</v>
      </c>
      <c r="M182" s="298">
        <v>5.2029500000000004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1406</v>
      </c>
      <c r="D183" s="299">
        <v>1397</v>
      </c>
      <c r="E183" s="299">
        <v>1383</v>
      </c>
      <c r="F183" s="299">
        <v>1360</v>
      </c>
      <c r="G183" s="299">
        <v>1346</v>
      </c>
      <c r="H183" s="299">
        <v>1420</v>
      </c>
      <c r="I183" s="299">
        <v>1434</v>
      </c>
      <c r="J183" s="299">
        <v>1457</v>
      </c>
      <c r="K183" s="298">
        <v>1411</v>
      </c>
      <c r="L183" s="298">
        <v>1374</v>
      </c>
      <c r="M183" s="298">
        <v>7.5822200000000004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409.25</v>
      </c>
      <c r="D184" s="299">
        <v>411.40000000000003</v>
      </c>
      <c r="E184" s="299">
        <v>402.80000000000007</v>
      </c>
      <c r="F184" s="299">
        <v>396.35</v>
      </c>
      <c r="G184" s="299">
        <v>387.75000000000006</v>
      </c>
      <c r="H184" s="299">
        <v>417.85000000000008</v>
      </c>
      <c r="I184" s="299">
        <v>426.4500000000001</v>
      </c>
      <c r="J184" s="299">
        <v>432.90000000000009</v>
      </c>
      <c r="K184" s="298">
        <v>420</v>
      </c>
      <c r="L184" s="298">
        <v>404.95</v>
      </c>
      <c r="M184" s="298">
        <v>3.3836300000000001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1728.4</v>
      </c>
      <c r="D185" s="299">
        <v>1721.5333333333335</v>
      </c>
      <c r="E185" s="299">
        <v>1703.5166666666671</v>
      </c>
      <c r="F185" s="299">
        <v>1678.6333333333337</v>
      </c>
      <c r="G185" s="299">
        <v>1660.6166666666672</v>
      </c>
      <c r="H185" s="299">
        <v>1746.416666666667</v>
      </c>
      <c r="I185" s="299">
        <v>1764.4333333333334</v>
      </c>
      <c r="J185" s="299">
        <v>1789.3166666666668</v>
      </c>
      <c r="K185" s="298">
        <v>1739.55</v>
      </c>
      <c r="L185" s="298">
        <v>1696.65</v>
      </c>
      <c r="M185" s="298">
        <v>0.14568999999999999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722</v>
      </c>
      <c r="D186" s="299">
        <v>718.6</v>
      </c>
      <c r="E186" s="299">
        <v>707.7</v>
      </c>
      <c r="F186" s="299">
        <v>693.4</v>
      </c>
      <c r="G186" s="299">
        <v>682.5</v>
      </c>
      <c r="H186" s="299">
        <v>732.90000000000009</v>
      </c>
      <c r="I186" s="299">
        <v>743.8</v>
      </c>
      <c r="J186" s="299">
        <v>758.10000000000014</v>
      </c>
      <c r="K186" s="298">
        <v>729.5</v>
      </c>
      <c r="L186" s="298">
        <v>704.3</v>
      </c>
      <c r="M186" s="298">
        <v>3.71739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312.25</v>
      </c>
      <c r="D187" s="299">
        <v>309.25</v>
      </c>
      <c r="E187" s="299">
        <v>304</v>
      </c>
      <c r="F187" s="299">
        <v>295.75</v>
      </c>
      <c r="G187" s="299">
        <v>290.5</v>
      </c>
      <c r="H187" s="299">
        <v>317.5</v>
      </c>
      <c r="I187" s="299">
        <v>322.75</v>
      </c>
      <c r="J187" s="299">
        <v>331</v>
      </c>
      <c r="K187" s="298">
        <v>314.5</v>
      </c>
      <c r="L187" s="298">
        <v>301</v>
      </c>
      <c r="M187" s="298">
        <v>3.7113200000000002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3106.5</v>
      </c>
      <c r="D188" s="299">
        <v>3077.1666666666665</v>
      </c>
      <c r="E188" s="299">
        <v>2954.333333333333</v>
      </c>
      <c r="F188" s="299">
        <v>2802.1666666666665</v>
      </c>
      <c r="G188" s="299">
        <v>2679.333333333333</v>
      </c>
      <c r="H188" s="299">
        <v>3229.333333333333</v>
      </c>
      <c r="I188" s="299">
        <v>3352.1666666666661</v>
      </c>
      <c r="J188" s="299">
        <v>3504.333333333333</v>
      </c>
      <c r="K188" s="298">
        <v>3200</v>
      </c>
      <c r="L188" s="298">
        <v>2925</v>
      </c>
      <c r="M188" s="298">
        <v>3.6336900000000001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446.55</v>
      </c>
      <c r="D189" s="299">
        <v>445.18333333333334</v>
      </c>
      <c r="E189" s="299">
        <v>439.36666666666667</v>
      </c>
      <c r="F189" s="299">
        <v>432.18333333333334</v>
      </c>
      <c r="G189" s="299">
        <v>426.36666666666667</v>
      </c>
      <c r="H189" s="299">
        <v>452.36666666666667</v>
      </c>
      <c r="I189" s="299">
        <v>458.18333333333339</v>
      </c>
      <c r="J189" s="299">
        <v>465.36666666666667</v>
      </c>
      <c r="K189" s="298">
        <v>451</v>
      </c>
      <c r="L189" s="298">
        <v>438</v>
      </c>
      <c r="M189" s="298">
        <v>8.5590200000000003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630.29999999999995</v>
      </c>
      <c r="D190" s="299">
        <v>625.5333333333333</v>
      </c>
      <c r="E190" s="299">
        <v>619.41666666666663</v>
      </c>
      <c r="F190" s="299">
        <v>608.5333333333333</v>
      </c>
      <c r="G190" s="299">
        <v>602.41666666666663</v>
      </c>
      <c r="H190" s="299">
        <v>636.41666666666663</v>
      </c>
      <c r="I190" s="299">
        <v>642.53333333333342</v>
      </c>
      <c r="J190" s="299">
        <v>653.41666666666663</v>
      </c>
      <c r="K190" s="298">
        <v>631.65</v>
      </c>
      <c r="L190" s="298">
        <v>614.65</v>
      </c>
      <c r="M190" s="298">
        <v>15.08813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78.8</v>
      </c>
      <c r="D191" s="299">
        <v>78.716666666666654</v>
      </c>
      <c r="E191" s="299">
        <v>77.583333333333314</v>
      </c>
      <c r="F191" s="299">
        <v>76.36666666666666</v>
      </c>
      <c r="G191" s="299">
        <v>75.23333333333332</v>
      </c>
      <c r="H191" s="299">
        <v>79.933333333333309</v>
      </c>
      <c r="I191" s="299">
        <v>81.066666666666663</v>
      </c>
      <c r="J191" s="299">
        <v>82.283333333333303</v>
      </c>
      <c r="K191" s="298">
        <v>79.849999999999994</v>
      </c>
      <c r="L191" s="298">
        <v>77.5</v>
      </c>
      <c r="M191" s="298">
        <v>3.0527600000000001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135.80000000000001</v>
      </c>
      <c r="D192" s="299">
        <v>134.70000000000002</v>
      </c>
      <c r="E192" s="299">
        <v>133.20000000000005</v>
      </c>
      <c r="F192" s="299">
        <v>130.60000000000002</v>
      </c>
      <c r="G192" s="299">
        <v>129.10000000000005</v>
      </c>
      <c r="H192" s="299">
        <v>137.30000000000004</v>
      </c>
      <c r="I192" s="299">
        <v>138.79999999999998</v>
      </c>
      <c r="J192" s="299">
        <v>141.40000000000003</v>
      </c>
      <c r="K192" s="298">
        <v>136.19999999999999</v>
      </c>
      <c r="L192" s="298">
        <v>132.1</v>
      </c>
      <c r="M192" s="298">
        <v>11.139900000000001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230.65</v>
      </c>
      <c r="D193" s="299">
        <v>230.05000000000004</v>
      </c>
      <c r="E193" s="299">
        <v>227.80000000000007</v>
      </c>
      <c r="F193" s="299">
        <v>224.95000000000002</v>
      </c>
      <c r="G193" s="299">
        <v>222.70000000000005</v>
      </c>
      <c r="H193" s="299">
        <v>232.90000000000009</v>
      </c>
      <c r="I193" s="299">
        <v>235.15000000000003</v>
      </c>
      <c r="J193" s="299">
        <v>238.00000000000011</v>
      </c>
      <c r="K193" s="298">
        <v>232.3</v>
      </c>
      <c r="L193" s="298">
        <v>227.2</v>
      </c>
      <c r="M193" s="298">
        <v>6.8950899999999997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1082.0999999999999</v>
      </c>
      <c r="D194" s="299">
        <v>1074.3833333333332</v>
      </c>
      <c r="E194" s="299">
        <v>1052.7166666666665</v>
      </c>
      <c r="F194" s="299">
        <v>1023.3333333333333</v>
      </c>
      <c r="G194" s="299">
        <v>1001.6666666666665</v>
      </c>
      <c r="H194" s="299">
        <v>1103.7666666666664</v>
      </c>
      <c r="I194" s="299">
        <v>1125.4333333333334</v>
      </c>
      <c r="J194" s="299">
        <v>1154.8166666666664</v>
      </c>
      <c r="K194" s="298">
        <v>1096.05</v>
      </c>
      <c r="L194" s="298">
        <v>1045</v>
      </c>
      <c r="M194" s="298">
        <v>1.9848300000000001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943.55</v>
      </c>
      <c r="D195" s="299">
        <v>954.23333333333323</v>
      </c>
      <c r="E195" s="299">
        <v>929.31666666666649</v>
      </c>
      <c r="F195" s="299">
        <v>915.08333333333326</v>
      </c>
      <c r="G195" s="299">
        <v>890.16666666666652</v>
      </c>
      <c r="H195" s="299">
        <v>968.46666666666647</v>
      </c>
      <c r="I195" s="299">
        <v>993.38333333333321</v>
      </c>
      <c r="J195" s="299">
        <v>1007.6166666666664</v>
      </c>
      <c r="K195" s="298">
        <v>979.15</v>
      </c>
      <c r="L195" s="298">
        <v>940</v>
      </c>
      <c r="M195" s="298">
        <v>57.878149999999998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1958.75</v>
      </c>
      <c r="D196" s="299">
        <v>1954.0666666666666</v>
      </c>
      <c r="E196" s="299">
        <v>1939.7333333333331</v>
      </c>
      <c r="F196" s="299">
        <v>1920.7166666666665</v>
      </c>
      <c r="G196" s="299">
        <v>1906.383333333333</v>
      </c>
      <c r="H196" s="299">
        <v>1973.0833333333333</v>
      </c>
      <c r="I196" s="299">
        <v>1987.4166666666667</v>
      </c>
      <c r="J196" s="299">
        <v>2006.4333333333334</v>
      </c>
      <c r="K196" s="298">
        <v>1968.4</v>
      </c>
      <c r="L196" s="298">
        <v>1935.05</v>
      </c>
      <c r="M196" s="298">
        <v>4.4974699999999999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1406.15</v>
      </c>
      <c r="D197" s="299">
        <v>1403.1000000000001</v>
      </c>
      <c r="E197" s="299">
        <v>1396.3000000000002</v>
      </c>
      <c r="F197" s="299">
        <v>1386.45</v>
      </c>
      <c r="G197" s="299">
        <v>1379.65</v>
      </c>
      <c r="H197" s="299">
        <v>1412.9500000000003</v>
      </c>
      <c r="I197" s="299">
        <v>1419.75</v>
      </c>
      <c r="J197" s="299">
        <v>1429.6000000000004</v>
      </c>
      <c r="K197" s="298">
        <v>1409.9</v>
      </c>
      <c r="L197" s="298">
        <v>1393.25</v>
      </c>
      <c r="M197" s="298">
        <v>37.314399999999999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546.65</v>
      </c>
      <c r="D198" s="299">
        <v>545.31666666666672</v>
      </c>
      <c r="E198" s="299">
        <v>541.53333333333342</v>
      </c>
      <c r="F198" s="299">
        <v>536.41666666666674</v>
      </c>
      <c r="G198" s="299">
        <v>532.63333333333344</v>
      </c>
      <c r="H198" s="299">
        <v>550.43333333333339</v>
      </c>
      <c r="I198" s="299">
        <v>554.2166666666667</v>
      </c>
      <c r="J198" s="299">
        <v>559.33333333333337</v>
      </c>
      <c r="K198" s="298">
        <v>549.1</v>
      </c>
      <c r="L198" s="298">
        <v>540.20000000000005</v>
      </c>
      <c r="M198" s="298">
        <v>18.483239999999999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62.55</v>
      </c>
      <c r="D199" s="299">
        <v>61.4</v>
      </c>
      <c r="E199" s="299">
        <v>58.399999999999991</v>
      </c>
      <c r="F199" s="299">
        <v>54.249999999999993</v>
      </c>
      <c r="G199" s="299">
        <v>51.249999999999986</v>
      </c>
      <c r="H199" s="299">
        <v>65.55</v>
      </c>
      <c r="I199" s="299">
        <v>68.550000000000011</v>
      </c>
      <c r="J199" s="299">
        <v>72.7</v>
      </c>
      <c r="K199" s="298">
        <v>64.400000000000006</v>
      </c>
      <c r="L199" s="298">
        <v>57.25</v>
      </c>
      <c r="M199" s="298">
        <v>103.78458000000001</v>
      </c>
      <c r="N199" s="1"/>
      <c r="O199" s="1"/>
    </row>
    <row r="200" spans="1:15" ht="12.75" customHeight="1">
      <c r="A200" s="30">
        <v>190</v>
      </c>
      <c r="B200" s="308" t="s">
        <v>869</v>
      </c>
      <c r="C200" s="298">
        <v>3290.55</v>
      </c>
      <c r="D200" s="299">
        <v>3296.2666666666664</v>
      </c>
      <c r="E200" s="299">
        <v>3264.5333333333328</v>
      </c>
      <c r="F200" s="299">
        <v>3238.5166666666664</v>
      </c>
      <c r="G200" s="299">
        <v>3206.7833333333328</v>
      </c>
      <c r="H200" s="299">
        <v>3322.2833333333328</v>
      </c>
      <c r="I200" s="299">
        <v>3354.0166666666664</v>
      </c>
      <c r="J200" s="299">
        <v>3380.0333333333328</v>
      </c>
      <c r="K200" s="298">
        <v>3328</v>
      </c>
      <c r="L200" s="298">
        <v>3270.25</v>
      </c>
      <c r="M200" s="298">
        <v>4.2220000000000001E-2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833.8</v>
      </c>
      <c r="D201" s="299">
        <v>830.6</v>
      </c>
      <c r="E201" s="299">
        <v>819.2</v>
      </c>
      <c r="F201" s="299">
        <v>804.6</v>
      </c>
      <c r="G201" s="299">
        <v>793.2</v>
      </c>
      <c r="H201" s="299">
        <v>845.2</v>
      </c>
      <c r="I201" s="299">
        <v>856.59999999999991</v>
      </c>
      <c r="J201" s="299">
        <v>871.2</v>
      </c>
      <c r="K201" s="298">
        <v>842</v>
      </c>
      <c r="L201" s="298">
        <v>816</v>
      </c>
      <c r="M201" s="298">
        <v>2.7245599999999999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16.7</v>
      </c>
      <c r="D202" s="299">
        <v>16.816666666666666</v>
      </c>
      <c r="E202" s="299">
        <v>16.483333333333334</v>
      </c>
      <c r="F202" s="299">
        <v>16.266666666666669</v>
      </c>
      <c r="G202" s="299">
        <v>15.933333333333337</v>
      </c>
      <c r="H202" s="299">
        <v>17.033333333333331</v>
      </c>
      <c r="I202" s="299">
        <v>17.366666666666667</v>
      </c>
      <c r="J202" s="299">
        <v>17.583333333333329</v>
      </c>
      <c r="K202" s="298">
        <v>17.149999999999999</v>
      </c>
      <c r="L202" s="298">
        <v>16.600000000000001</v>
      </c>
      <c r="M202" s="298">
        <v>19.049209999999999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937.7</v>
      </c>
      <c r="D203" s="299">
        <v>932.31666666666661</v>
      </c>
      <c r="E203" s="299">
        <v>909.18333333333317</v>
      </c>
      <c r="F203" s="299">
        <v>880.66666666666652</v>
      </c>
      <c r="G203" s="299">
        <v>857.53333333333308</v>
      </c>
      <c r="H203" s="299">
        <v>960.83333333333326</v>
      </c>
      <c r="I203" s="299">
        <v>983.9666666666667</v>
      </c>
      <c r="J203" s="299">
        <v>1012.4833333333333</v>
      </c>
      <c r="K203" s="298">
        <v>955.45</v>
      </c>
      <c r="L203" s="298">
        <v>903.8</v>
      </c>
      <c r="M203" s="298">
        <v>0.50297999999999998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1224.3</v>
      </c>
      <c r="D204" s="299">
        <v>1221.2166666666667</v>
      </c>
      <c r="E204" s="299">
        <v>1214.2333333333333</v>
      </c>
      <c r="F204" s="299">
        <v>1204.1666666666667</v>
      </c>
      <c r="G204" s="299">
        <v>1197.1833333333334</v>
      </c>
      <c r="H204" s="299">
        <v>1231.2833333333333</v>
      </c>
      <c r="I204" s="299">
        <v>1238.2666666666669</v>
      </c>
      <c r="J204" s="299">
        <v>1248.3333333333333</v>
      </c>
      <c r="K204" s="298">
        <v>1228.2</v>
      </c>
      <c r="L204" s="298">
        <v>1211.1500000000001</v>
      </c>
      <c r="M204" s="298">
        <v>3.5569500000000001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105.35</v>
      </c>
      <c r="D205" s="299">
        <v>105.28333333333335</v>
      </c>
      <c r="E205" s="299">
        <v>104.16666666666669</v>
      </c>
      <c r="F205" s="299">
        <v>102.98333333333333</v>
      </c>
      <c r="G205" s="299">
        <v>101.86666666666667</v>
      </c>
      <c r="H205" s="299">
        <v>106.4666666666667</v>
      </c>
      <c r="I205" s="299">
        <v>107.58333333333334</v>
      </c>
      <c r="J205" s="299">
        <v>108.76666666666671</v>
      </c>
      <c r="K205" s="298">
        <v>106.4</v>
      </c>
      <c r="L205" s="298">
        <v>104.1</v>
      </c>
      <c r="M205" s="298">
        <v>6.3787099999999999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2868.1</v>
      </c>
      <c r="D206" s="299">
        <v>2850.5166666666664</v>
      </c>
      <c r="E206" s="299">
        <v>2825.6333333333328</v>
      </c>
      <c r="F206" s="299">
        <v>2783.1666666666665</v>
      </c>
      <c r="G206" s="299">
        <v>2758.2833333333328</v>
      </c>
      <c r="H206" s="299">
        <v>2892.9833333333327</v>
      </c>
      <c r="I206" s="299">
        <v>2917.8666666666659</v>
      </c>
      <c r="J206" s="299">
        <v>2960.3333333333326</v>
      </c>
      <c r="K206" s="298">
        <v>2875.4</v>
      </c>
      <c r="L206" s="298">
        <v>2808.05</v>
      </c>
      <c r="M206" s="298">
        <v>4.2893999999999997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236.9</v>
      </c>
      <c r="D207" s="299">
        <v>237.73333333333335</v>
      </c>
      <c r="E207" s="299">
        <v>234.16666666666669</v>
      </c>
      <c r="F207" s="299">
        <v>231.43333333333334</v>
      </c>
      <c r="G207" s="299">
        <v>227.86666666666667</v>
      </c>
      <c r="H207" s="299">
        <v>240.4666666666667</v>
      </c>
      <c r="I207" s="299">
        <v>244.03333333333336</v>
      </c>
      <c r="J207" s="299">
        <v>246.76666666666671</v>
      </c>
      <c r="K207" s="298">
        <v>241.3</v>
      </c>
      <c r="L207" s="298">
        <v>235</v>
      </c>
      <c r="M207" s="298">
        <v>2.2160199999999999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356.2</v>
      </c>
      <c r="D208" s="299">
        <v>355.76666666666665</v>
      </c>
      <c r="E208" s="299">
        <v>348.23333333333329</v>
      </c>
      <c r="F208" s="299">
        <v>340.26666666666665</v>
      </c>
      <c r="G208" s="299">
        <v>332.73333333333329</v>
      </c>
      <c r="H208" s="299">
        <v>363.73333333333329</v>
      </c>
      <c r="I208" s="299">
        <v>371.26666666666659</v>
      </c>
      <c r="J208" s="299">
        <v>379.23333333333329</v>
      </c>
      <c r="K208" s="298">
        <v>363.3</v>
      </c>
      <c r="L208" s="298">
        <v>347.8</v>
      </c>
      <c r="M208" s="298">
        <v>137.45531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1245.95</v>
      </c>
      <c r="D209" s="299">
        <v>1221.8999999999999</v>
      </c>
      <c r="E209" s="299">
        <v>1191.8499999999997</v>
      </c>
      <c r="F209" s="299">
        <v>1137.7499999999998</v>
      </c>
      <c r="G209" s="299">
        <v>1107.6999999999996</v>
      </c>
      <c r="H209" s="299">
        <v>1275.9999999999998</v>
      </c>
      <c r="I209" s="299">
        <v>1306.05</v>
      </c>
      <c r="J209" s="299">
        <v>1360.1499999999999</v>
      </c>
      <c r="K209" s="298">
        <v>1251.95</v>
      </c>
      <c r="L209" s="298">
        <v>1167.8</v>
      </c>
      <c r="M209" s="298">
        <v>2.6053600000000001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1746.1</v>
      </c>
      <c r="D210" s="299">
        <v>1751.4166666666667</v>
      </c>
      <c r="E210" s="299">
        <v>1734.2833333333335</v>
      </c>
      <c r="F210" s="299">
        <v>1722.4666666666667</v>
      </c>
      <c r="G210" s="299">
        <v>1705.3333333333335</v>
      </c>
      <c r="H210" s="299">
        <v>1763.2333333333336</v>
      </c>
      <c r="I210" s="299">
        <v>1780.3666666666668</v>
      </c>
      <c r="J210" s="299">
        <v>1792.1833333333336</v>
      </c>
      <c r="K210" s="298">
        <v>1768.55</v>
      </c>
      <c r="L210" s="298">
        <v>1739.6</v>
      </c>
      <c r="M210" s="298">
        <v>7.18438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91.45</v>
      </c>
      <c r="D211" s="299">
        <v>90.716666666666683</v>
      </c>
      <c r="E211" s="299">
        <v>89.03333333333336</v>
      </c>
      <c r="F211" s="299">
        <v>86.616666666666674</v>
      </c>
      <c r="G211" s="299">
        <v>84.933333333333351</v>
      </c>
      <c r="H211" s="299">
        <v>93.133333333333368</v>
      </c>
      <c r="I211" s="299">
        <v>94.816666666666677</v>
      </c>
      <c r="J211" s="299">
        <v>97.233333333333377</v>
      </c>
      <c r="K211" s="298">
        <v>92.4</v>
      </c>
      <c r="L211" s="298">
        <v>88.3</v>
      </c>
      <c r="M211" s="298">
        <v>40.480789999999999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243.05</v>
      </c>
      <c r="D212" s="299">
        <v>241.16666666666666</v>
      </c>
      <c r="E212" s="299">
        <v>237.43333333333331</v>
      </c>
      <c r="F212" s="299">
        <v>231.81666666666666</v>
      </c>
      <c r="G212" s="299">
        <v>228.08333333333331</v>
      </c>
      <c r="H212" s="299">
        <v>246.7833333333333</v>
      </c>
      <c r="I212" s="299">
        <v>250.51666666666665</v>
      </c>
      <c r="J212" s="299">
        <v>256.13333333333333</v>
      </c>
      <c r="K212" s="298">
        <v>244.9</v>
      </c>
      <c r="L212" s="298">
        <v>235.55</v>
      </c>
      <c r="M212" s="298">
        <v>39.508580000000002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2490.6</v>
      </c>
      <c r="D213" s="299">
        <v>2498.5333333333333</v>
      </c>
      <c r="E213" s="299">
        <v>2472.0666666666666</v>
      </c>
      <c r="F213" s="299">
        <v>2453.5333333333333</v>
      </c>
      <c r="G213" s="299">
        <v>2427.0666666666666</v>
      </c>
      <c r="H213" s="299">
        <v>2517.0666666666666</v>
      </c>
      <c r="I213" s="299">
        <v>2543.5333333333328</v>
      </c>
      <c r="J213" s="299">
        <v>2562.0666666666666</v>
      </c>
      <c r="K213" s="298">
        <v>2525</v>
      </c>
      <c r="L213" s="298">
        <v>2480</v>
      </c>
      <c r="M213" s="298">
        <v>15.872490000000001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271.39999999999998</v>
      </c>
      <c r="D214" s="299">
        <v>268.7833333333333</v>
      </c>
      <c r="E214" s="299">
        <v>265.66666666666663</v>
      </c>
      <c r="F214" s="299">
        <v>259.93333333333334</v>
      </c>
      <c r="G214" s="299">
        <v>256.81666666666666</v>
      </c>
      <c r="H214" s="299">
        <v>274.51666666666659</v>
      </c>
      <c r="I214" s="299">
        <v>277.63333333333327</v>
      </c>
      <c r="J214" s="299">
        <v>283.36666666666656</v>
      </c>
      <c r="K214" s="298">
        <v>271.89999999999998</v>
      </c>
      <c r="L214" s="298">
        <v>263.05</v>
      </c>
      <c r="M214" s="298">
        <v>7.6161099999999999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3470</v>
      </c>
      <c r="D215" s="299">
        <v>3419.3333333333335</v>
      </c>
      <c r="E215" s="299">
        <v>3325.666666666667</v>
      </c>
      <c r="F215" s="299">
        <v>3181.3333333333335</v>
      </c>
      <c r="G215" s="299">
        <v>3087.666666666667</v>
      </c>
      <c r="H215" s="299">
        <v>3563.666666666667</v>
      </c>
      <c r="I215" s="299">
        <v>3657.3333333333339</v>
      </c>
      <c r="J215" s="299">
        <v>3801.666666666667</v>
      </c>
      <c r="K215" s="298">
        <v>3513</v>
      </c>
      <c r="L215" s="298">
        <v>3275</v>
      </c>
      <c r="M215" s="298">
        <v>0.92808999999999997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761.6</v>
      </c>
      <c r="D216" s="299">
        <v>761.83333333333337</v>
      </c>
      <c r="E216" s="299">
        <v>756.2166666666667</v>
      </c>
      <c r="F216" s="299">
        <v>750.83333333333337</v>
      </c>
      <c r="G216" s="299">
        <v>745.2166666666667</v>
      </c>
      <c r="H216" s="299">
        <v>767.2166666666667</v>
      </c>
      <c r="I216" s="299">
        <v>772.83333333333326</v>
      </c>
      <c r="J216" s="299">
        <v>778.2166666666667</v>
      </c>
      <c r="K216" s="298">
        <v>767.45</v>
      </c>
      <c r="L216" s="298">
        <v>756.45</v>
      </c>
      <c r="M216" s="298">
        <v>0.46947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35961.300000000003</v>
      </c>
      <c r="D217" s="299">
        <v>35835.1</v>
      </c>
      <c r="E217" s="299">
        <v>35520.199999999997</v>
      </c>
      <c r="F217" s="299">
        <v>35079.1</v>
      </c>
      <c r="G217" s="299">
        <v>34764.199999999997</v>
      </c>
      <c r="H217" s="299">
        <v>36276.199999999997</v>
      </c>
      <c r="I217" s="299">
        <v>36591.100000000006</v>
      </c>
      <c r="J217" s="299">
        <v>37032.199999999997</v>
      </c>
      <c r="K217" s="298">
        <v>36150</v>
      </c>
      <c r="L217" s="298">
        <v>35394</v>
      </c>
      <c r="M217" s="298">
        <v>3.0949999999999998E-2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35.950000000000003</v>
      </c>
      <c r="D218" s="299">
        <v>35.75</v>
      </c>
      <c r="E218" s="299">
        <v>35.5</v>
      </c>
      <c r="F218" s="299">
        <v>35.049999999999997</v>
      </c>
      <c r="G218" s="299">
        <v>34.799999999999997</v>
      </c>
      <c r="H218" s="299">
        <v>36.200000000000003</v>
      </c>
      <c r="I218" s="299">
        <v>36.450000000000003</v>
      </c>
      <c r="J218" s="299">
        <v>36.900000000000006</v>
      </c>
      <c r="K218" s="298">
        <v>36</v>
      </c>
      <c r="L218" s="298">
        <v>35.299999999999997</v>
      </c>
      <c r="M218" s="298">
        <v>5.5560999999999998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2249.5</v>
      </c>
      <c r="D219" s="299">
        <v>2245.9166666666665</v>
      </c>
      <c r="E219" s="299">
        <v>2231.833333333333</v>
      </c>
      <c r="F219" s="299">
        <v>2214.1666666666665</v>
      </c>
      <c r="G219" s="299">
        <v>2200.083333333333</v>
      </c>
      <c r="H219" s="299">
        <v>2263.583333333333</v>
      </c>
      <c r="I219" s="299">
        <v>2277.6666666666661</v>
      </c>
      <c r="J219" s="299">
        <v>2295.333333333333</v>
      </c>
      <c r="K219" s="298">
        <v>2260</v>
      </c>
      <c r="L219" s="298">
        <v>2228.25</v>
      </c>
      <c r="M219" s="298">
        <v>21.154710000000001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769.5</v>
      </c>
      <c r="D220" s="299">
        <v>765.35</v>
      </c>
      <c r="E220" s="299">
        <v>759.15000000000009</v>
      </c>
      <c r="F220" s="299">
        <v>748.80000000000007</v>
      </c>
      <c r="G220" s="299">
        <v>742.60000000000014</v>
      </c>
      <c r="H220" s="299">
        <v>775.7</v>
      </c>
      <c r="I220" s="299">
        <v>781.90000000000009</v>
      </c>
      <c r="J220" s="299">
        <v>792.25</v>
      </c>
      <c r="K220" s="298">
        <v>771.55</v>
      </c>
      <c r="L220" s="298">
        <v>755</v>
      </c>
      <c r="M220" s="298">
        <v>124.40573000000001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1266.05</v>
      </c>
      <c r="D221" s="299">
        <v>1267.7333333333333</v>
      </c>
      <c r="E221" s="299">
        <v>1251.8166666666666</v>
      </c>
      <c r="F221" s="299">
        <v>1237.5833333333333</v>
      </c>
      <c r="G221" s="299">
        <v>1221.6666666666665</v>
      </c>
      <c r="H221" s="299">
        <v>1281.9666666666667</v>
      </c>
      <c r="I221" s="299">
        <v>1297.8833333333332</v>
      </c>
      <c r="J221" s="299">
        <v>1312.1166666666668</v>
      </c>
      <c r="K221" s="298">
        <v>1283.6500000000001</v>
      </c>
      <c r="L221" s="298">
        <v>1253.5</v>
      </c>
      <c r="M221" s="298">
        <v>3.1457799999999998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521.95000000000005</v>
      </c>
      <c r="D222" s="299">
        <v>520.36666666666667</v>
      </c>
      <c r="E222" s="299">
        <v>516.93333333333339</v>
      </c>
      <c r="F222" s="299">
        <v>511.91666666666674</v>
      </c>
      <c r="G222" s="299">
        <v>508.48333333333346</v>
      </c>
      <c r="H222" s="299">
        <v>525.38333333333333</v>
      </c>
      <c r="I222" s="299">
        <v>528.81666666666649</v>
      </c>
      <c r="J222" s="299">
        <v>533.83333333333326</v>
      </c>
      <c r="K222" s="298">
        <v>523.79999999999995</v>
      </c>
      <c r="L222" s="298">
        <v>515.35</v>
      </c>
      <c r="M222" s="298">
        <v>9.9352699999999992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432.65</v>
      </c>
      <c r="D223" s="299">
        <v>436.23333333333335</v>
      </c>
      <c r="E223" s="299">
        <v>424.4666666666667</v>
      </c>
      <c r="F223" s="299">
        <v>416.28333333333336</v>
      </c>
      <c r="G223" s="299">
        <v>404.51666666666671</v>
      </c>
      <c r="H223" s="299">
        <v>444.41666666666669</v>
      </c>
      <c r="I223" s="299">
        <v>456.18333333333334</v>
      </c>
      <c r="J223" s="299">
        <v>464.36666666666667</v>
      </c>
      <c r="K223" s="298">
        <v>448</v>
      </c>
      <c r="L223" s="298">
        <v>428.05</v>
      </c>
      <c r="M223" s="298">
        <v>8.3617600000000003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32.700000000000003</v>
      </c>
      <c r="D224" s="299">
        <v>32.43333333333333</v>
      </c>
      <c r="E224" s="299">
        <v>31.566666666666663</v>
      </c>
      <c r="F224" s="299">
        <v>30.433333333333334</v>
      </c>
      <c r="G224" s="299">
        <v>29.566666666666666</v>
      </c>
      <c r="H224" s="299">
        <v>33.566666666666663</v>
      </c>
      <c r="I224" s="299">
        <v>34.433333333333323</v>
      </c>
      <c r="J224" s="299">
        <v>35.566666666666656</v>
      </c>
      <c r="K224" s="298">
        <v>33.299999999999997</v>
      </c>
      <c r="L224" s="298">
        <v>31.3</v>
      </c>
      <c r="M224" s="298">
        <v>82.85051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34.35</v>
      </c>
      <c r="D225" s="299">
        <v>34.050000000000004</v>
      </c>
      <c r="E225" s="299">
        <v>33.70000000000001</v>
      </c>
      <c r="F225" s="299">
        <v>33.050000000000004</v>
      </c>
      <c r="G225" s="299">
        <v>32.70000000000001</v>
      </c>
      <c r="H225" s="299">
        <v>34.70000000000001</v>
      </c>
      <c r="I225" s="299">
        <v>35.050000000000004</v>
      </c>
      <c r="J225" s="299">
        <v>35.70000000000001</v>
      </c>
      <c r="K225" s="298">
        <v>34.4</v>
      </c>
      <c r="L225" s="298">
        <v>33.4</v>
      </c>
      <c r="M225" s="298">
        <v>150.34380999999999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53.75</v>
      </c>
      <c r="D226" s="299">
        <v>54.066666666666663</v>
      </c>
      <c r="E226" s="299">
        <v>53.233333333333327</v>
      </c>
      <c r="F226" s="299">
        <v>52.716666666666661</v>
      </c>
      <c r="G226" s="299">
        <v>51.883333333333326</v>
      </c>
      <c r="H226" s="299">
        <v>54.583333333333329</v>
      </c>
      <c r="I226" s="299">
        <v>55.416666666666671</v>
      </c>
      <c r="J226" s="299">
        <v>55.93333333333333</v>
      </c>
      <c r="K226" s="298">
        <v>54.9</v>
      </c>
      <c r="L226" s="298">
        <v>53.55</v>
      </c>
      <c r="M226" s="298">
        <v>62.389310000000002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985.35</v>
      </c>
      <c r="D227" s="299">
        <v>985.4</v>
      </c>
      <c r="E227" s="299">
        <v>964.8</v>
      </c>
      <c r="F227" s="299">
        <v>944.25</v>
      </c>
      <c r="G227" s="299">
        <v>923.65</v>
      </c>
      <c r="H227" s="299">
        <v>1005.9499999999999</v>
      </c>
      <c r="I227" s="299">
        <v>1026.5500000000002</v>
      </c>
      <c r="J227" s="299">
        <v>1047.0999999999999</v>
      </c>
      <c r="K227" s="298">
        <v>1006</v>
      </c>
      <c r="L227" s="298">
        <v>964.85</v>
      </c>
      <c r="M227" s="298">
        <v>0.91012999999999999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342.9</v>
      </c>
      <c r="D228" s="299">
        <v>343.7</v>
      </c>
      <c r="E228" s="299">
        <v>338.09999999999997</v>
      </c>
      <c r="F228" s="299">
        <v>333.29999999999995</v>
      </c>
      <c r="G228" s="299">
        <v>327.69999999999993</v>
      </c>
      <c r="H228" s="299">
        <v>348.5</v>
      </c>
      <c r="I228" s="299">
        <v>354.1</v>
      </c>
      <c r="J228" s="299">
        <v>358.90000000000003</v>
      </c>
      <c r="K228" s="298">
        <v>349.3</v>
      </c>
      <c r="L228" s="298">
        <v>338.9</v>
      </c>
      <c r="M228" s="298">
        <v>4.60398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1571.45</v>
      </c>
      <c r="D229" s="299">
        <v>1569.1666666666667</v>
      </c>
      <c r="E229" s="299">
        <v>1550.6333333333334</v>
      </c>
      <c r="F229" s="299">
        <v>1529.8166666666666</v>
      </c>
      <c r="G229" s="299">
        <v>1511.2833333333333</v>
      </c>
      <c r="H229" s="299">
        <v>1589.9833333333336</v>
      </c>
      <c r="I229" s="299">
        <v>1608.5166666666669</v>
      </c>
      <c r="J229" s="299">
        <v>1629.3333333333337</v>
      </c>
      <c r="K229" s="298">
        <v>1587.7</v>
      </c>
      <c r="L229" s="298">
        <v>1548.35</v>
      </c>
      <c r="M229" s="298">
        <v>0.22167999999999999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211.65</v>
      </c>
      <c r="D230" s="299">
        <v>210.35</v>
      </c>
      <c r="E230" s="299">
        <v>207.54999999999998</v>
      </c>
      <c r="F230" s="299">
        <v>203.45</v>
      </c>
      <c r="G230" s="299">
        <v>200.64999999999998</v>
      </c>
      <c r="H230" s="299">
        <v>214.45</v>
      </c>
      <c r="I230" s="299">
        <v>217.25</v>
      </c>
      <c r="J230" s="299">
        <v>221.35</v>
      </c>
      <c r="K230" s="298">
        <v>213.15</v>
      </c>
      <c r="L230" s="298">
        <v>206.25</v>
      </c>
      <c r="M230" s="298">
        <v>9.6806800000000006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37.35</v>
      </c>
      <c r="D231" s="299">
        <v>37.366666666666667</v>
      </c>
      <c r="E231" s="299">
        <v>37.133333333333333</v>
      </c>
      <c r="F231" s="299">
        <v>36.916666666666664</v>
      </c>
      <c r="G231" s="299">
        <v>36.68333333333333</v>
      </c>
      <c r="H231" s="299">
        <v>37.583333333333336</v>
      </c>
      <c r="I231" s="299">
        <v>37.81666666666667</v>
      </c>
      <c r="J231" s="299">
        <v>38.033333333333339</v>
      </c>
      <c r="K231" s="298">
        <v>37.6</v>
      </c>
      <c r="L231" s="298">
        <v>37.15</v>
      </c>
      <c r="M231" s="298">
        <v>3.42258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295</v>
      </c>
      <c r="D232" s="299">
        <v>294.66666666666669</v>
      </c>
      <c r="E232" s="299">
        <v>292.38333333333338</v>
      </c>
      <c r="F232" s="299">
        <v>289.76666666666671</v>
      </c>
      <c r="G232" s="299">
        <v>287.48333333333341</v>
      </c>
      <c r="H232" s="299">
        <v>297.28333333333336</v>
      </c>
      <c r="I232" s="299">
        <v>299.56666666666666</v>
      </c>
      <c r="J232" s="299">
        <v>302.18333333333334</v>
      </c>
      <c r="K232" s="298">
        <v>296.95</v>
      </c>
      <c r="L232" s="298">
        <v>292.05</v>
      </c>
      <c r="M232" s="298">
        <v>123.52667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98</v>
      </c>
      <c r="D233" s="299">
        <v>98.783333333333346</v>
      </c>
      <c r="E233" s="299">
        <v>96.366666666666688</v>
      </c>
      <c r="F233" s="299">
        <v>94.733333333333348</v>
      </c>
      <c r="G233" s="299">
        <v>92.316666666666691</v>
      </c>
      <c r="H233" s="299">
        <v>100.41666666666669</v>
      </c>
      <c r="I233" s="299">
        <v>102.83333333333334</v>
      </c>
      <c r="J233" s="299">
        <v>104.46666666666668</v>
      </c>
      <c r="K233" s="298">
        <v>101.2</v>
      </c>
      <c r="L233" s="298">
        <v>97.15</v>
      </c>
      <c r="M233" s="298">
        <v>9.1934500000000003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171.25</v>
      </c>
      <c r="D234" s="299">
        <v>171.31666666666669</v>
      </c>
      <c r="E234" s="299">
        <v>168.93333333333339</v>
      </c>
      <c r="F234" s="299">
        <v>166.6166666666667</v>
      </c>
      <c r="G234" s="299">
        <v>164.23333333333341</v>
      </c>
      <c r="H234" s="299">
        <v>173.63333333333338</v>
      </c>
      <c r="I234" s="299">
        <v>176.01666666666665</v>
      </c>
      <c r="J234" s="299">
        <v>178.33333333333337</v>
      </c>
      <c r="K234" s="298">
        <v>173.7</v>
      </c>
      <c r="L234" s="298">
        <v>169</v>
      </c>
      <c r="M234" s="298">
        <v>17.492830000000001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97.65</v>
      </c>
      <c r="D235" s="299">
        <v>96.516666666666666</v>
      </c>
      <c r="E235" s="299">
        <v>94.833333333333329</v>
      </c>
      <c r="F235" s="299">
        <v>92.016666666666666</v>
      </c>
      <c r="G235" s="299">
        <v>90.333333333333329</v>
      </c>
      <c r="H235" s="299">
        <v>99.333333333333329</v>
      </c>
      <c r="I235" s="299">
        <v>101.01666666666667</v>
      </c>
      <c r="J235" s="299">
        <v>103.83333333333333</v>
      </c>
      <c r="K235" s="298">
        <v>98.2</v>
      </c>
      <c r="L235" s="298">
        <v>93.7</v>
      </c>
      <c r="M235" s="298">
        <v>149.09191999999999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65</v>
      </c>
      <c r="D236" s="299">
        <v>63.949999999999996</v>
      </c>
      <c r="E236" s="299">
        <v>62.55</v>
      </c>
      <c r="F236" s="299">
        <v>60.1</v>
      </c>
      <c r="G236" s="299">
        <v>58.7</v>
      </c>
      <c r="H236" s="299">
        <v>66.399999999999991</v>
      </c>
      <c r="I236" s="299">
        <v>67.799999999999983</v>
      </c>
      <c r="J236" s="299">
        <v>70.249999999999986</v>
      </c>
      <c r="K236" s="298">
        <v>65.349999999999994</v>
      </c>
      <c r="L236" s="298">
        <v>61.5</v>
      </c>
      <c r="M236" s="298">
        <v>64.305909999999997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3886.55</v>
      </c>
      <c r="D237" s="299">
        <v>3903.2833333333333</v>
      </c>
      <c r="E237" s="299">
        <v>3858.6666666666665</v>
      </c>
      <c r="F237" s="299">
        <v>3830.7833333333333</v>
      </c>
      <c r="G237" s="299">
        <v>3786.1666666666665</v>
      </c>
      <c r="H237" s="299">
        <v>3931.1666666666665</v>
      </c>
      <c r="I237" s="299">
        <v>3975.7833333333333</v>
      </c>
      <c r="J237" s="299">
        <v>4003.6666666666665</v>
      </c>
      <c r="K237" s="298">
        <v>3947.9</v>
      </c>
      <c r="L237" s="298">
        <v>3875.4</v>
      </c>
      <c r="M237" s="298">
        <v>0.82410000000000005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168.15</v>
      </c>
      <c r="D238" s="299">
        <v>165.11666666666667</v>
      </c>
      <c r="E238" s="299">
        <v>161.58333333333334</v>
      </c>
      <c r="F238" s="299">
        <v>155.01666666666668</v>
      </c>
      <c r="G238" s="299">
        <v>151.48333333333335</v>
      </c>
      <c r="H238" s="299">
        <v>171.68333333333334</v>
      </c>
      <c r="I238" s="299">
        <v>175.21666666666664</v>
      </c>
      <c r="J238" s="299">
        <v>181.78333333333333</v>
      </c>
      <c r="K238" s="298">
        <v>168.65</v>
      </c>
      <c r="L238" s="298">
        <v>158.55000000000001</v>
      </c>
      <c r="M238" s="298">
        <v>25.12313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163.44999999999999</v>
      </c>
      <c r="D239" s="299">
        <v>163.18333333333331</v>
      </c>
      <c r="E239" s="299">
        <v>161.86666666666662</v>
      </c>
      <c r="F239" s="299">
        <v>160.2833333333333</v>
      </c>
      <c r="G239" s="299">
        <v>158.96666666666661</v>
      </c>
      <c r="H239" s="299">
        <v>164.76666666666662</v>
      </c>
      <c r="I239" s="299">
        <v>166.08333333333329</v>
      </c>
      <c r="J239" s="299">
        <v>167.66666666666663</v>
      </c>
      <c r="K239" s="298">
        <v>164.5</v>
      </c>
      <c r="L239" s="298">
        <v>161.6</v>
      </c>
      <c r="M239" s="298">
        <v>49.770809999999997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245.95</v>
      </c>
      <c r="D240" s="299">
        <v>244.95000000000002</v>
      </c>
      <c r="E240" s="299">
        <v>242.65000000000003</v>
      </c>
      <c r="F240" s="299">
        <v>239.35000000000002</v>
      </c>
      <c r="G240" s="299">
        <v>237.05000000000004</v>
      </c>
      <c r="H240" s="299">
        <v>248.25000000000003</v>
      </c>
      <c r="I240" s="299">
        <v>250.55000000000004</v>
      </c>
      <c r="J240" s="299">
        <v>253.85000000000002</v>
      </c>
      <c r="K240" s="298">
        <v>247.25</v>
      </c>
      <c r="L240" s="298">
        <v>241.65</v>
      </c>
      <c r="M240" s="298">
        <v>42.213200000000001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72.55</v>
      </c>
      <c r="D241" s="299">
        <v>72.483333333333334</v>
      </c>
      <c r="E241" s="299">
        <v>72.116666666666674</v>
      </c>
      <c r="F241" s="299">
        <v>71.683333333333337</v>
      </c>
      <c r="G241" s="299">
        <v>71.316666666666677</v>
      </c>
      <c r="H241" s="299">
        <v>72.916666666666671</v>
      </c>
      <c r="I241" s="299">
        <v>73.283333333333317</v>
      </c>
      <c r="J241" s="299">
        <v>73.716666666666669</v>
      </c>
      <c r="K241" s="298">
        <v>72.849999999999994</v>
      </c>
      <c r="L241" s="298">
        <v>72.05</v>
      </c>
      <c r="M241" s="298">
        <v>115.48617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17.850000000000001</v>
      </c>
      <c r="D242" s="299">
        <v>18</v>
      </c>
      <c r="E242" s="299">
        <v>17.05</v>
      </c>
      <c r="F242" s="299">
        <v>16.25</v>
      </c>
      <c r="G242" s="299">
        <v>15.3</v>
      </c>
      <c r="H242" s="299">
        <v>18.8</v>
      </c>
      <c r="I242" s="299">
        <v>19.750000000000004</v>
      </c>
      <c r="J242" s="299">
        <v>20.55</v>
      </c>
      <c r="K242" s="298">
        <v>18.95</v>
      </c>
      <c r="L242" s="298">
        <v>17.2</v>
      </c>
      <c r="M242" s="298">
        <v>43.313369999999999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592.9</v>
      </c>
      <c r="D243" s="299">
        <v>590.43333333333328</v>
      </c>
      <c r="E243" s="299">
        <v>586.21666666666658</v>
      </c>
      <c r="F243" s="299">
        <v>579.5333333333333</v>
      </c>
      <c r="G243" s="299">
        <v>575.31666666666661</v>
      </c>
      <c r="H243" s="299">
        <v>597.11666666666656</v>
      </c>
      <c r="I243" s="299">
        <v>601.33333333333326</v>
      </c>
      <c r="J243" s="299">
        <v>608.01666666666654</v>
      </c>
      <c r="K243" s="298">
        <v>594.65</v>
      </c>
      <c r="L243" s="298">
        <v>583.75</v>
      </c>
      <c r="M243" s="298">
        <v>14.430870000000001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20.149999999999999</v>
      </c>
      <c r="D244" s="299">
        <v>20.099999999999998</v>
      </c>
      <c r="E244" s="299">
        <v>19.949999999999996</v>
      </c>
      <c r="F244" s="299">
        <v>19.749999999999996</v>
      </c>
      <c r="G244" s="299">
        <v>19.599999999999994</v>
      </c>
      <c r="H244" s="299">
        <v>20.299999999999997</v>
      </c>
      <c r="I244" s="299">
        <v>20.449999999999996</v>
      </c>
      <c r="J244" s="299">
        <v>20.65</v>
      </c>
      <c r="K244" s="298">
        <v>20.25</v>
      </c>
      <c r="L244" s="298">
        <v>19.899999999999999</v>
      </c>
      <c r="M244" s="298">
        <v>21.362310000000001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1432.25</v>
      </c>
      <c r="D245" s="299">
        <v>1433.0833333333333</v>
      </c>
      <c r="E245" s="299">
        <v>1423.1666666666665</v>
      </c>
      <c r="F245" s="299">
        <v>1414.0833333333333</v>
      </c>
      <c r="G245" s="299">
        <v>1404.1666666666665</v>
      </c>
      <c r="H245" s="299">
        <v>1442.1666666666665</v>
      </c>
      <c r="I245" s="299">
        <v>1452.083333333333</v>
      </c>
      <c r="J245" s="299">
        <v>1461.1666666666665</v>
      </c>
      <c r="K245" s="298">
        <v>1443</v>
      </c>
      <c r="L245" s="298">
        <v>1424</v>
      </c>
      <c r="M245" s="298">
        <v>8.8020000000000001E-2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137.75</v>
      </c>
      <c r="D246" s="299">
        <v>138.68333333333334</v>
      </c>
      <c r="E246" s="299">
        <v>135.86666666666667</v>
      </c>
      <c r="F246" s="299">
        <v>133.98333333333335</v>
      </c>
      <c r="G246" s="299">
        <v>131.16666666666669</v>
      </c>
      <c r="H246" s="299">
        <v>140.56666666666666</v>
      </c>
      <c r="I246" s="299">
        <v>143.38333333333333</v>
      </c>
      <c r="J246" s="299">
        <v>145.26666666666665</v>
      </c>
      <c r="K246" s="298">
        <v>141.5</v>
      </c>
      <c r="L246" s="298">
        <v>136.80000000000001</v>
      </c>
      <c r="M246" s="298">
        <v>1.87208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382.45</v>
      </c>
      <c r="D247" s="299">
        <v>382.05</v>
      </c>
      <c r="E247" s="299">
        <v>376.35</v>
      </c>
      <c r="F247" s="299">
        <v>370.25</v>
      </c>
      <c r="G247" s="299">
        <v>364.55</v>
      </c>
      <c r="H247" s="299">
        <v>388.15000000000003</v>
      </c>
      <c r="I247" s="299">
        <v>393.84999999999997</v>
      </c>
      <c r="J247" s="299">
        <v>399.95000000000005</v>
      </c>
      <c r="K247" s="298">
        <v>387.75</v>
      </c>
      <c r="L247" s="298">
        <v>375.95</v>
      </c>
      <c r="M247" s="298">
        <v>0.45623999999999998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370.95</v>
      </c>
      <c r="D248" s="299">
        <v>370.01666666666665</v>
      </c>
      <c r="E248" s="299">
        <v>368.33333333333331</v>
      </c>
      <c r="F248" s="299">
        <v>365.71666666666664</v>
      </c>
      <c r="G248" s="299">
        <v>364.0333333333333</v>
      </c>
      <c r="H248" s="299">
        <v>372.63333333333333</v>
      </c>
      <c r="I248" s="299">
        <v>374.31666666666672</v>
      </c>
      <c r="J248" s="299">
        <v>376.93333333333334</v>
      </c>
      <c r="K248" s="298">
        <v>371.7</v>
      </c>
      <c r="L248" s="298">
        <v>367.4</v>
      </c>
      <c r="M248" s="298">
        <v>6.6002000000000001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213.3</v>
      </c>
      <c r="D249" s="299">
        <v>214</v>
      </c>
      <c r="E249" s="299">
        <v>210</v>
      </c>
      <c r="F249" s="299">
        <v>206.7</v>
      </c>
      <c r="G249" s="299">
        <v>202.7</v>
      </c>
      <c r="H249" s="299">
        <v>217.3</v>
      </c>
      <c r="I249" s="299">
        <v>221.3</v>
      </c>
      <c r="J249" s="299">
        <v>224.60000000000002</v>
      </c>
      <c r="K249" s="298">
        <v>218</v>
      </c>
      <c r="L249" s="298">
        <v>210.7</v>
      </c>
      <c r="M249" s="298">
        <v>35.971240000000002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858.35</v>
      </c>
      <c r="D250" s="299">
        <v>853.79999999999984</v>
      </c>
      <c r="E250" s="299">
        <v>847.59999999999968</v>
      </c>
      <c r="F250" s="299">
        <v>836.8499999999998</v>
      </c>
      <c r="G250" s="299">
        <v>830.64999999999964</v>
      </c>
      <c r="H250" s="299">
        <v>864.54999999999973</v>
      </c>
      <c r="I250" s="299">
        <v>870.74999999999977</v>
      </c>
      <c r="J250" s="299">
        <v>881.49999999999977</v>
      </c>
      <c r="K250" s="298">
        <v>860</v>
      </c>
      <c r="L250" s="298">
        <v>843.05</v>
      </c>
      <c r="M250" s="298">
        <v>15.035030000000001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14.15</v>
      </c>
      <c r="D251" s="299">
        <v>13.866666666666667</v>
      </c>
      <c r="E251" s="299">
        <v>13.333333333333334</v>
      </c>
      <c r="F251" s="299">
        <v>12.516666666666667</v>
      </c>
      <c r="G251" s="299">
        <v>11.983333333333334</v>
      </c>
      <c r="H251" s="299">
        <v>14.683333333333334</v>
      </c>
      <c r="I251" s="299">
        <v>15.216666666666665</v>
      </c>
      <c r="J251" s="299">
        <v>16.033333333333331</v>
      </c>
      <c r="K251" s="298">
        <v>14.4</v>
      </c>
      <c r="L251" s="298">
        <v>13.05</v>
      </c>
      <c r="M251" s="298">
        <v>54.023020000000002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3920.75</v>
      </c>
      <c r="D252" s="299">
        <v>3899.9166666666665</v>
      </c>
      <c r="E252" s="299">
        <v>3846.833333333333</v>
      </c>
      <c r="F252" s="299">
        <v>3772.9166666666665</v>
      </c>
      <c r="G252" s="299">
        <v>3719.833333333333</v>
      </c>
      <c r="H252" s="299">
        <v>3973.833333333333</v>
      </c>
      <c r="I252" s="299">
        <v>4026.9166666666661</v>
      </c>
      <c r="J252" s="299">
        <v>4100.833333333333</v>
      </c>
      <c r="K252" s="298">
        <v>3953</v>
      </c>
      <c r="L252" s="298">
        <v>3826</v>
      </c>
      <c r="M252" s="298">
        <v>2.9704999999999999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1473.15</v>
      </c>
      <c r="D253" s="299">
        <v>1479.8166666666668</v>
      </c>
      <c r="E253" s="299">
        <v>1459.7333333333336</v>
      </c>
      <c r="F253" s="299">
        <v>1446.3166666666668</v>
      </c>
      <c r="G253" s="299">
        <v>1426.2333333333336</v>
      </c>
      <c r="H253" s="299">
        <v>1493.2333333333336</v>
      </c>
      <c r="I253" s="299">
        <v>1513.3166666666671</v>
      </c>
      <c r="J253" s="299">
        <v>1526.7333333333336</v>
      </c>
      <c r="K253" s="298">
        <v>1499.9</v>
      </c>
      <c r="L253" s="298">
        <v>1466.4</v>
      </c>
      <c r="M253" s="298">
        <v>47.028149999999997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528.15</v>
      </c>
      <c r="D254" s="299">
        <v>527.81666666666661</v>
      </c>
      <c r="E254" s="299">
        <v>520.83333333333326</v>
      </c>
      <c r="F254" s="299">
        <v>513.51666666666665</v>
      </c>
      <c r="G254" s="299">
        <v>506.5333333333333</v>
      </c>
      <c r="H254" s="299">
        <v>535.13333333333321</v>
      </c>
      <c r="I254" s="299">
        <v>542.11666666666656</v>
      </c>
      <c r="J254" s="299">
        <v>549.43333333333317</v>
      </c>
      <c r="K254" s="298">
        <v>534.79999999999995</v>
      </c>
      <c r="L254" s="298">
        <v>520.5</v>
      </c>
      <c r="M254" s="298">
        <v>3.6012900000000001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697.85</v>
      </c>
      <c r="D255" s="299">
        <v>686.08333333333337</v>
      </c>
      <c r="E255" s="299">
        <v>671.81666666666672</v>
      </c>
      <c r="F255" s="299">
        <v>645.7833333333333</v>
      </c>
      <c r="G255" s="299">
        <v>631.51666666666665</v>
      </c>
      <c r="H255" s="299">
        <v>712.11666666666679</v>
      </c>
      <c r="I255" s="299">
        <v>726.38333333333344</v>
      </c>
      <c r="J255" s="299">
        <v>752.41666666666686</v>
      </c>
      <c r="K255" s="298">
        <v>700.35</v>
      </c>
      <c r="L255" s="298">
        <v>660.05</v>
      </c>
      <c r="M255" s="298">
        <v>5.2905800000000003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1694.65</v>
      </c>
      <c r="D256" s="299">
        <v>1682.7833333333335</v>
      </c>
      <c r="E256" s="299">
        <v>1659.866666666667</v>
      </c>
      <c r="F256" s="299">
        <v>1625.0833333333335</v>
      </c>
      <c r="G256" s="299">
        <v>1602.166666666667</v>
      </c>
      <c r="H256" s="299">
        <v>1717.5666666666671</v>
      </c>
      <c r="I256" s="299">
        <v>1740.4833333333336</v>
      </c>
      <c r="J256" s="299">
        <v>1775.2666666666671</v>
      </c>
      <c r="K256" s="298">
        <v>1705.7</v>
      </c>
      <c r="L256" s="298">
        <v>1648</v>
      </c>
      <c r="M256" s="298">
        <v>5.1161199999999996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985.85</v>
      </c>
      <c r="D257" s="299">
        <v>981.85</v>
      </c>
      <c r="E257" s="299">
        <v>975</v>
      </c>
      <c r="F257" s="299">
        <v>964.15</v>
      </c>
      <c r="G257" s="299">
        <v>957.3</v>
      </c>
      <c r="H257" s="299">
        <v>992.7</v>
      </c>
      <c r="I257" s="299">
        <v>999.55000000000018</v>
      </c>
      <c r="J257" s="299">
        <v>1010.4000000000001</v>
      </c>
      <c r="K257" s="298">
        <v>988.7</v>
      </c>
      <c r="L257" s="298">
        <v>971</v>
      </c>
      <c r="M257" s="298">
        <v>1.6659999999999999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1592.7</v>
      </c>
      <c r="D258" s="299">
        <v>1593.1166666666668</v>
      </c>
      <c r="E258" s="299">
        <v>1546.5833333333335</v>
      </c>
      <c r="F258" s="299">
        <v>1500.4666666666667</v>
      </c>
      <c r="G258" s="299">
        <v>1453.9333333333334</v>
      </c>
      <c r="H258" s="299">
        <v>1639.2333333333336</v>
      </c>
      <c r="I258" s="299">
        <v>1685.7666666666669</v>
      </c>
      <c r="J258" s="299">
        <v>1731.8833333333337</v>
      </c>
      <c r="K258" s="298">
        <v>1639.65</v>
      </c>
      <c r="L258" s="298">
        <v>1547</v>
      </c>
      <c r="M258" s="298">
        <v>0.37985999999999998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2234.0500000000002</v>
      </c>
      <c r="D259" s="299">
        <v>2237.7333333333336</v>
      </c>
      <c r="E259" s="299">
        <v>2210.666666666667</v>
      </c>
      <c r="F259" s="299">
        <v>2187.2833333333333</v>
      </c>
      <c r="G259" s="299">
        <v>2160.2166666666667</v>
      </c>
      <c r="H259" s="299">
        <v>2261.1166666666672</v>
      </c>
      <c r="I259" s="299">
        <v>2288.1833333333338</v>
      </c>
      <c r="J259" s="299">
        <v>2311.5666666666675</v>
      </c>
      <c r="K259" s="298">
        <v>2264.8000000000002</v>
      </c>
      <c r="L259" s="298">
        <v>2214.35</v>
      </c>
      <c r="M259" s="298">
        <v>0.62204000000000004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433.35</v>
      </c>
      <c r="D260" s="299">
        <v>434.43333333333334</v>
      </c>
      <c r="E260" s="299">
        <v>428.91666666666669</v>
      </c>
      <c r="F260" s="299">
        <v>424.48333333333335</v>
      </c>
      <c r="G260" s="299">
        <v>418.9666666666667</v>
      </c>
      <c r="H260" s="299">
        <v>438.86666666666667</v>
      </c>
      <c r="I260" s="299">
        <v>444.38333333333333</v>
      </c>
      <c r="J260" s="299">
        <v>448.81666666666666</v>
      </c>
      <c r="K260" s="298">
        <v>439.95</v>
      </c>
      <c r="L260" s="298">
        <v>430</v>
      </c>
      <c r="M260" s="298">
        <v>2.8990800000000001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299.39999999999998</v>
      </c>
      <c r="D261" s="299">
        <v>300.63333333333333</v>
      </c>
      <c r="E261" s="299">
        <v>296.76666666666665</v>
      </c>
      <c r="F261" s="299">
        <v>294.13333333333333</v>
      </c>
      <c r="G261" s="299">
        <v>290.26666666666665</v>
      </c>
      <c r="H261" s="299">
        <v>303.26666666666665</v>
      </c>
      <c r="I261" s="299">
        <v>307.13333333333333</v>
      </c>
      <c r="J261" s="299">
        <v>309.76666666666665</v>
      </c>
      <c r="K261" s="298">
        <v>304.5</v>
      </c>
      <c r="L261" s="298">
        <v>298</v>
      </c>
      <c r="M261" s="298">
        <v>6.05565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64.05</v>
      </c>
      <c r="D262" s="299">
        <v>63.983333333333341</v>
      </c>
      <c r="E262" s="299">
        <v>60.966666666666683</v>
      </c>
      <c r="F262" s="299">
        <v>57.88333333333334</v>
      </c>
      <c r="G262" s="299">
        <v>54.866666666666681</v>
      </c>
      <c r="H262" s="299">
        <v>67.066666666666691</v>
      </c>
      <c r="I262" s="299">
        <v>70.083333333333343</v>
      </c>
      <c r="J262" s="299">
        <v>73.166666666666686</v>
      </c>
      <c r="K262" s="298">
        <v>67</v>
      </c>
      <c r="L262" s="298">
        <v>60.9</v>
      </c>
      <c r="M262" s="298">
        <v>8.7003799999999991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227.2</v>
      </c>
      <c r="D263" s="299">
        <v>223.35</v>
      </c>
      <c r="E263" s="299">
        <v>214.7</v>
      </c>
      <c r="F263" s="299">
        <v>202.2</v>
      </c>
      <c r="G263" s="299">
        <v>193.54999999999998</v>
      </c>
      <c r="H263" s="299">
        <v>235.85</v>
      </c>
      <c r="I263" s="299">
        <v>244.50000000000003</v>
      </c>
      <c r="J263" s="299">
        <v>257</v>
      </c>
      <c r="K263" s="298">
        <v>232</v>
      </c>
      <c r="L263" s="298">
        <v>210.85</v>
      </c>
      <c r="M263" s="298">
        <v>13.44314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577.29999999999995</v>
      </c>
      <c r="D264" s="299">
        <v>576.58333333333337</v>
      </c>
      <c r="E264" s="299">
        <v>561.81666666666672</v>
      </c>
      <c r="F264" s="299">
        <v>546.33333333333337</v>
      </c>
      <c r="G264" s="299">
        <v>531.56666666666672</v>
      </c>
      <c r="H264" s="299">
        <v>592.06666666666672</v>
      </c>
      <c r="I264" s="299">
        <v>606.83333333333337</v>
      </c>
      <c r="J264" s="299">
        <v>622.31666666666672</v>
      </c>
      <c r="K264" s="298">
        <v>591.35</v>
      </c>
      <c r="L264" s="298">
        <v>561.1</v>
      </c>
      <c r="M264" s="298">
        <v>49.00994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130.6</v>
      </c>
      <c r="D265" s="299">
        <v>129.89999999999998</v>
      </c>
      <c r="E265" s="299">
        <v>128.34999999999997</v>
      </c>
      <c r="F265" s="299">
        <v>126.1</v>
      </c>
      <c r="G265" s="299">
        <v>124.54999999999998</v>
      </c>
      <c r="H265" s="299">
        <v>132.14999999999995</v>
      </c>
      <c r="I265" s="299">
        <v>133.69999999999996</v>
      </c>
      <c r="J265" s="299">
        <v>135.94999999999993</v>
      </c>
      <c r="K265" s="298">
        <v>131.44999999999999</v>
      </c>
      <c r="L265" s="298">
        <v>127.65</v>
      </c>
      <c r="M265" s="298">
        <v>14.04044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104.35</v>
      </c>
      <c r="D266" s="299">
        <v>104.83333333333333</v>
      </c>
      <c r="E266" s="299">
        <v>101.51666666666665</v>
      </c>
      <c r="F266" s="299">
        <v>98.683333333333323</v>
      </c>
      <c r="G266" s="299">
        <v>95.366666666666646</v>
      </c>
      <c r="H266" s="299">
        <v>107.66666666666666</v>
      </c>
      <c r="I266" s="299">
        <v>110.98333333333335</v>
      </c>
      <c r="J266" s="299">
        <v>113.81666666666666</v>
      </c>
      <c r="K266" s="298">
        <v>108.15</v>
      </c>
      <c r="L266" s="298">
        <v>102</v>
      </c>
      <c r="M266" s="298">
        <v>21.06833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350.95</v>
      </c>
      <c r="D267" s="299">
        <v>350.73333333333329</v>
      </c>
      <c r="E267" s="299">
        <v>339.31666666666661</v>
      </c>
      <c r="F267" s="299">
        <v>327.68333333333334</v>
      </c>
      <c r="G267" s="299">
        <v>316.26666666666665</v>
      </c>
      <c r="H267" s="299">
        <v>362.36666666666656</v>
      </c>
      <c r="I267" s="299">
        <v>373.78333333333319</v>
      </c>
      <c r="J267" s="299">
        <v>385.41666666666652</v>
      </c>
      <c r="K267" s="298">
        <v>362.15</v>
      </c>
      <c r="L267" s="298">
        <v>339.1</v>
      </c>
      <c r="M267" s="298">
        <v>71.148219999999995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581.95000000000005</v>
      </c>
      <c r="D268" s="299">
        <v>577.7166666666667</v>
      </c>
      <c r="E268" s="299">
        <v>571.43333333333339</v>
      </c>
      <c r="F268" s="299">
        <v>560.91666666666674</v>
      </c>
      <c r="G268" s="299">
        <v>554.63333333333344</v>
      </c>
      <c r="H268" s="299">
        <v>588.23333333333335</v>
      </c>
      <c r="I268" s="299">
        <v>594.51666666666665</v>
      </c>
      <c r="J268" s="299">
        <v>605.0333333333333</v>
      </c>
      <c r="K268" s="298">
        <v>584</v>
      </c>
      <c r="L268" s="298">
        <v>567.20000000000005</v>
      </c>
      <c r="M268" s="298">
        <v>25.14396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497.35</v>
      </c>
      <c r="D269" s="299">
        <v>496.5</v>
      </c>
      <c r="E269" s="299">
        <v>487.55</v>
      </c>
      <c r="F269" s="299">
        <v>477.75</v>
      </c>
      <c r="G269" s="299">
        <v>468.8</v>
      </c>
      <c r="H269" s="299">
        <v>506.3</v>
      </c>
      <c r="I269" s="299">
        <v>515.25</v>
      </c>
      <c r="J269" s="299">
        <v>525.04999999999995</v>
      </c>
      <c r="K269" s="298">
        <v>505.45</v>
      </c>
      <c r="L269" s="298">
        <v>486.7</v>
      </c>
      <c r="M269" s="298">
        <v>3.2068300000000001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368</v>
      </c>
      <c r="D270" s="299">
        <v>366.40000000000003</v>
      </c>
      <c r="E270" s="299">
        <v>359.80000000000007</v>
      </c>
      <c r="F270" s="299">
        <v>351.6</v>
      </c>
      <c r="G270" s="299">
        <v>345.00000000000006</v>
      </c>
      <c r="H270" s="299">
        <v>374.60000000000008</v>
      </c>
      <c r="I270" s="299">
        <v>381.2000000000001</v>
      </c>
      <c r="J270" s="299">
        <v>389.40000000000009</v>
      </c>
      <c r="K270" s="298">
        <v>373</v>
      </c>
      <c r="L270" s="298">
        <v>358.2</v>
      </c>
      <c r="M270" s="298">
        <v>0.61963000000000001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582.20000000000005</v>
      </c>
      <c r="D271" s="299">
        <v>581</v>
      </c>
      <c r="E271" s="299">
        <v>574.20000000000005</v>
      </c>
      <c r="F271" s="299">
        <v>566.20000000000005</v>
      </c>
      <c r="G271" s="299">
        <v>559.40000000000009</v>
      </c>
      <c r="H271" s="299">
        <v>589</v>
      </c>
      <c r="I271" s="299">
        <v>595.79999999999995</v>
      </c>
      <c r="J271" s="299">
        <v>603.79999999999995</v>
      </c>
      <c r="K271" s="298">
        <v>587.79999999999995</v>
      </c>
      <c r="L271" s="298">
        <v>573</v>
      </c>
      <c r="M271" s="298">
        <v>1.6223099999999999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165.35</v>
      </c>
      <c r="D272" s="299">
        <v>165.15</v>
      </c>
      <c r="E272" s="299">
        <v>163.5</v>
      </c>
      <c r="F272" s="299">
        <v>161.65</v>
      </c>
      <c r="G272" s="299">
        <v>160</v>
      </c>
      <c r="H272" s="299">
        <v>167</v>
      </c>
      <c r="I272" s="299">
        <v>168.65000000000003</v>
      </c>
      <c r="J272" s="299">
        <v>170.5</v>
      </c>
      <c r="K272" s="298">
        <v>166.8</v>
      </c>
      <c r="L272" s="298">
        <v>163.30000000000001</v>
      </c>
      <c r="M272" s="298">
        <v>2.1399699999999999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495.8</v>
      </c>
      <c r="D273" s="299">
        <v>499.11666666666662</v>
      </c>
      <c r="E273" s="299">
        <v>490.68333333333322</v>
      </c>
      <c r="F273" s="299">
        <v>485.56666666666661</v>
      </c>
      <c r="G273" s="299">
        <v>477.13333333333321</v>
      </c>
      <c r="H273" s="299">
        <v>504.23333333333323</v>
      </c>
      <c r="I273" s="299">
        <v>512.66666666666663</v>
      </c>
      <c r="J273" s="299">
        <v>517.7833333333333</v>
      </c>
      <c r="K273" s="298">
        <v>507.55</v>
      </c>
      <c r="L273" s="298">
        <v>494</v>
      </c>
      <c r="M273" s="298">
        <v>3.5071400000000001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1210</v>
      </c>
      <c r="D274" s="299">
        <v>1211.2666666666667</v>
      </c>
      <c r="E274" s="299">
        <v>1199.3333333333333</v>
      </c>
      <c r="F274" s="299">
        <v>1188.6666666666665</v>
      </c>
      <c r="G274" s="299">
        <v>1176.7333333333331</v>
      </c>
      <c r="H274" s="299">
        <v>1221.9333333333334</v>
      </c>
      <c r="I274" s="299">
        <v>1233.8666666666668</v>
      </c>
      <c r="J274" s="299">
        <v>1244.5333333333335</v>
      </c>
      <c r="K274" s="298">
        <v>1223.2</v>
      </c>
      <c r="L274" s="298">
        <v>1200.5999999999999</v>
      </c>
      <c r="M274" s="298">
        <v>7.3583600000000002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238.7</v>
      </c>
      <c r="D275" s="299">
        <v>237.54999999999998</v>
      </c>
      <c r="E275" s="299">
        <v>235.14999999999998</v>
      </c>
      <c r="F275" s="299">
        <v>231.6</v>
      </c>
      <c r="G275" s="299">
        <v>229.2</v>
      </c>
      <c r="H275" s="299">
        <v>241.09999999999997</v>
      </c>
      <c r="I275" s="299">
        <v>243.5</v>
      </c>
      <c r="J275" s="299">
        <v>247.04999999999995</v>
      </c>
      <c r="K275" s="298">
        <v>239.95</v>
      </c>
      <c r="L275" s="298">
        <v>234</v>
      </c>
      <c r="M275" s="298">
        <v>0.89934999999999998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498.2</v>
      </c>
      <c r="D276" s="299">
        <v>497.23333333333335</v>
      </c>
      <c r="E276" s="299">
        <v>491.16666666666669</v>
      </c>
      <c r="F276" s="299">
        <v>484.13333333333333</v>
      </c>
      <c r="G276" s="299">
        <v>478.06666666666666</v>
      </c>
      <c r="H276" s="299">
        <v>504.26666666666671</v>
      </c>
      <c r="I276" s="299">
        <v>510.33333333333331</v>
      </c>
      <c r="J276" s="299">
        <v>517.36666666666679</v>
      </c>
      <c r="K276" s="298">
        <v>503.3</v>
      </c>
      <c r="L276" s="298">
        <v>490.2</v>
      </c>
      <c r="M276" s="298">
        <v>13.71697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236.5</v>
      </c>
      <c r="D277" s="299">
        <v>232.98333333333335</v>
      </c>
      <c r="E277" s="299">
        <v>224.9666666666667</v>
      </c>
      <c r="F277" s="299">
        <v>213.43333333333334</v>
      </c>
      <c r="G277" s="299">
        <v>205.41666666666669</v>
      </c>
      <c r="H277" s="299">
        <v>244.51666666666671</v>
      </c>
      <c r="I277" s="299">
        <v>252.53333333333336</v>
      </c>
      <c r="J277" s="299">
        <v>264.06666666666672</v>
      </c>
      <c r="K277" s="298">
        <v>241</v>
      </c>
      <c r="L277" s="298">
        <v>221.45</v>
      </c>
      <c r="M277" s="298">
        <v>10.31016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1013.4</v>
      </c>
      <c r="D278" s="299">
        <v>1018.6166666666667</v>
      </c>
      <c r="E278" s="299">
        <v>1001.2833333333333</v>
      </c>
      <c r="F278" s="299">
        <v>989.16666666666663</v>
      </c>
      <c r="G278" s="299">
        <v>971.83333333333326</v>
      </c>
      <c r="H278" s="299">
        <v>1030.7333333333333</v>
      </c>
      <c r="I278" s="299">
        <v>1048.0666666666666</v>
      </c>
      <c r="J278" s="299">
        <v>1060.1833333333334</v>
      </c>
      <c r="K278" s="298">
        <v>1035.95</v>
      </c>
      <c r="L278" s="298">
        <v>1006.5</v>
      </c>
      <c r="M278" s="298">
        <v>1.2454700000000001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354.15</v>
      </c>
      <c r="D279" s="299">
        <v>354.98333333333335</v>
      </c>
      <c r="E279" s="299">
        <v>352.16666666666669</v>
      </c>
      <c r="F279" s="299">
        <v>350.18333333333334</v>
      </c>
      <c r="G279" s="299">
        <v>347.36666666666667</v>
      </c>
      <c r="H279" s="299">
        <v>356.9666666666667</v>
      </c>
      <c r="I279" s="299">
        <v>359.7833333333333</v>
      </c>
      <c r="J279" s="299">
        <v>361.76666666666671</v>
      </c>
      <c r="K279" s="298">
        <v>357.8</v>
      </c>
      <c r="L279" s="298">
        <v>353</v>
      </c>
      <c r="M279" s="298">
        <v>1.3934299999999999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63.75</v>
      </c>
      <c r="D280" s="299">
        <v>63.449999999999996</v>
      </c>
      <c r="E280" s="299">
        <v>62.649999999999991</v>
      </c>
      <c r="F280" s="299">
        <v>61.55</v>
      </c>
      <c r="G280" s="299">
        <v>60.749999999999993</v>
      </c>
      <c r="H280" s="299">
        <v>64.549999999999983</v>
      </c>
      <c r="I280" s="299">
        <v>65.349999999999994</v>
      </c>
      <c r="J280" s="299">
        <v>66.449999999999989</v>
      </c>
      <c r="K280" s="298">
        <v>64.25</v>
      </c>
      <c r="L280" s="298">
        <v>62.35</v>
      </c>
      <c r="M280" s="298">
        <v>12.56568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398.15</v>
      </c>
      <c r="D281" s="299">
        <v>396.81666666666666</v>
      </c>
      <c r="E281" s="299">
        <v>389.63333333333333</v>
      </c>
      <c r="F281" s="299">
        <v>381.11666666666667</v>
      </c>
      <c r="G281" s="299">
        <v>373.93333333333334</v>
      </c>
      <c r="H281" s="299">
        <v>405.33333333333331</v>
      </c>
      <c r="I281" s="299">
        <v>412.51666666666659</v>
      </c>
      <c r="J281" s="299">
        <v>421.0333333333333</v>
      </c>
      <c r="K281" s="298">
        <v>404</v>
      </c>
      <c r="L281" s="298">
        <v>388.3</v>
      </c>
      <c r="M281" s="298">
        <v>2.09558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47.65</v>
      </c>
      <c r="D282" s="299">
        <v>47.016666666666673</v>
      </c>
      <c r="E282" s="299">
        <v>45.883333333333347</v>
      </c>
      <c r="F282" s="299">
        <v>44.116666666666674</v>
      </c>
      <c r="G282" s="299">
        <v>42.983333333333348</v>
      </c>
      <c r="H282" s="299">
        <v>48.783333333333346</v>
      </c>
      <c r="I282" s="299">
        <v>49.916666666666671</v>
      </c>
      <c r="J282" s="299">
        <v>51.683333333333344</v>
      </c>
      <c r="K282" s="298">
        <v>48.15</v>
      </c>
      <c r="L282" s="298">
        <v>45.25</v>
      </c>
      <c r="M282" s="298">
        <v>31.933669999999999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413.5</v>
      </c>
      <c r="D283" s="299">
        <v>414</v>
      </c>
      <c r="E283" s="299">
        <v>407</v>
      </c>
      <c r="F283" s="299">
        <v>400.5</v>
      </c>
      <c r="G283" s="299">
        <v>393.5</v>
      </c>
      <c r="H283" s="299">
        <v>420.5</v>
      </c>
      <c r="I283" s="299">
        <v>427.5</v>
      </c>
      <c r="J283" s="299">
        <v>434</v>
      </c>
      <c r="K283" s="298">
        <v>421</v>
      </c>
      <c r="L283" s="298">
        <v>407.5</v>
      </c>
      <c r="M283" s="298">
        <v>3.3947799999999999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1741.25</v>
      </c>
      <c r="D284" s="299">
        <v>1738.8166666666666</v>
      </c>
      <c r="E284" s="299">
        <v>1730.6333333333332</v>
      </c>
      <c r="F284" s="299">
        <v>1720.0166666666667</v>
      </c>
      <c r="G284" s="299">
        <v>1711.8333333333333</v>
      </c>
      <c r="H284" s="299">
        <v>1749.4333333333332</v>
      </c>
      <c r="I284" s="299">
        <v>1757.6166666666666</v>
      </c>
      <c r="J284" s="299">
        <v>1768.2333333333331</v>
      </c>
      <c r="K284" s="298">
        <v>1747</v>
      </c>
      <c r="L284" s="298">
        <v>1728.2</v>
      </c>
      <c r="M284" s="298">
        <v>15.33179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1197.6500000000001</v>
      </c>
      <c r="D285" s="299">
        <v>1203.3833333333334</v>
      </c>
      <c r="E285" s="299">
        <v>1186.7666666666669</v>
      </c>
      <c r="F285" s="299">
        <v>1175.8833333333334</v>
      </c>
      <c r="G285" s="299">
        <v>1159.2666666666669</v>
      </c>
      <c r="H285" s="299">
        <v>1214.2666666666669</v>
      </c>
      <c r="I285" s="299">
        <v>1230.8833333333332</v>
      </c>
      <c r="J285" s="299">
        <v>1241.7666666666669</v>
      </c>
      <c r="K285" s="298">
        <v>1220</v>
      </c>
      <c r="L285" s="298">
        <v>1192.5</v>
      </c>
      <c r="M285" s="298">
        <v>7.7689999999999995E-2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73.05</v>
      </c>
      <c r="D286" s="299">
        <v>72.333333333333329</v>
      </c>
      <c r="E286" s="299">
        <v>71.416666666666657</v>
      </c>
      <c r="F286" s="299">
        <v>69.783333333333331</v>
      </c>
      <c r="G286" s="299">
        <v>68.86666666666666</v>
      </c>
      <c r="H286" s="299">
        <v>73.966666666666654</v>
      </c>
      <c r="I286" s="299">
        <v>74.883333333333312</v>
      </c>
      <c r="J286" s="299">
        <v>76.516666666666652</v>
      </c>
      <c r="K286" s="298">
        <v>73.25</v>
      </c>
      <c r="L286" s="298">
        <v>70.7</v>
      </c>
      <c r="M286" s="298">
        <v>52.442889999999998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3116.6</v>
      </c>
      <c r="D287" s="299">
        <v>3083.8666666666668</v>
      </c>
      <c r="E287" s="299">
        <v>3028.7333333333336</v>
      </c>
      <c r="F287" s="299">
        <v>2940.8666666666668</v>
      </c>
      <c r="G287" s="299">
        <v>2885.7333333333336</v>
      </c>
      <c r="H287" s="299">
        <v>3171.7333333333336</v>
      </c>
      <c r="I287" s="299">
        <v>3226.8666666666668</v>
      </c>
      <c r="J287" s="299">
        <v>3314.7333333333336</v>
      </c>
      <c r="K287" s="298">
        <v>3139</v>
      </c>
      <c r="L287" s="298">
        <v>2996</v>
      </c>
      <c r="M287" s="298">
        <v>3.38794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357.8</v>
      </c>
      <c r="D288" s="299">
        <v>355.33333333333331</v>
      </c>
      <c r="E288" s="299">
        <v>352.11666666666662</v>
      </c>
      <c r="F288" s="299">
        <v>346.43333333333328</v>
      </c>
      <c r="G288" s="299">
        <v>343.21666666666658</v>
      </c>
      <c r="H288" s="299">
        <v>361.01666666666665</v>
      </c>
      <c r="I288" s="299">
        <v>364.23333333333335</v>
      </c>
      <c r="J288" s="299">
        <v>369.91666666666669</v>
      </c>
      <c r="K288" s="298">
        <v>358.55</v>
      </c>
      <c r="L288" s="298">
        <v>349.65</v>
      </c>
      <c r="M288" s="298">
        <v>11.662319999999999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9537.0499999999993</v>
      </c>
      <c r="D289" s="299">
        <v>9461.2166666666672</v>
      </c>
      <c r="E289" s="299">
        <v>9334.4333333333343</v>
      </c>
      <c r="F289" s="299">
        <v>9131.8166666666675</v>
      </c>
      <c r="G289" s="299">
        <v>9005.0333333333347</v>
      </c>
      <c r="H289" s="299">
        <v>9663.8333333333339</v>
      </c>
      <c r="I289" s="299">
        <v>9790.6166666666668</v>
      </c>
      <c r="J289" s="299">
        <v>9993.2333333333336</v>
      </c>
      <c r="K289" s="298">
        <v>9588</v>
      </c>
      <c r="L289" s="298">
        <v>9258.6</v>
      </c>
      <c r="M289" s="298">
        <v>3.0339999999999999E-2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3955.5</v>
      </c>
      <c r="D290" s="299">
        <v>3955.15</v>
      </c>
      <c r="E290" s="299">
        <v>3890.3500000000004</v>
      </c>
      <c r="F290" s="299">
        <v>3825.2000000000003</v>
      </c>
      <c r="G290" s="299">
        <v>3760.4000000000005</v>
      </c>
      <c r="H290" s="299">
        <v>4020.3</v>
      </c>
      <c r="I290" s="299">
        <v>4085.1000000000004</v>
      </c>
      <c r="J290" s="299">
        <v>4150.25</v>
      </c>
      <c r="K290" s="298">
        <v>4019.95</v>
      </c>
      <c r="L290" s="298">
        <v>3890</v>
      </c>
      <c r="M290" s="298">
        <v>4.7826399999999998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1663</v>
      </c>
      <c r="D291" s="299">
        <v>1668.4166666666667</v>
      </c>
      <c r="E291" s="299">
        <v>1647.9833333333336</v>
      </c>
      <c r="F291" s="299">
        <v>1632.9666666666669</v>
      </c>
      <c r="G291" s="299">
        <v>1612.5333333333338</v>
      </c>
      <c r="H291" s="299">
        <v>1683.4333333333334</v>
      </c>
      <c r="I291" s="299">
        <v>1703.8666666666663</v>
      </c>
      <c r="J291" s="299">
        <v>1718.8833333333332</v>
      </c>
      <c r="K291" s="298">
        <v>1688.85</v>
      </c>
      <c r="L291" s="298">
        <v>1653.4</v>
      </c>
      <c r="M291" s="298">
        <v>13.16037</v>
      </c>
      <c r="N291" s="1"/>
      <c r="O291" s="1"/>
    </row>
    <row r="292" spans="1:15" ht="12.75" customHeight="1">
      <c r="A292" s="30">
        <v>282</v>
      </c>
      <c r="B292" s="308" t="s">
        <v>870</v>
      </c>
      <c r="C292" s="298">
        <v>358.05</v>
      </c>
      <c r="D292" s="299">
        <v>358.95</v>
      </c>
      <c r="E292" s="299">
        <v>354.59999999999997</v>
      </c>
      <c r="F292" s="299">
        <v>351.15</v>
      </c>
      <c r="G292" s="299">
        <v>346.79999999999995</v>
      </c>
      <c r="H292" s="299">
        <v>362.4</v>
      </c>
      <c r="I292" s="299">
        <v>366.75</v>
      </c>
      <c r="J292" s="299">
        <v>370.2</v>
      </c>
      <c r="K292" s="298">
        <v>363.3</v>
      </c>
      <c r="L292" s="298">
        <v>355.5</v>
      </c>
      <c r="M292" s="298">
        <v>2.6008300000000002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491.75</v>
      </c>
      <c r="D293" s="299">
        <v>489.05</v>
      </c>
      <c r="E293" s="299">
        <v>484.95000000000005</v>
      </c>
      <c r="F293" s="299">
        <v>478.15000000000003</v>
      </c>
      <c r="G293" s="299">
        <v>474.05000000000007</v>
      </c>
      <c r="H293" s="299">
        <v>495.85</v>
      </c>
      <c r="I293" s="299">
        <v>499.95000000000005</v>
      </c>
      <c r="J293" s="299">
        <v>506.75</v>
      </c>
      <c r="K293" s="298">
        <v>493.15</v>
      </c>
      <c r="L293" s="298">
        <v>482.25</v>
      </c>
      <c r="M293" s="298">
        <v>6.12209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291.3</v>
      </c>
      <c r="D294" s="299">
        <v>289.03333333333336</v>
      </c>
      <c r="E294" s="299">
        <v>284.36666666666673</v>
      </c>
      <c r="F294" s="299">
        <v>277.43333333333339</v>
      </c>
      <c r="G294" s="299">
        <v>272.76666666666677</v>
      </c>
      <c r="H294" s="299">
        <v>295.9666666666667</v>
      </c>
      <c r="I294" s="299">
        <v>300.63333333333333</v>
      </c>
      <c r="J294" s="299">
        <v>307.56666666666666</v>
      </c>
      <c r="K294" s="298">
        <v>293.7</v>
      </c>
      <c r="L294" s="298">
        <v>282.10000000000002</v>
      </c>
      <c r="M294" s="298">
        <v>14.987130000000001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3393.5</v>
      </c>
      <c r="D295" s="299">
        <v>3399.6833333333329</v>
      </c>
      <c r="E295" s="299">
        <v>3364.8166666666657</v>
      </c>
      <c r="F295" s="299">
        <v>3336.1333333333328</v>
      </c>
      <c r="G295" s="299">
        <v>3301.2666666666655</v>
      </c>
      <c r="H295" s="299">
        <v>3428.3666666666659</v>
      </c>
      <c r="I295" s="299">
        <v>3463.2333333333336</v>
      </c>
      <c r="J295" s="299">
        <v>3491.9166666666661</v>
      </c>
      <c r="K295" s="298">
        <v>3434.55</v>
      </c>
      <c r="L295" s="298">
        <v>3371</v>
      </c>
      <c r="M295" s="298">
        <v>0.31254999999999999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642.54999999999995</v>
      </c>
      <c r="D296" s="299">
        <v>639.58333333333337</v>
      </c>
      <c r="E296" s="299">
        <v>634.56666666666672</v>
      </c>
      <c r="F296" s="299">
        <v>626.58333333333337</v>
      </c>
      <c r="G296" s="299">
        <v>621.56666666666672</v>
      </c>
      <c r="H296" s="299">
        <v>647.56666666666672</v>
      </c>
      <c r="I296" s="299">
        <v>652.58333333333337</v>
      </c>
      <c r="J296" s="299">
        <v>660.56666666666672</v>
      </c>
      <c r="K296" s="298">
        <v>644.6</v>
      </c>
      <c r="L296" s="298">
        <v>631.6</v>
      </c>
      <c r="M296" s="298">
        <v>5.51206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1860.85</v>
      </c>
      <c r="D297" s="299">
        <v>1870.3</v>
      </c>
      <c r="E297" s="299">
        <v>1845.6</v>
      </c>
      <c r="F297" s="299">
        <v>1830.35</v>
      </c>
      <c r="G297" s="299">
        <v>1805.6499999999999</v>
      </c>
      <c r="H297" s="299">
        <v>1885.55</v>
      </c>
      <c r="I297" s="299">
        <v>1910.2500000000002</v>
      </c>
      <c r="J297" s="299">
        <v>1925.5</v>
      </c>
      <c r="K297" s="298">
        <v>1895</v>
      </c>
      <c r="L297" s="298">
        <v>1855.05</v>
      </c>
      <c r="M297" s="298">
        <v>0.27822000000000002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39.799999999999997</v>
      </c>
      <c r="D298" s="299">
        <v>40</v>
      </c>
      <c r="E298" s="299">
        <v>38.799999999999997</v>
      </c>
      <c r="F298" s="299">
        <v>37.799999999999997</v>
      </c>
      <c r="G298" s="299">
        <v>36.599999999999994</v>
      </c>
      <c r="H298" s="299">
        <v>41</v>
      </c>
      <c r="I298" s="299">
        <v>42.2</v>
      </c>
      <c r="J298" s="299">
        <v>43.2</v>
      </c>
      <c r="K298" s="298">
        <v>41.2</v>
      </c>
      <c r="L298" s="298">
        <v>39</v>
      </c>
      <c r="M298" s="298">
        <v>40.43806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147.19999999999999</v>
      </c>
      <c r="D299" s="299">
        <v>147.08333333333334</v>
      </c>
      <c r="E299" s="299">
        <v>146.26666666666668</v>
      </c>
      <c r="F299" s="299">
        <v>145.33333333333334</v>
      </c>
      <c r="G299" s="299">
        <v>144.51666666666668</v>
      </c>
      <c r="H299" s="299">
        <v>148.01666666666668</v>
      </c>
      <c r="I299" s="299">
        <v>148.83333333333334</v>
      </c>
      <c r="J299" s="299">
        <v>149.76666666666668</v>
      </c>
      <c r="K299" s="298">
        <v>147.9</v>
      </c>
      <c r="L299" s="298">
        <v>146.15</v>
      </c>
      <c r="M299" s="298">
        <v>0.88997000000000004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76375.850000000006</v>
      </c>
      <c r="D300" s="299">
        <v>76058.616666666669</v>
      </c>
      <c r="E300" s="299">
        <v>75617.233333333337</v>
      </c>
      <c r="F300" s="299">
        <v>74858.616666666669</v>
      </c>
      <c r="G300" s="299">
        <v>74417.233333333337</v>
      </c>
      <c r="H300" s="299">
        <v>76817.233333333337</v>
      </c>
      <c r="I300" s="299">
        <v>77258.616666666669</v>
      </c>
      <c r="J300" s="299">
        <v>78017.233333333337</v>
      </c>
      <c r="K300" s="298">
        <v>76500</v>
      </c>
      <c r="L300" s="298">
        <v>75300</v>
      </c>
      <c r="M300" s="298">
        <v>8.0250000000000002E-2</v>
      </c>
      <c r="N300" s="1"/>
      <c r="O300" s="1"/>
    </row>
    <row r="301" spans="1:15" ht="12.75" customHeight="1">
      <c r="A301" s="30">
        <v>291</v>
      </c>
      <c r="B301" s="308" t="s">
        <v>871</v>
      </c>
      <c r="C301" s="298">
        <v>1264.4000000000001</v>
      </c>
      <c r="D301" s="299">
        <v>1269.8333333333333</v>
      </c>
      <c r="E301" s="299">
        <v>1250.6666666666665</v>
      </c>
      <c r="F301" s="299">
        <v>1236.9333333333332</v>
      </c>
      <c r="G301" s="299">
        <v>1217.7666666666664</v>
      </c>
      <c r="H301" s="299">
        <v>1283.5666666666666</v>
      </c>
      <c r="I301" s="299">
        <v>1302.7333333333331</v>
      </c>
      <c r="J301" s="299">
        <v>1316.4666666666667</v>
      </c>
      <c r="K301" s="298">
        <v>1289</v>
      </c>
      <c r="L301" s="298">
        <v>1256.0999999999999</v>
      </c>
      <c r="M301" s="298">
        <v>0.87390000000000001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1089.95</v>
      </c>
      <c r="D302" s="299">
        <v>1092.7333333333333</v>
      </c>
      <c r="E302" s="299">
        <v>1075.7166666666667</v>
      </c>
      <c r="F302" s="299">
        <v>1061.4833333333333</v>
      </c>
      <c r="G302" s="299">
        <v>1044.4666666666667</v>
      </c>
      <c r="H302" s="299">
        <v>1106.9666666666667</v>
      </c>
      <c r="I302" s="299">
        <v>1123.9833333333336</v>
      </c>
      <c r="J302" s="299">
        <v>1138.2166666666667</v>
      </c>
      <c r="K302" s="298">
        <v>1109.75</v>
      </c>
      <c r="L302" s="298">
        <v>1078.5</v>
      </c>
      <c r="M302" s="298">
        <v>0.56272999999999995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803.6</v>
      </c>
      <c r="D303" s="299">
        <v>801.55000000000007</v>
      </c>
      <c r="E303" s="299">
        <v>795.90000000000009</v>
      </c>
      <c r="F303" s="299">
        <v>788.2</v>
      </c>
      <c r="G303" s="299">
        <v>782.55000000000007</v>
      </c>
      <c r="H303" s="299">
        <v>809.25000000000011</v>
      </c>
      <c r="I303" s="299">
        <v>814.9</v>
      </c>
      <c r="J303" s="299">
        <v>822.60000000000014</v>
      </c>
      <c r="K303" s="298">
        <v>807.2</v>
      </c>
      <c r="L303" s="298">
        <v>793.85</v>
      </c>
      <c r="M303" s="298">
        <v>1.62595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201.1</v>
      </c>
      <c r="D304" s="299">
        <v>200.75</v>
      </c>
      <c r="E304" s="299">
        <v>196.15</v>
      </c>
      <c r="F304" s="299">
        <v>191.20000000000002</v>
      </c>
      <c r="G304" s="299">
        <v>186.60000000000002</v>
      </c>
      <c r="H304" s="299">
        <v>205.7</v>
      </c>
      <c r="I304" s="299">
        <v>210.3</v>
      </c>
      <c r="J304" s="299">
        <v>215.24999999999997</v>
      </c>
      <c r="K304" s="298">
        <v>205.35</v>
      </c>
      <c r="L304" s="298">
        <v>195.8</v>
      </c>
      <c r="M304" s="298">
        <v>104.97546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1165.05</v>
      </c>
      <c r="D305" s="299">
        <v>1151.8666666666666</v>
      </c>
      <c r="E305" s="299">
        <v>1135.833333333333</v>
      </c>
      <c r="F305" s="299">
        <v>1106.6166666666666</v>
      </c>
      <c r="G305" s="299">
        <v>1090.583333333333</v>
      </c>
      <c r="H305" s="299">
        <v>1181.083333333333</v>
      </c>
      <c r="I305" s="299">
        <v>1197.1166666666663</v>
      </c>
      <c r="J305" s="299">
        <v>1226.333333333333</v>
      </c>
      <c r="K305" s="298">
        <v>1167.9000000000001</v>
      </c>
      <c r="L305" s="298">
        <v>1122.6500000000001</v>
      </c>
      <c r="M305" s="298">
        <v>45.202730000000003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242.8</v>
      </c>
      <c r="D306" s="299">
        <v>243.91666666666666</v>
      </c>
      <c r="E306" s="299">
        <v>238.93333333333331</v>
      </c>
      <c r="F306" s="299">
        <v>235.06666666666666</v>
      </c>
      <c r="G306" s="299">
        <v>230.08333333333331</v>
      </c>
      <c r="H306" s="299">
        <v>247.7833333333333</v>
      </c>
      <c r="I306" s="299">
        <v>252.76666666666665</v>
      </c>
      <c r="J306" s="299">
        <v>256.63333333333333</v>
      </c>
      <c r="K306" s="298">
        <v>248.9</v>
      </c>
      <c r="L306" s="298">
        <v>240.05</v>
      </c>
      <c r="M306" s="298">
        <v>5.3438100000000004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231.2</v>
      </c>
      <c r="D307" s="299">
        <v>228.41666666666666</v>
      </c>
      <c r="E307" s="299">
        <v>224.88333333333333</v>
      </c>
      <c r="F307" s="299">
        <v>218.56666666666666</v>
      </c>
      <c r="G307" s="299">
        <v>215.03333333333333</v>
      </c>
      <c r="H307" s="299">
        <v>234.73333333333332</v>
      </c>
      <c r="I307" s="299">
        <v>238.26666666666668</v>
      </c>
      <c r="J307" s="299">
        <v>244.58333333333331</v>
      </c>
      <c r="K307" s="298">
        <v>231.95</v>
      </c>
      <c r="L307" s="298">
        <v>222.1</v>
      </c>
      <c r="M307" s="298">
        <v>1.6626300000000001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496.15</v>
      </c>
      <c r="D308" s="299">
        <v>498.76666666666665</v>
      </c>
      <c r="E308" s="299">
        <v>491.93333333333328</v>
      </c>
      <c r="F308" s="299">
        <v>487.71666666666664</v>
      </c>
      <c r="G308" s="299">
        <v>480.88333333333327</v>
      </c>
      <c r="H308" s="299">
        <v>502.98333333333329</v>
      </c>
      <c r="I308" s="299">
        <v>509.81666666666666</v>
      </c>
      <c r="J308" s="299">
        <v>514.0333333333333</v>
      </c>
      <c r="K308" s="298">
        <v>505.6</v>
      </c>
      <c r="L308" s="298">
        <v>494.55</v>
      </c>
      <c r="M308" s="298">
        <v>0.17591999999999999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91.5</v>
      </c>
      <c r="D309" s="299">
        <v>91.066666666666663</v>
      </c>
      <c r="E309" s="299">
        <v>90.133333333333326</v>
      </c>
      <c r="F309" s="299">
        <v>88.766666666666666</v>
      </c>
      <c r="G309" s="299">
        <v>87.833333333333329</v>
      </c>
      <c r="H309" s="299">
        <v>92.433333333333323</v>
      </c>
      <c r="I309" s="299">
        <v>93.36666666666666</v>
      </c>
      <c r="J309" s="299">
        <v>94.73333333333332</v>
      </c>
      <c r="K309" s="298">
        <v>92</v>
      </c>
      <c r="L309" s="298">
        <v>89.7</v>
      </c>
      <c r="M309" s="298">
        <v>35.602539999999998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71.900000000000006</v>
      </c>
      <c r="D310" s="299">
        <v>72</v>
      </c>
      <c r="E310" s="299">
        <v>70.75</v>
      </c>
      <c r="F310" s="299">
        <v>69.599999999999994</v>
      </c>
      <c r="G310" s="299">
        <v>68.349999999999994</v>
      </c>
      <c r="H310" s="299">
        <v>73.150000000000006</v>
      </c>
      <c r="I310" s="299">
        <v>74.400000000000006</v>
      </c>
      <c r="J310" s="299">
        <v>75.550000000000011</v>
      </c>
      <c r="K310" s="298">
        <v>73.25</v>
      </c>
      <c r="L310" s="298">
        <v>70.849999999999994</v>
      </c>
      <c r="M310" s="298">
        <v>66.379490000000004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507.65</v>
      </c>
      <c r="D311" s="299">
        <v>504.73333333333335</v>
      </c>
      <c r="E311" s="299">
        <v>500.86666666666667</v>
      </c>
      <c r="F311" s="299">
        <v>494.08333333333331</v>
      </c>
      <c r="G311" s="299">
        <v>490.21666666666664</v>
      </c>
      <c r="H311" s="299">
        <v>511.51666666666671</v>
      </c>
      <c r="I311" s="299">
        <v>515.38333333333344</v>
      </c>
      <c r="J311" s="299">
        <v>522.16666666666674</v>
      </c>
      <c r="K311" s="298">
        <v>508.6</v>
      </c>
      <c r="L311" s="298">
        <v>497.95</v>
      </c>
      <c r="M311" s="298">
        <v>8.9718400000000003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8507.65</v>
      </c>
      <c r="D312" s="299">
        <v>8482.9166666666661</v>
      </c>
      <c r="E312" s="299">
        <v>8440.8333333333321</v>
      </c>
      <c r="F312" s="299">
        <v>8374.0166666666664</v>
      </c>
      <c r="G312" s="299">
        <v>8331.9333333333325</v>
      </c>
      <c r="H312" s="299">
        <v>8549.7333333333318</v>
      </c>
      <c r="I312" s="299">
        <v>8591.8166666666639</v>
      </c>
      <c r="J312" s="299">
        <v>8658.6333333333314</v>
      </c>
      <c r="K312" s="298">
        <v>8525</v>
      </c>
      <c r="L312" s="298">
        <v>8416.1</v>
      </c>
      <c r="M312" s="298">
        <v>5.3611399999999998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2103.3000000000002</v>
      </c>
      <c r="D313" s="299">
        <v>2089.1</v>
      </c>
      <c r="E313" s="299">
        <v>2039.25</v>
      </c>
      <c r="F313" s="299">
        <v>1975.2</v>
      </c>
      <c r="G313" s="299">
        <v>1925.3500000000001</v>
      </c>
      <c r="H313" s="299">
        <v>2153.1499999999996</v>
      </c>
      <c r="I313" s="299">
        <v>2202.9999999999991</v>
      </c>
      <c r="J313" s="299">
        <v>2267.0499999999997</v>
      </c>
      <c r="K313" s="298">
        <v>2138.9499999999998</v>
      </c>
      <c r="L313" s="298">
        <v>2025.05</v>
      </c>
      <c r="M313" s="298">
        <v>1.2114499999999999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830.75</v>
      </c>
      <c r="D314" s="299">
        <v>839.85</v>
      </c>
      <c r="E314" s="299">
        <v>818.45</v>
      </c>
      <c r="F314" s="299">
        <v>806.15</v>
      </c>
      <c r="G314" s="299">
        <v>784.75</v>
      </c>
      <c r="H314" s="299">
        <v>852.15000000000009</v>
      </c>
      <c r="I314" s="299">
        <v>873.55</v>
      </c>
      <c r="J314" s="299">
        <v>885.85000000000014</v>
      </c>
      <c r="K314" s="298">
        <v>861.25</v>
      </c>
      <c r="L314" s="298">
        <v>827.55</v>
      </c>
      <c r="M314" s="298">
        <v>11.84873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366.2</v>
      </c>
      <c r="D315" s="299">
        <v>365.8</v>
      </c>
      <c r="E315" s="299">
        <v>362.6</v>
      </c>
      <c r="F315" s="299">
        <v>359</v>
      </c>
      <c r="G315" s="299">
        <v>355.8</v>
      </c>
      <c r="H315" s="299">
        <v>369.40000000000003</v>
      </c>
      <c r="I315" s="299">
        <v>372.59999999999997</v>
      </c>
      <c r="J315" s="299">
        <v>376.20000000000005</v>
      </c>
      <c r="K315" s="298">
        <v>369</v>
      </c>
      <c r="L315" s="298">
        <v>362.2</v>
      </c>
      <c r="M315" s="298">
        <v>3.4598100000000001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263.10000000000002</v>
      </c>
      <c r="D316" s="299">
        <v>263.63333333333338</v>
      </c>
      <c r="E316" s="299">
        <v>259.76666666666677</v>
      </c>
      <c r="F316" s="299">
        <v>256.43333333333339</v>
      </c>
      <c r="G316" s="299">
        <v>252.56666666666678</v>
      </c>
      <c r="H316" s="299">
        <v>266.96666666666675</v>
      </c>
      <c r="I316" s="299">
        <v>270.83333333333343</v>
      </c>
      <c r="J316" s="299">
        <v>274.16666666666674</v>
      </c>
      <c r="K316" s="298">
        <v>267.5</v>
      </c>
      <c r="L316" s="298">
        <v>260.3</v>
      </c>
      <c r="M316" s="298">
        <v>1.1543099999999999</v>
      </c>
      <c r="N316" s="1"/>
      <c r="O316" s="1"/>
    </row>
    <row r="317" spans="1:15" ht="12.75" customHeight="1">
      <c r="A317" s="30">
        <v>307</v>
      </c>
      <c r="B317" s="308" t="s">
        <v>872</v>
      </c>
      <c r="C317" s="298">
        <v>763.1</v>
      </c>
      <c r="D317" s="299">
        <v>763.03333333333342</v>
      </c>
      <c r="E317" s="299">
        <v>756.11666666666679</v>
      </c>
      <c r="F317" s="299">
        <v>749.13333333333333</v>
      </c>
      <c r="G317" s="299">
        <v>742.2166666666667</v>
      </c>
      <c r="H317" s="299">
        <v>770.01666666666688</v>
      </c>
      <c r="I317" s="299">
        <v>776.93333333333362</v>
      </c>
      <c r="J317" s="299">
        <v>783.91666666666697</v>
      </c>
      <c r="K317" s="298">
        <v>769.95</v>
      </c>
      <c r="L317" s="298">
        <v>756.05</v>
      </c>
      <c r="M317" s="298">
        <v>0.44324999999999998</v>
      </c>
      <c r="N317" s="1"/>
      <c r="O317" s="1"/>
    </row>
    <row r="318" spans="1:15" ht="12.75" customHeight="1">
      <c r="A318" s="30">
        <v>308</v>
      </c>
      <c r="B318" s="308" t="s">
        <v>873</v>
      </c>
      <c r="C318" s="298">
        <v>583.1</v>
      </c>
      <c r="D318" s="299">
        <v>583.43333333333339</v>
      </c>
      <c r="E318" s="299">
        <v>576.91666666666674</v>
      </c>
      <c r="F318" s="299">
        <v>570.73333333333335</v>
      </c>
      <c r="G318" s="299">
        <v>564.2166666666667</v>
      </c>
      <c r="H318" s="299">
        <v>589.61666666666679</v>
      </c>
      <c r="I318" s="299">
        <v>596.13333333333344</v>
      </c>
      <c r="J318" s="299">
        <v>602.31666666666683</v>
      </c>
      <c r="K318" s="298">
        <v>589.95000000000005</v>
      </c>
      <c r="L318" s="298">
        <v>577.25</v>
      </c>
      <c r="M318" s="298">
        <v>0.33289000000000002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1449.25</v>
      </c>
      <c r="D319" s="299">
        <v>1445.8333333333333</v>
      </c>
      <c r="E319" s="299">
        <v>1427.8666666666666</v>
      </c>
      <c r="F319" s="299">
        <v>1406.4833333333333</v>
      </c>
      <c r="G319" s="299">
        <v>1388.5166666666667</v>
      </c>
      <c r="H319" s="299">
        <v>1467.2166666666665</v>
      </c>
      <c r="I319" s="299">
        <v>1485.1833333333332</v>
      </c>
      <c r="J319" s="299">
        <v>1506.5666666666664</v>
      </c>
      <c r="K319" s="298">
        <v>1463.8</v>
      </c>
      <c r="L319" s="298">
        <v>1424.45</v>
      </c>
      <c r="M319" s="298">
        <v>1.8873200000000001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2813.5</v>
      </c>
      <c r="D320" s="299">
        <v>2807.2333333333336</v>
      </c>
      <c r="E320" s="299">
        <v>2772.2666666666673</v>
      </c>
      <c r="F320" s="299">
        <v>2731.0333333333338</v>
      </c>
      <c r="G320" s="299">
        <v>2696.0666666666675</v>
      </c>
      <c r="H320" s="299">
        <v>2848.4666666666672</v>
      </c>
      <c r="I320" s="299">
        <v>2883.4333333333334</v>
      </c>
      <c r="J320" s="299">
        <v>2924.666666666667</v>
      </c>
      <c r="K320" s="298">
        <v>2842.2</v>
      </c>
      <c r="L320" s="298">
        <v>2766</v>
      </c>
      <c r="M320" s="298">
        <v>5.7421600000000002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519.95000000000005</v>
      </c>
      <c r="D321" s="299">
        <v>518.83333333333337</v>
      </c>
      <c r="E321" s="299">
        <v>504.66666666666674</v>
      </c>
      <c r="F321" s="299">
        <v>489.38333333333338</v>
      </c>
      <c r="G321" s="299">
        <v>475.21666666666675</v>
      </c>
      <c r="H321" s="299">
        <v>534.11666666666679</v>
      </c>
      <c r="I321" s="299">
        <v>548.28333333333353</v>
      </c>
      <c r="J321" s="299">
        <v>563.56666666666672</v>
      </c>
      <c r="K321" s="298">
        <v>533</v>
      </c>
      <c r="L321" s="298">
        <v>503.55</v>
      </c>
      <c r="M321" s="298">
        <v>3.5948899999999999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775.45</v>
      </c>
      <c r="D322" s="299">
        <v>777.03333333333342</v>
      </c>
      <c r="E322" s="299">
        <v>770.46666666666681</v>
      </c>
      <c r="F322" s="299">
        <v>765.48333333333335</v>
      </c>
      <c r="G322" s="299">
        <v>758.91666666666674</v>
      </c>
      <c r="H322" s="299">
        <v>782.01666666666688</v>
      </c>
      <c r="I322" s="299">
        <v>788.58333333333348</v>
      </c>
      <c r="J322" s="299">
        <v>793.56666666666695</v>
      </c>
      <c r="K322" s="298">
        <v>783.6</v>
      </c>
      <c r="L322" s="298">
        <v>772.05</v>
      </c>
      <c r="M322" s="298">
        <v>0.23746999999999999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2201.35</v>
      </c>
      <c r="D323" s="299">
        <v>2182.2833333333333</v>
      </c>
      <c r="E323" s="299">
        <v>2150.0666666666666</v>
      </c>
      <c r="F323" s="299">
        <v>2098.7833333333333</v>
      </c>
      <c r="G323" s="299">
        <v>2066.5666666666666</v>
      </c>
      <c r="H323" s="299">
        <v>2233.5666666666666</v>
      </c>
      <c r="I323" s="299">
        <v>2265.7833333333328</v>
      </c>
      <c r="J323" s="299">
        <v>2317.0666666666666</v>
      </c>
      <c r="K323" s="298">
        <v>2214.5</v>
      </c>
      <c r="L323" s="298">
        <v>2131</v>
      </c>
      <c r="M323" s="298">
        <v>4.9847900000000003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1312.65</v>
      </c>
      <c r="D324" s="299">
        <v>1308.1666666666667</v>
      </c>
      <c r="E324" s="299">
        <v>1299.3333333333335</v>
      </c>
      <c r="F324" s="299">
        <v>1286.0166666666667</v>
      </c>
      <c r="G324" s="299">
        <v>1277.1833333333334</v>
      </c>
      <c r="H324" s="299">
        <v>1321.4833333333336</v>
      </c>
      <c r="I324" s="299">
        <v>1330.3166666666671</v>
      </c>
      <c r="J324" s="299">
        <v>1343.6333333333337</v>
      </c>
      <c r="K324" s="298">
        <v>1317</v>
      </c>
      <c r="L324" s="298">
        <v>1294.8499999999999</v>
      </c>
      <c r="M324" s="298">
        <v>1.3628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1026.95</v>
      </c>
      <c r="D325" s="299">
        <v>1031.7</v>
      </c>
      <c r="E325" s="299">
        <v>1017.3000000000002</v>
      </c>
      <c r="F325" s="299">
        <v>1007.6500000000001</v>
      </c>
      <c r="G325" s="299">
        <v>993.25000000000023</v>
      </c>
      <c r="H325" s="299">
        <v>1041.3500000000001</v>
      </c>
      <c r="I325" s="299">
        <v>1055.7500000000002</v>
      </c>
      <c r="J325" s="299">
        <v>1065.4000000000001</v>
      </c>
      <c r="K325" s="298">
        <v>1046.0999999999999</v>
      </c>
      <c r="L325" s="298">
        <v>1022.05</v>
      </c>
      <c r="M325" s="298">
        <v>4.6178999999999997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634.9</v>
      </c>
      <c r="D326" s="299">
        <v>636.38333333333333</v>
      </c>
      <c r="E326" s="299">
        <v>628.31666666666661</v>
      </c>
      <c r="F326" s="299">
        <v>621.73333333333323</v>
      </c>
      <c r="G326" s="299">
        <v>613.66666666666652</v>
      </c>
      <c r="H326" s="299">
        <v>642.9666666666667</v>
      </c>
      <c r="I326" s="299">
        <v>651.03333333333353</v>
      </c>
      <c r="J326" s="299">
        <v>657.61666666666679</v>
      </c>
      <c r="K326" s="298">
        <v>644.45000000000005</v>
      </c>
      <c r="L326" s="298">
        <v>629.79999999999995</v>
      </c>
      <c r="M326" s="298">
        <v>3.6913200000000002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30.8</v>
      </c>
      <c r="D327" s="299">
        <v>30.733333333333334</v>
      </c>
      <c r="E327" s="299">
        <v>30.366666666666667</v>
      </c>
      <c r="F327" s="299">
        <v>29.933333333333334</v>
      </c>
      <c r="G327" s="299">
        <v>29.566666666666666</v>
      </c>
      <c r="H327" s="299">
        <v>31.166666666666668</v>
      </c>
      <c r="I327" s="299">
        <v>31.533333333333335</v>
      </c>
      <c r="J327" s="299">
        <v>31.966666666666669</v>
      </c>
      <c r="K327" s="298">
        <v>31.1</v>
      </c>
      <c r="L327" s="298">
        <v>30.3</v>
      </c>
      <c r="M327" s="298">
        <v>42.430300000000003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58.5</v>
      </c>
      <c r="D328" s="299">
        <v>57.800000000000004</v>
      </c>
      <c r="E328" s="299">
        <v>56.650000000000006</v>
      </c>
      <c r="F328" s="299">
        <v>54.800000000000004</v>
      </c>
      <c r="G328" s="299">
        <v>53.650000000000006</v>
      </c>
      <c r="H328" s="299">
        <v>59.650000000000006</v>
      </c>
      <c r="I328" s="299">
        <v>60.8</v>
      </c>
      <c r="J328" s="299">
        <v>62.650000000000006</v>
      </c>
      <c r="K328" s="298">
        <v>58.95</v>
      </c>
      <c r="L328" s="298">
        <v>55.95</v>
      </c>
      <c r="M328" s="298">
        <v>20.220140000000001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572.1</v>
      </c>
      <c r="D329" s="299">
        <v>569.18333333333339</v>
      </c>
      <c r="E329" s="299">
        <v>560.26666666666677</v>
      </c>
      <c r="F329" s="299">
        <v>548.43333333333339</v>
      </c>
      <c r="G329" s="299">
        <v>539.51666666666677</v>
      </c>
      <c r="H329" s="299">
        <v>581.01666666666677</v>
      </c>
      <c r="I329" s="299">
        <v>589.93333333333328</v>
      </c>
      <c r="J329" s="299">
        <v>601.76666666666677</v>
      </c>
      <c r="K329" s="298">
        <v>578.1</v>
      </c>
      <c r="L329" s="298">
        <v>557.35</v>
      </c>
      <c r="M329" s="298">
        <v>0.32625999999999999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32.200000000000003</v>
      </c>
      <c r="D330" s="299">
        <v>32.199999999999996</v>
      </c>
      <c r="E330" s="299">
        <v>31.899999999999991</v>
      </c>
      <c r="F330" s="299">
        <v>31.599999999999994</v>
      </c>
      <c r="G330" s="299">
        <v>31.29999999999999</v>
      </c>
      <c r="H330" s="299">
        <v>32.499999999999993</v>
      </c>
      <c r="I330" s="299">
        <v>32.79999999999999</v>
      </c>
      <c r="J330" s="299">
        <v>33.099999999999994</v>
      </c>
      <c r="K330" s="298">
        <v>32.5</v>
      </c>
      <c r="L330" s="298">
        <v>31.9</v>
      </c>
      <c r="M330" s="298">
        <v>26.873850000000001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67.2</v>
      </c>
      <c r="D331" s="299">
        <v>67.13333333333334</v>
      </c>
      <c r="E331" s="299">
        <v>66.466666666666683</v>
      </c>
      <c r="F331" s="299">
        <v>65.733333333333348</v>
      </c>
      <c r="G331" s="299">
        <v>65.066666666666691</v>
      </c>
      <c r="H331" s="299">
        <v>67.866666666666674</v>
      </c>
      <c r="I331" s="299">
        <v>68.533333333333331</v>
      </c>
      <c r="J331" s="299">
        <v>69.266666666666666</v>
      </c>
      <c r="K331" s="298">
        <v>67.8</v>
      </c>
      <c r="L331" s="298">
        <v>66.400000000000006</v>
      </c>
      <c r="M331" s="298">
        <v>13.96753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109</v>
      </c>
      <c r="D332" s="299">
        <v>109.03333333333335</v>
      </c>
      <c r="E332" s="299">
        <v>107.36666666666669</v>
      </c>
      <c r="F332" s="299">
        <v>105.73333333333335</v>
      </c>
      <c r="G332" s="299">
        <v>104.06666666666669</v>
      </c>
      <c r="H332" s="299">
        <v>110.66666666666669</v>
      </c>
      <c r="I332" s="299">
        <v>112.33333333333334</v>
      </c>
      <c r="J332" s="299">
        <v>113.96666666666668</v>
      </c>
      <c r="K332" s="298">
        <v>110.7</v>
      </c>
      <c r="L332" s="298">
        <v>107.4</v>
      </c>
      <c r="M332" s="298">
        <v>113.25767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272.5</v>
      </c>
      <c r="D333" s="299">
        <v>267.93333333333334</v>
      </c>
      <c r="E333" s="299">
        <v>261.11666666666667</v>
      </c>
      <c r="F333" s="299">
        <v>249.73333333333335</v>
      </c>
      <c r="G333" s="299">
        <v>242.91666666666669</v>
      </c>
      <c r="H333" s="299">
        <v>279.31666666666666</v>
      </c>
      <c r="I333" s="299">
        <v>286.13333333333338</v>
      </c>
      <c r="J333" s="299">
        <v>297.51666666666665</v>
      </c>
      <c r="K333" s="298">
        <v>274.75</v>
      </c>
      <c r="L333" s="298">
        <v>256.55</v>
      </c>
      <c r="M333" s="298">
        <v>21.793279999999999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144.80000000000001</v>
      </c>
      <c r="D334" s="299">
        <v>145.13333333333333</v>
      </c>
      <c r="E334" s="299">
        <v>143.26666666666665</v>
      </c>
      <c r="F334" s="299">
        <v>141.73333333333332</v>
      </c>
      <c r="G334" s="299">
        <v>139.86666666666665</v>
      </c>
      <c r="H334" s="299">
        <v>146.66666666666666</v>
      </c>
      <c r="I334" s="299">
        <v>148.53333333333333</v>
      </c>
      <c r="J334" s="299">
        <v>150.06666666666666</v>
      </c>
      <c r="K334" s="298">
        <v>147</v>
      </c>
      <c r="L334" s="298">
        <v>143.6</v>
      </c>
      <c r="M334" s="298">
        <v>167.79134999999999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637.95000000000005</v>
      </c>
      <c r="D335" s="299">
        <v>639.61666666666667</v>
      </c>
      <c r="E335" s="299">
        <v>633.2833333333333</v>
      </c>
      <c r="F335" s="299">
        <v>628.61666666666667</v>
      </c>
      <c r="G335" s="299">
        <v>622.2833333333333</v>
      </c>
      <c r="H335" s="299">
        <v>644.2833333333333</v>
      </c>
      <c r="I335" s="299">
        <v>650.61666666666656</v>
      </c>
      <c r="J335" s="299">
        <v>655.2833333333333</v>
      </c>
      <c r="K335" s="298">
        <v>645.95000000000005</v>
      </c>
      <c r="L335" s="298">
        <v>634.95000000000005</v>
      </c>
      <c r="M335" s="298">
        <v>0.83653999999999995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73.650000000000006</v>
      </c>
      <c r="D336" s="299">
        <v>73.849999999999994</v>
      </c>
      <c r="E336" s="299">
        <v>72.649999999999991</v>
      </c>
      <c r="F336" s="299">
        <v>71.649999999999991</v>
      </c>
      <c r="G336" s="299">
        <v>70.449999999999989</v>
      </c>
      <c r="H336" s="299">
        <v>74.849999999999994</v>
      </c>
      <c r="I336" s="299">
        <v>76.049999999999983</v>
      </c>
      <c r="J336" s="299">
        <v>77.05</v>
      </c>
      <c r="K336" s="298">
        <v>75.05</v>
      </c>
      <c r="L336" s="298">
        <v>72.849999999999994</v>
      </c>
      <c r="M336" s="298">
        <v>230.20214999999999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3788.2</v>
      </c>
      <c r="D337" s="299">
        <v>3776.2666666666664</v>
      </c>
      <c r="E337" s="299">
        <v>3735.5333333333328</v>
      </c>
      <c r="F337" s="299">
        <v>3682.8666666666663</v>
      </c>
      <c r="G337" s="299">
        <v>3642.1333333333328</v>
      </c>
      <c r="H337" s="299">
        <v>3828.9333333333329</v>
      </c>
      <c r="I337" s="299">
        <v>3869.6666666666665</v>
      </c>
      <c r="J337" s="299">
        <v>3922.333333333333</v>
      </c>
      <c r="K337" s="298">
        <v>3817</v>
      </c>
      <c r="L337" s="298">
        <v>3723.6</v>
      </c>
      <c r="M337" s="298">
        <v>0.97218000000000004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586</v>
      </c>
      <c r="D338" s="299">
        <v>590.26666666666665</v>
      </c>
      <c r="E338" s="299">
        <v>577.0333333333333</v>
      </c>
      <c r="F338" s="299">
        <v>568.06666666666661</v>
      </c>
      <c r="G338" s="299">
        <v>554.83333333333326</v>
      </c>
      <c r="H338" s="299">
        <v>599.23333333333335</v>
      </c>
      <c r="I338" s="299">
        <v>612.4666666666667</v>
      </c>
      <c r="J338" s="299">
        <v>621.43333333333339</v>
      </c>
      <c r="K338" s="298">
        <v>603.5</v>
      </c>
      <c r="L338" s="298">
        <v>581.29999999999995</v>
      </c>
      <c r="M338" s="298">
        <v>4.8521799999999997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18489.400000000001</v>
      </c>
      <c r="D339" s="299">
        <v>18452.133333333335</v>
      </c>
      <c r="E339" s="299">
        <v>18379.26666666667</v>
      </c>
      <c r="F339" s="299">
        <v>18269.133333333335</v>
      </c>
      <c r="G339" s="299">
        <v>18196.26666666667</v>
      </c>
      <c r="H339" s="299">
        <v>18562.26666666667</v>
      </c>
      <c r="I339" s="299">
        <v>18635.133333333331</v>
      </c>
      <c r="J339" s="299">
        <v>18745.26666666667</v>
      </c>
      <c r="K339" s="298">
        <v>18525</v>
      </c>
      <c r="L339" s="298">
        <v>18342</v>
      </c>
      <c r="M339" s="298">
        <v>0.39382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68.3</v>
      </c>
      <c r="D340" s="299">
        <v>67.899999999999991</v>
      </c>
      <c r="E340" s="299">
        <v>66.899999999999977</v>
      </c>
      <c r="F340" s="299">
        <v>65.499999999999986</v>
      </c>
      <c r="G340" s="299">
        <v>64.499999999999972</v>
      </c>
      <c r="H340" s="299">
        <v>69.299999999999983</v>
      </c>
      <c r="I340" s="299">
        <v>70.300000000000011</v>
      </c>
      <c r="J340" s="299">
        <v>71.699999999999989</v>
      </c>
      <c r="K340" s="298">
        <v>68.900000000000006</v>
      </c>
      <c r="L340" s="298">
        <v>66.5</v>
      </c>
      <c r="M340" s="298">
        <v>6.8008199999999999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299.95</v>
      </c>
      <c r="D341" s="299">
        <v>296.4666666666667</v>
      </c>
      <c r="E341" s="299">
        <v>291.43333333333339</v>
      </c>
      <c r="F341" s="299">
        <v>282.91666666666669</v>
      </c>
      <c r="G341" s="299">
        <v>277.88333333333338</v>
      </c>
      <c r="H341" s="299">
        <v>304.98333333333341</v>
      </c>
      <c r="I341" s="299">
        <v>310.01666666666671</v>
      </c>
      <c r="J341" s="299">
        <v>318.53333333333342</v>
      </c>
      <c r="K341" s="298">
        <v>301.5</v>
      </c>
      <c r="L341" s="298">
        <v>287.95</v>
      </c>
      <c r="M341" s="298">
        <v>14.54255</v>
      </c>
      <c r="N341" s="1"/>
      <c r="O341" s="1"/>
    </row>
    <row r="342" spans="1:15" ht="12.75" customHeight="1">
      <c r="A342" s="30">
        <v>332</v>
      </c>
      <c r="B342" s="308" t="s">
        <v>874</v>
      </c>
      <c r="C342" s="298">
        <v>289.7</v>
      </c>
      <c r="D342" s="299">
        <v>289.91666666666669</v>
      </c>
      <c r="E342" s="299">
        <v>285.83333333333337</v>
      </c>
      <c r="F342" s="299">
        <v>281.9666666666667</v>
      </c>
      <c r="G342" s="299">
        <v>277.88333333333338</v>
      </c>
      <c r="H342" s="299">
        <v>293.78333333333336</v>
      </c>
      <c r="I342" s="299">
        <v>297.86666666666673</v>
      </c>
      <c r="J342" s="299">
        <v>301.73333333333335</v>
      </c>
      <c r="K342" s="298">
        <v>294</v>
      </c>
      <c r="L342" s="298">
        <v>286.05</v>
      </c>
      <c r="M342" s="298">
        <v>2.0543300000000002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822.05</v>
      </c>
      <c r="D343" s="299">
        <v>818.5333333333333</v>
      </c>
      <c r="E343" s="299">
        <v>801.56666666666661</v>
      </c>
      <c r="F343" s="299">
        <v>781.08333333333326</v>
      </c>
      <c r="G343" s="299">
        <v>764.11666666666656</v>
      </c>
      <c r="H343" s="299">
        <v>839.01666666666665</v>
      </c>
      <c r="I343" s="299">
        <v>855.98333333333335</v>
      </c>
      <c r="J343" s="299">
        <v>876.4666666666667</v>
      </c>
      <c r="K343" s="298">
        <v>835.5</v>
      </c>
      <c r="L343" s="298">
        <v>798.05</v>
      </c>
      <c r="M343" s="298">
        <v>7.6925600000000003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125.5</v>
      </c>
      <c r="D344" s="299">
        <v>124.14999999999999</v>
      </c>
      <c r="E344" s="299">
        <v>122.39999999999998</v>
      </c>
      <c r="F344" s="299">
        <v>119.29999999999998</v>
      </c>
      <c r="G344" s="299">
        <v>117.54999999999997</v>
      </c>
      <c r="H344" s="299">
        <v>127.24999999999999</v>
      </c>
      <c r="I344" s="299">
        <v>129</v>
      </c>
      <c r="J344" s="299">
        <v>132.1</v>
      </c>
      <c r="K344" s="298">
        <v>125.9</v>
      </c>
      <c r="L344" s="298">
        <v>121.05</v>
      </c>
      <c r="M344" s="298">
        <v>315.22017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186.6</v>
      </c>
      <c r="D345" s="299">
        <v>185.36666666666665</v>
      </c>
      <c r="E345" s="299">
        <v>182.93333333333328</v>
      </c>
      <c r="F345" s="299">
        <v>179.26666666666662</v>
      </c>
      <c r="G345" s="299">
        <v>176.83333333333326</v>
      </c>
      <c r="H345" s="299">
        <v>189.0333333333333</v>
      </c>
      <c r="I345" s="299">
        <v>191.46666666666664</v>
      </c>
      <c r="J345" s="299">
        <v>195.13333333333333</v>
      </c>
      <c r="K345" s="298">
        <v>187.8</v>
      </c>
      <c r="L345" s="298">
        <v>181.7</v>
      </c>
      <c r="M345" s="298">
        <v>22.931170000000002</v>
      </c>
      <c r="N345" s="1"/>
      <c r="O345" s="1"/>
    </row>
    <row r="346" spans="1:15" ht="12.75" customHeight="1">
      <c r="A346" s="30">
        <v>336</v>
      </c>
      <c r="B346" s="308" t="s">
        <v>855</v>
      </c>
      <c r="C346" s="298">
        <v>709.6</v>
      </c>
      <c r="D346" s="299">
        <v>708.68333333333339</v>
      </c>
      <c r="E346" s="299">
        <v>698.36666666666679</v>
      </c>
      <c r="F346" s="299">
        <v>687.13333333333344</v>
      </c>
      <c r="G346" s="299">
        <v>676.81666666666683</v>
      </c>
      <c r="H346" s="299">
        <v>719.91666666666674</v>
      </c>
      <c r="I346" s="299">
        <v>730.23333333333335</v>
      </c>
      <c r="J346" s="299">
        <v>741.4666666666667</v>
      </c>
      <c r="K346" s="298">
        <v>719</v>
      </c>
      <c r="L346" s="298">
        <v>697.45</v>
      </c>
      <c r="M346" s="298">
        <v>38.286569999999998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3212.25</v>
      </c>
      <c r="D347" s="299">
        <v>3208.3333333333335</v>
      </c>
      <c r="E347" s="299">
        <v>3167.9666666666672</v>
      </c>
      <c r="F347" s="299">
        <v>3123.6833333333338</v>
      </c>
      <c r="G347" s="299">
        <v>3083.3166666666675</v>
      </c>
      <c r="H347" s="299">
        <v>3252.6166666666668</v>
      </c>
      <c r="I347" s="299">
        <v>3292.9833333333327</v>
      </c>
      <c r="J347" s="299">
        <v>3337.2666666666664</v>
      </c>
      <c r="K347" s="298">
        <v>3248.7</v>
      </c>
      <c r="L347" s="298">
        <v>3164.05</v>
      </c>
      <c r="M347" s="298">
        <v>0.53374999999999995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270.60000000000002</v>
      </c>
      <c r="D348" s="299">
        <v>272.95</v>
      </c>
      <c r="E348" s="299">
        <v>266.64999999999998</v>
      </c>
      <c r="F348" s="299">
        <v>262.7</v>
      </c>
      <c r="G348" s="299">
        <v>256.39999999999998</v>
      </c>
      <c r="H348" s="299">
        <v>276.89999999999998</v>
      </c>
      <c r="I348" s="299">
        <v>283.20000000000005</v>
      </c>
      <c r="J348" s="299">
        <v>287.14999999999998</v>
      </c>
      <c r="K348" s="298">
        <v>279.25</v>
      </c>
      <c r="L348" s="298">
        <v>269</v>
      </c>
      <c r="M348" s="298">
        <v>0.81599999999999995</v>
      </c>
      <c r="N348" s="1"/>
      <c r="O348" s="1"/>
    </row>
    <row r="349" spans="1:15" ht="12.75" customHeight="1">
      <c r="A349" s="30">
        <v>339</v>
      </c>
      <c r="B349" s="308" t="s">
        <v>856</v>
      </c>
      <c r="C349" s="298">
        <v>558.35</v>
      </c>
      <c r="D349" s="299">
        <v>560.23333333333323</v>
      </c>
      <c r="E349" s="299">
        <v>553.21666666666647</v>
      </c>
      <c r="F349" s="299">
        <v>548.08333333333326</v>
      </c>
      <c r="G349" s="299">
        <v>541.06666666666649</v>
      </c>
      <c r="H349" s="299">
        <v>565.36666666666645</v>
      </c>
      <c r="I349" s="299">
        <v>572.3833333333331</v>
      </c>
      <c r="J349" s="299">
        <v>577.51666666666642</v>
      </c>
      <c r="K349" s="298">
        <v>567.25</v>
      </c>
      <c r="L349" s="298">
        <v>555.1</v>
      </c>
      <c r="M349" s="298">
        <v>3.2985099999999998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114.95</v>
      </c>
      <c r="D350" s="299">
        <v>112.28333333333335</v>
      </c>
      <c r="E350" s="299">
        <v>107.61666666666669</v>
      </c>
      <c r="F350" s="299">
        <v>100.28333333333335</v>
      </c>
      <c r="G350" s="299">
        <v>95.616666666666688</v>
      </c>
      <c r="H350" s="299">
        <v>119.61666666666669</v>
      </c>
      <c r="I350" s="299">
        <v>124.28333333333335</v>
      </c>
      <c r="J350" s="299">
        <v>131.61666666666667</v>
      </c>
      <c r="K350" s="298">
        <v>116.95</v>
      </c>
      <c r="L350" s="298">
        <v>104.95</v>
      </c>
      <c r="M350" s="298">
        <v>34.396740000000001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2793.45</v>
      </c>
      <c r="D351" s="299">
        <v>2776.4833333333336</v>
      </c>
      <c r="E351" s="299">
        <v>2746.9666666666672</v>
      </c>
      <c r="F351" s="299">
        <v>2700.4833333333336</v>
      </c>
      <c r="G351" s="299">
        <v>2670.9666666666672</v>
      </c>
      <c r="H351" s="299">
        <v>2822.9666666666672</v>
      </c>
      <c r="I351" s="299">
        <v>2852.4833333333336</v>
      </c>
      <c r="J351" s="299">
        <v>2898.9666666666672</v>
      </c>
      <c r="K351" s="298">
        <v>2806</v>
      </c>
      <c r="L351" s="298">
        <v>2730</v>
      </c>
      <c r="M351" s="298">
        <v>0.84724999999999995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337.9</v>
      </c>
      <c r="D352" s="299">
        <v>335.9</v>
      </c>
      <c r="E352" s="299">
        <v>332.09999999999997</v>
      </c>
      <c r="F352" s="299">
        <v>326.3</v>
      </c>
      <c r="G352" s="299">
        <v>322.5</v>
      </c>
      <c r="H352" s="299">
        <v>341.69999999999993</v>
      </c>
      <c r="I352" s="299">
        <v>345.49999999999989</v>
      </c>
      <c r="J352" s="299">
        <v>351.2999999999999</v>
      </c>
      <c r="K352" s="298">
        <v>339.7</v>
      </c>
      <c r="L352" s="298">
        <v>330.1</v>
      </c>
      <c r="M352" s="298">
        <v>1.56253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242.55</v>
      </c>
      <c r="D353" s="299">
        <v>242.01666666666665</v>
      </c>
      <c r="E353" s="299">
        <v>240.0333333333333</v>
      </c>
      <c r="F353" s="299">
        <v>237.51666666666665</v>
      </c>
      <c r="G353" s="299">
        <v>235.5333333333333</v>
      </c>
      <c r="H353" s="299">
        <v>244.5333333333333</v>
      </c>
      <c r="I353" s="299">
        <v>246.51666666666665</v>
      </c>
      <c r="J353" s="299">
        <v>249.0333333333333</v>
      </c>
      <c r="K353" s="298">
        <v>244</v>
      </c>
      <c r="L353" s="298">
        <v>239.5</v>
      </c>
      <c r="M353" s="298">
        <v>0.55445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1914.1</v>
      </c>
      <c r="D354" s="299">
        <v>1912.9833333333333</v>
      </c>
      <c r="E354" s="299">
        <v>1887.1166666666668</v>
      </c>
      <c r="F354" s="299">
        <v>1860.1333333333334</v>
      </c>
      <c r="G354" s="299">
        <v>1834.2666666666669</v>
      </c>
      <c r="H354" s="299">
        <v>1939.9666666666667</v>
      </c>
      <c r="I354" s="299">
        <v>1965.833333333333</v>
      </c>
      <c r="J354" s="299">
        <v>1992.8166666666666</v>
      </c>
      <c r="K354" s="298">
        <v>1938.85</v>
      </c>
      <c r="L354" s="298">
        <v>1886</v>
      </c>
      <c r="M354" s="298">
        <v>4.4086999999999996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43399.1</v>
      </c>
      <c r="D355" s="299">
        <v>43341.116666666669</v>
      </c>
      <c r="E355" s="299">
        <v>42983.333333333336</v>
      </c>
      <c r="F355" s="299">
        <v>42567.566666666666</v>
      </c>
      <c r="G355" s="299">
        <v>42209.783333333333</v>
      </c>
      <c r="H355" s="299">
        <v>43756.883333333339</v>
      </c>
      <c r="I355" s="299">
        <v>44114.666666666664</v>
      </c>
      <c r="J355" s="299">
        <v>44530.433333333342</v>
      </c>
      <c r="K355" s="298">
        <v>43698.9</v>
      </c>
      <c r="L355" s="298">
        <v>42925.35</v>
      </c>
      <c r="M355" s="298">
        <v>0.15312999999999999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3284.15</v>
      </c>
      <c r="D356" s="299">
        <v>3294.0833333333335</v>
      </c>
      <c r="E356" s="299">
        <v>3220.166666666667</v>
      </c>
      <c r="F356" s="299">
        <v>3156.1833333333334</v>
      </c>
      <c r="G356" s="299">
        <v>3082.2666666666669</v>
      </c>
      <c r="H356" s="299">
        <v>3358.0666666666671</v>
      </c>
      <c r="I356" s="299">
        <v>3431.983333333334</v>
      </c>
      <c r="J356" s="299">
        <v>3495.9666666666672</v>
      </c>
      <c r="K356" s="298">
        <v>3368</v>
      </c>
      <c r="L356" s="298">
        <v>3230.1</v>
      </c>
      <c r="M356" s="298">
        <v>2.47214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222.45</v>
      </c>
      <c r="D357" s="299">
        <v>222.48333333333335</v>
      </c>
      <c r="E357" s="299">
        <v>220.76666666666671</v>
      </c>
      <c r="F357" s="299">
        <v>219.08333333333337</v>
      </c>
      <c r="G357" s="299">
        <v>217.36666666666673</v>
      </c>
      <c r="H357" s="299">
        <v>224.16666666666669</v>
      </c>
      <c r="I357" s="299">
        <v>225.88333333333333</v>
      </c>
      <c r="J357" s="299">
        <v>227.56666666666666</v>
      </c>
      <c r="K357" s="298">
        <v>224.2</v>
      </c>
      <c r="L357" s="298">
        <v>220.8</v>
      </c>
      <c r="M357" s="298">
        <v>7.70871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4139.1000000000004</v>
      </c>
      <c r="D358" s="299">
        <v>4143.0333333333338</v>
      </c>
      <c r="E358" s="299">
        <v>4107.0666666666675</v>
      </c>
      <c r="F358" s="299">
        <v>4075.0333333333338</v>
      </c>
      <c r="G358" s="299">
        <v>4039.0666666666675</v>
      </c>
      <c r="H358" s="299">
        <v>4175.0666666666675</v>
      </c>
      <c r="I358" s="299">
        <v>4211.0333333333328</v>
      </c>
      <c r="J358" s="299">
        <v>4243.0666666666675</v>
      </c>
      <c r="K358" s="298">
        <v>4179</v>
      </c>
      <c r="L358" s="298">
        <v>4111</v>
      </c>
      <c r="M358" s="298">
        <v>3.7100000000000001E-2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1263.95</v>
      </c>
      <c r="D359" s="299">
        <v>1253.4000000000001</v>
      </c>
      <c r="E359" s="299">
        <v>1230.9000000000001</v>
      </c>
      <c r="F359" s="299">
        <v>1197.8499999999999</v>
      </c>
      <c r="G359" s="299">
        <v>1175.3499999999999</v>
      </c>
      <c r="H359" s="299">
        <v>1286.4500000000003</v>
      </c>
      <c r="I359" s="299">
        <v>1308.9500000000003</v>
      </c>
      <c r="J359" s="299">
        <v>1342.0000000000005</v>
      </c>
      <c r="K359" s="298">
        <v>1275.9000000000001</v>
      </c>
      <c r="L359" s="298">
        <v>1220.3499999999999</v>
      </c>
      <c r="M359" s="298">
        <v>4.5643500000000001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2268.5500000000002</v>
      </c>
      <c r="D360" s="299">
        <v>2261.0166666666669</v>
      </c>
      <c r="E360" s="299">
        <v>2243.0833333333339</v>
      </c>
      <c r="F360" s="299">
        <v>2217.6166666666672</v>
      </c>
      <c r="G360" s="299">
        <v>2199.6833333333343</v>
      </c>
      <c r="H360" s="299">
        <v>2286.4833333333336</v>
      </c>
      <c r="I360" s="299">
        <v>2304.416666666667</v>
      </c>
      <c r="J360" s="299">
        <v>2329.8833333333332</v>
      </c>
      <c r="K360" s="298">
        <v>2278.9499999999998</v>
      </c>
      <c r="L360" s="298">
        <v>2235.5500000000002</v>
      </c>
      <c r="M360" s="298">
        <v>2.59144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1761.7</v>
      </c>
      <c r="D361" s="299">
        <v>1743.9666666666665</v>
      </c>
      <c r="E361" s="299">
        <v>1720.9333333333329</v>
      </c>
      <c r="F361" s="299">
        <v>1680.1666666666665</v>
      </c>
      <c r="G361" s="299">
        <v>1657.133333333333</v>
      </c>
      <c r="H361" s="299">
        <v>1784.7333333333329</v>
      </c>
      <c r="I361" s="299">
        <v>1807.7666666666662</v>
      </c>
      <c r="J361" s="299">
        <v>1848.5333333333328</v>
      </c>
      <c r="K361" s="298">
        <v>1767</v>
      </c>
      <c r="L361" s="298">
        <v>1703.2</v>
      </c>
      <c r="M361" s="298">
        <v>4.9065799999999999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735.3</v>
      </c>
      <c r="D362" s="299">
        <v>735.69999999999993</v>
      </c>
      <c r="E362" s="299">
        <v>728.94999999999982</v>
      </c>
      <c r="F362" s="299">
        <v>722.59999999999991</v>
      </c>
      <c r="G362" s="299">
        <v>715.8499999999998</v>
      </c>
      <c r="H362" s="299">
        <v>742.04999999999984</v>
      </c>
      <c r="I362" s="299">
        <v>748.80000000000007</v>
      </c>
      <c r="J362" s="299">
        <v>755.14999999999986</v>
      </c>
      <c r="K362" s="298">
        <v>742.45</v>
      </c>
      <c r="L362" s="298">
        <v>729.35</v>
      </c>
      <c r="M362" s="298">
        <v>0.11133999999999999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2246.5500000000002</v>
      </c>
      <c r="D363" s="299">
        <v>2232.2000000000003</v>
      </c>
      <c r="E363" s="299">
        <v>2214.4000000000005</v>
      </c>
      <c r="F363" s="299">
        <v>2182.2500000000005</v>
      </c>
      <c r="G363" s="299">
        <v>2164.4500000000007</v>
      </c>
      <c r="H363" s="299">
        <v>2264.3500000000004</v>
      </c>
      <c r="I363" s="299">
        <v>2282.1500000000005</v>
      </c>
      <c r="J363" s="299">
        <v>2314.3000000000002</v>
      </c>
      <c r="K363" s="298">
        <v>2250</v>
      </c>
      <c r="L363" s="298">
        <v>2200.0500000000002</v>
      </c>
      <c r="M363" s="298">
        <v>1.67208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2228.1999999999998</v>
      </c>
      <c r="D364" s="299">
        <v>2230.65</v>
      </c>
      <c r="E364" s="299">
        <v>2212.8000000000002</v>
      </c>
      <c r="F364" s="299">
        <v>2197.4</v>
      </c>
      <c r="G364" s="299">
        <v>2179.5500000000002</v>
      </c>
      <c r="H364" s="299">
        <v>2246.0500000000002</v>
      </c>
      <c r="I364" s="299">
        <v>2263.8999999999996</v>
      </c>
      <c r="J364" s="299">
        <v>2279.3000000000002</v>
      </c>
      <c r="K364" s="298">
        <v>2248.5</v>
      </c>
      <c r="L364" s="298">
        <v>2215.25</v>
      </c>
      <c r="M364" s="298">
        <v>1.2148099999999999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255.2</v>
      </c>
      <c r="D365" s="299">
        <v>254.5333333333333</v>
      </c>
      <c r="E365" s="299">
        <v>251.16666666666663</v>
      </c>
      <c r="F365" s="299">
        <v>247.13333333333333</v>
      </c>
      <c r="G365" s="299">
        <v>243.76666666666665</v>
      </c>
      <c r="H365" s="299">
        <v>258.56666666666661</v>
      </c>
      <c r="I365" s="299">
        <v>261.93333333333328</v>
      </c>
      <c r="J365" s="299">
        <v>265.96666666666658</v>
      </c>
      <c r="K365" s="298">
        <v>257.89999999999998</v>
      </c>
      <c r="L365" s="298">
        <v>250.5</v>
      </c>
      <c r="M365" s="298">
        <v>32.845329999999997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110.4</v>
      </c>
      <c r="D366" s="299">
        <v>109.85000000000001</v>
      </c>
      <c r="E366" s="299">
        <v>109.10000000000002</v>
      </c>
      <c r="F366" s="299">
        <v>107.80000000000001</v>
      </c>
      <c r="G366" s="299">
        <v>107.05000000000003</v>
      </c>
      <c r="H366" s="299">
        <v>111.15000000000002</v>
      </c>
      <c r="I366" s="299">
        <v>111.89999999999999</v>
      </c>
      <c r="J366" s="299">
        <v>113.20000000000002</v>
      </c>
      <c r="K366" s="298">
        <v>110.6</v>
      </c>
      <c r="L366" s="298">
        <v>108.55</v>
      </c>
      <c r="M366" s="298">
        <v>19.948810000000002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217.05</v>
      </c>
      <c r="D367" s="299">
        <v>218.16666666666666</v>
      </c>
      <c r="E367" s="299">
        <v>215.08333333333331</v>
      </c>
      <c r="F367" s="299">
        <v>213.11666666666665</v>
      </c>
      <c r="G367" s="299">
        <v>210.0333333333333</v>
      </c>
      <c r="H367" s="299">
        <v>220.13333333333333</v>
      </c>
      <c r="I367" s="299">
        <v>223.21666666666664</v>
      </c>
      <c r="J367" s="299">
        <v>225.18333333333334</v>
      </c>
      <c r="K367" s="298">
        <v>221.25</v>
      </c>
      <c r="L367" s="298">
        <v>216.2</v>
      </c>
      <c r="M367" s="298">
        <v>81.195599999999999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394.5</v>
      </c>
      <c r="D368" s="299">
        <v>389.98333333333335</v>
      </c>
      <c r="E368" s="299">
        <v>380.4666666666667</v>
      </c>
      <c r="F368" s="299">
        <v>366.43333333333334</v>
      </c>
      <c r="G368" s="299">
        <v>356.91666666666669</v>
      </c>
      <c r="H368" s="299">
        <v>404.01666666666671</v>
      </c>
      <c r="I368" s="299">
        <v>413.53333333333336</v>
      </c>
      <c r="J368" s="299">
        <v>427.56666666666672</v>
      </c>
      <c r="K368" s="298">
        <v>399.5</v>
      </c>
      <c r="L368" s="298">
        <v>375.95</v>
      </c>
      <c r="M368" s="298">
        <v>7.7859499999999997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430</v>
      </c>
      <c r="D369" s="299">
        <v>426.76666666666665</v>
      </c>
      <c r="E369" s="299">
        <v>421.88333333333333</v>
      </c>
      <c r="F369" s="299">
        <v>413.76666666666665</v>
      </c>
      <c r="G369" s="299">
        <v>408.88333333333333</v>
      </c>
      <c r="H369" s="299">
        <v>434.88333333333333</v>
      </c>
      <c r="I369" s="299">
        <v>439.76666666666665</v>
      </c>
      <c r="J369" s="299">
        <v>447.88333333333333</v>
      </c>
      <c r="K369" s="298">
        <v>431.65</v>
      </c>
      <c r="L369" s="298">
        <v>418.65</v>
      </c>
      <c r="M369" s="298">
        <v>1.81606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588.45000000000005</v>
      </c>
      <c r="D370" s="299">
        <v>588.25</v>
      </c>
      <c r="E370" s="299">
        <v>581.85</v>
      </c>
      <c r="F370" s="299">
        <v>575.25</v>
      </c>
      <c r="G370" s="299">
        <v>568.85</v>
      </c>
      <c r="H370" s="299">
        <v>594.85</v>
      </c>
      <c r="I370" s="299">
        <v>601.25000000000011</v>
      </c>
      <c r="J370" s="299">
        <v>607.85</v>
      </c>
      <c r="K370" s="298">
        <v>594.65</v>
      </c>
      <c r="L370" s="298">
        <v>581.65</v>
      </c>
      <c r="M370" s="298">
        <v>3.2667199999999998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111.55</v>
      </c>
      <c r="D371" s="299">
        <v>111.60000000000001</v>
      </c>
      <c r="E371" s="299">
        <v>109.95000000000002</v>
      </c>
      <c r="F371" s="299">
        <v>108.35000000000001</v>
      </c>
      <c r="G371" s="299">
        <v>106.70000000000002</v>
      </c>
      <c r="H371" s="299">
        <v>113.20000000000002</v>
      </c>
      <c r="I371" s="299">
        <v>114.85000000000002</v>
      </c>
      <c r="J371" s="299">
        <v>116.45000000000002</v>
      </c>
      <c r="K371" s="298">
        <v>113.25</v>
      </c>
      <c r="L371" s="298">
        <v>110</v>
      </c>
      <c r="M371" s="298">
        <v>0.87992000000000004</v>
      </c>
      <c r="N371" s="1"/>
      <c r="O371" s="1"/>
    </row>
    <row r="372" spans="1:15" ht="12.75" customHeight="1">
      <c r="A372" s="30">
        <v>362</v>
      </c>
      <c r="B372" s="308" t="s">
        <v>875</v>
      </c>
      <c r="C372" s="298">
        <v>1034.5999999999999</v>
      </c>
      <c r="D372" s="299">
        <v>1040.8833333333332</v>
      </c>
      <c r="E372" s="299">
        <v>1022.7666666666664</v>
      </c>
      <c r="F372" s="299">
        <v>1010.9333333333332</v>
      </c>
      <c r="G372" s="299">
        <v>992.81666666666638</v>
      </c>
      <c r="H372" s="299">
        <v>1052.7166666666665</v>
      </c>
      <c r="I372" s="299">
        <v>1070.8333333333333</v>
      </c>
      <c r="J372" s="299">
        <v>1082.6666666666665</v>
      </c>
      <c r="K372" s="298">
        <v>1059</v>
      </c>
      <c r="L372" s="298">
        <v>1029.05</v>
      </c>
      <c r="M372" s="298">
        <v>0.19866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4293.3500000000004</v>
      </c>
      <c r="D373" s="299">
        <v>4293.7333333333336</v>
      </c>
      <c r="E373" s="299">
        <v>4272.4666666666672</v>
      </c>
      <c r="F373" s="299">
        <v>4251.5833333333339</v>
      </c>
      <c r="G373" s="299">
        <v>4230.3166666666675</v>
      </c>
      <c r="H373" s="299">
        <v>4314.6166666666668</v>
      </c>
      <c r="I373" s="299">
        <v>4335.8833333333332</v>
      </c>
      <c r="J373" s="299">
        <v>4356.7666666666664</v>
      </c>
      <c r="K373" s="298">
        <v>4315</v>
      </c>
      <c r="L373" s="298">
        <v>4272.8500000000004</v>
      </c>
      <c r="M373" s="298">
        <v>2.2769999999999999E-2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14045.05</v>
      </c>
      <c r="D374" s="299">
        <v>14068.016666666668</v>
      </c>
      <c r="E374" s="299">
        <v>13888.033333333336</v>
      </c>
      <c r="F374" s="299">
        <v>13731.016666666668</v>
      </c>
      <c r="G374" s="299">
        <v>13551.033333333336</v>
      </c>
      <c r="H374" s="299">
        <v>14225.033333333336</v>
      </c>
      <c r="I374" s="299">
        <v>14405.01666666667</v>
      </c>
      <c r="J374" s="299">
        <v>14562.033333333336</v>
      </c>
      <c r="K374" s="298">
        <v>14248</v>
      </c>
      <c r="L374" s="298">
        <v>13911</v>
      </c>
      <c r="M374" s="298">
        <v>5.5969999999999999E-2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31.05</v>
      </c>
      <c r="D375" s="299">
        <v>30.900000000000002</v>
      </c>
      <c r="E375" s="299">
        <v>30.650000000000006</v>
      </c>
      <c r="F375" s="299">
        <v>30.250000000000004</v>
      </c>
      <c r="G375" s="299">
        <v>30.000000000000007</v>
      </c>
      <c r="H375" s="299">
        <v>31.300000000000004</v>
      </c>
      <c r="I375" s="299">
        <v>31.549999999999997</v>
      </c>
      <c r="J375" s="299">
        <v>31.950000000000003</v>
      </c>
      <c r="K375" s="298">
        <v>31.15</v>
      </c>
      <c r="L375" s="298">
        <v>30.5</v>
      </c>
      <c r="M375" s="298">
        <v>204.50726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575.54999999999995</v>
      </c>
      <c r="D376" s="299">
        <v>577.75</v>
      </c>
      <c r="E376" s="299">
        <v>570.29999999999995</v>
      </c>
      <c r="F376" s="299">
        <v>565.04999999999995</v>
      </c>
      <c r="G376" s="299">
        <v>557.59999999999991</v>
      </c>
      <c r="H376" s="299">
        <v>583</v>
      </c>
      <c r="I376" s="299">
        <v>590.45000000000005</v>
      </c>
      <c r="J376" s="299">
        <v>595.70000000000005</v>
      </c>
      <c r="K376" s="298">
        <v>585.20000000000005</v>
      </c>
      <c r="L376" s="298">
        <v>572.5</v>
      </c>
      <c r="M376" s="298">
        <v>0.58930000000000005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86.85</v>
      </c>
      <c r="D377" s="299">
        <v>85.516666666666666</v>
      </c>
      <c r="E377" s="299">
        <v>83.833333333333329</v>
      </c>
      <c r="F377" s="299">
        <v>80.816666666666663</v>
      </c>
      <c r="G377" s="299">
        <v>79.133333333333326</v>
      </c>
      <c r="H377" s="299">
        <v>88.533333333333331</v>
      </c>
      <c r="I377" s="299">
        <v>90.216666666666669</v>
      </c>
      <c r="J377" s="299">
        <v>93.233333333333334</v>
      </c>
      <c r="K377" s="298">
        <v>87.2</v>
      </c>
      <c r="L377" s="298">
        <v>82.5</v>
      </c>
      <c r="M377" s="298">
        <v>183.59492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130.5</v>
      </c>
      <c r="D378" s="299">
        <v>130.58333333333334</v>
      </c>
      <c r="E378" s="299">
        <v>129.66666666666669</v>
      </c>
      <c r="F378" s="299">
        <v>128.83333333333334</v>
      </c>
      <c r="G378" s="299">
        <v>127.91666666666669</v>
      </c>
      <c r="H378" s="299">
        <v>131.41666666666669</v>
      </c>
      <c r="I378" s="299">
        <v>132.33333333333337</v>
      </c>
      <c r="J378" s="299">
        <v>133.16666666666669</v>
      </c>
      <c r="K378" s="298">
        <v>131.5</v>
      </c>
      <c r="L378" s="298">
        <v>129.75</v>
      </c>
      <c r="M378" s="298">
        <v>52.124749999999999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524.1</v>
      </c>
      <c r="D379" s="299">
        <v>523.36666666666667</v>
      </c>
      <c r="E379" s="299">
        <v>515.73333333333335</v>
      </c>
      <c r="F379" s="299">
        <v>507.36666666666667</v>
      </c>
      <c r="G379" s="299">
        <v>499.73333333333335</v>
      </c>
      <c r="H379" s="299">
        <v>531.73333333333335</v>
      </c>
      <c r="I379" s="299">
        <v>539.36666666666679</v>
      </c>
      <c r="J379" s="299">
        <v>547.73333333333335</v>
      </c>
      <c r="K379" s="298">
        <v>531</v>
      </c>
      <c r="L379" s="298">
        <v>515</v>
      </c>
      <c r="M379" s="298">
        <v>0.64695000000000003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239.1</v>
      </c>
      <c r="D380" s="299">
        <v>238.6</v>
      </c>
      <c r="E380" s="299">
        <v>237.2</v>
      </c>
      <c r="F380" s="299">
        <v>235.29999999999998</v>
      </c>
      <c r="G380" s="299">
        <v>233.89999999999998</v>
      </c>
      <c r="H380" s="299">
        <v>240.5</v>
      </c>
      <c r="I380" s="299">
        <v>241.90000000000003</v>
      </c>
      <c r="J380" s="299">
        <v>243.8</v>
      </c>
      <c r="K380" s="298">
        <v>240</v>
      </c>
      <c r="L380" s="298">
        <v>236.7</v>
      </c>
      <c r="M380" s="298">
        <v>0.70050999999999997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914.6</v>
      </c>
      <c r="D381" s="299">
        <v>906.11666666666667</v>
      </c>
      <c r="E381" s="299">
        <v>894.33333333333337</v>
      </c>
      <c r="F381" s="299">
        <v>874.06666666666672</v>
      </c>
      <c r="G381" s="299">
        <v>862.28333333333342</v>
      </c>
      <c r="H381" s="299">
        <v>926.38333333333333</v>
      </c>
      <c r="I381" s="299">
        <v>938.16666666666663</v>
      </c>
      <c r="J381" s="299">
        <v>958.43333333333328</v>
      </c>
      <c r="K381" s="298">
        <v>917.9</v>
      </c>
      <c r="L381" s="298">
        <v>885.85</v>
      </c>
      <c r="M381" s="298">
        <v>2.6580499999999998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31</v>
      </c>
      <c r="D382" s="299">
        <v>30.983333333333334</v>
      </c>
      <c r="E382" s="299">
        <v>30.81666666666667</v>
      </c>
      <c r="F382" s="299">
        <v>30.633333333333336</v>
      </c>
      <c r="G382" s="299">
        <v>30.466666666666672</v>
      </c>
      <c r="H382" s="299">
        <v>31.166666666666668</v>
      </c>
      <c r="I382" s="299">
        <v>31.333333333333332</v>
      </c>
      <c r="J382" s="299">
        <v>31.516666666666666</v>
      </c>
      <c r="K382" s="298">
        <v>31.15</v>
      </c>
      <c r="L382" s="298">
        <v>30.8</v>
      </c>
      <c r="M382" s="298">
        <v>9.9826300000000003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94.55</v>
      </c>
      <c r="D383" s="299">
        <v>94.166666666666671</v>
      </c>
      <c r="E383" s="299">
        <v>93.38333333333334</v>
      </c>
      <c r="F383" s="299">
        <v>92.216666666666669</v>
      </c>
      <c r="G383" s="299">
        <v>91.433333333333337</v>
      </c>
      <c r="H383" s="299">
        <v>95.333333333333343</v>
      </c>
      <c r="I383" s="299">
        <v>96.116666666666674</v>
      </c>
      <c r="J383" s="299">
        <v>97.283333333333346</v>
      </c>
      <c r="K383" s="298">
        <v>94.95</v>
      </c>
      <c r="L383" s="298">
        <v>93</v>
      </c>
      <c r="M383" s="298">
        <v>3.1592699999999998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152.15</v>
      </c>
      <c r="D384" s="299">
        <v>151.73333333333335</v>
      </c>
      <c r="E384" s="299">
        <v>148.51666666666671</v>
      </c>
      <c r="F384" s="299">
        <v>144.88333333333335</v>
      </c>
      <c r="G384" s="299">
        <v>141.66666666666671</v>
      </c>
      <c r="H384" s="299">
        <v>155.3666666666667</v>
      </c>
      <c r="I384" s="299">
        <v>158.58333333333334</v>
      </c>
      <c r="J384" s="299">
        <v>162.2166666666667</v>
      </c>
      <c r="K384" s="298">
        <v>154.94999999999999</v>
      </c>
      <c r="L384" s="298">
        <v>148.1</v>
      </c>
      <c r="M384" s="298">
        <v>35.690869999999997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606.54999999999995</v>
      </c>
      <c r="D385" s="299">
        <v>599.83333333333337</v>
      </c>
      <c r="E385" s="299">
        <v>587.06666666666672</v>
      </c>
      <c r="F385" s="299">
        <v>567.58333333333337</v>
      </c>
      <c r="G385" s="299">
        <v>554.81666666666672</v>
      </c>
      <c r="H385" s="299">
        <v>619.31666666666672</v>
      </c>
      <c r="I385" s="299">
        <v>632.08333333333337</v>
      </c>
      <c r="J385" s="299">
        <v>651.56666666666672</v>
      </c>
      <c r="K385" s="298">
        <v>612.6</v>
      </c>
      <c r="L385" s="298">
        <v>580.35</v>
      </c>
      <c r="M385" s="298">
        <v>0.95208000000000004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196.2</v>
      </c>
      <c r="D386" s="299">
        <v>196.66666666666666</v>
      </c>
      <c r="E386" s="299">
        <v>194.7833333333333</v>
      </c>
      <c r="F386" s="299">
        <v>193.36666666666665</v>
      </c>
      <c r="G386" s="299">
        <v>191.48333333333329</v>
      </c>
      <c r="H386" s="299">
        <v>198.08333333333331</v>
      </c>
      <c r="I386" s="299">
        <v>199.9666666666667</v>
      </c>
      <c r="J386" s="299">
        <v>201.38333333333333</v>
      </c>
      <c r="K386" s="298">
        <v>198.55</v>
      </c>
      <c r="L386" s="298">
        <v>195.25</v>
      </c>
      <c r="M386" s="298">
        <v>2.2882799999999999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83.6</v>
      </c>
      <c r="D387" s="299">
        <v>82.716666666666654</v>
      </c>
      <c r="E387" s="299">
        <v>81.333333333333314</v>
      </c>
      <c r="F387" s="299">
        <v>79.066666666666663</v>
      </c>
      <c r="G387" s="299">
        <v>77.683333333333323</v>
      </c>
      <c r="H387" s="299">
        <v>84.983333333333306</v>
      </c>
      <c r="I387" s="299">
        <v>86.36666666666666</v>
      </c>
      <c r="J387" s="299">
        <v>88.633333333333297</v>
      </c>
      <c r="K387" s="298">
        <v>84.1</v>
      </c>
      <c r="L387" s="298">
        <v>80.45</v>
      </c>
      <c r="M387" s="298">
        <v>20.89406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1646.7</v>
      </c>
      <c r="D388" s="299">
        <v>1650.4166666666667</v>
      </c>
      <c r="E388" s="299">
        <v>1623.8333333333335</v>
      </c>
      <c r="F388" s="299">
        <v>1600.9666666666667</v>
      </c>
      <c r="G388" s="299">
        <v>1574.3833333333334</v>
      </c>
      <c r="H388" s="299">
        <v>1673.2833333333335</v>
      </c>
      <c r="I388" s="299">
        <v>1699.866666666667</v>
      </c>
      <c r="J388" s="299">
        <v>1722.7333333333336</v>
      </c>
      <c r="K388" s="298">
        <v>1677</v>
      </c>
      <c r="L388" s="298">
        <v>1627.55</v>
      </c>
      <c r="M388" s="298">
        <v>0.14419000000000001</v>
      </c>
      <c r="N388" s="1"/>
      <c r="O388" s="1"/>
    </row>
    <row r="389" spans="1:15" ht="12.75" customHeight="1">
      <c r="A389" s="30">
        <v>379</v>
      </c>
      <c r="B389" s="308" t="s">
        <v>876</v>
      </c>
      <c r="C389" s="298">
        <v>43.2</v>
      </c>
      <c r="D389" s="299">
        <v>43.616666666666667</v>
      </c>
      <c r="E389" s="299">
        <v>42.583333333333336</v>
      </c>
      <c r="F389" s="299">
        <v>41.966666666666669</v>
      </c>
      <c r="G389" s="299">
        <v>40.933333333333337</v>
      </c>
      <c r="H389" s="299">
        <v>44.233333333333334</v>
      </c>
      <c r="I389" s="299">
        <v>45.266666666666666</v>
      </c>
      <c r="J389" s="299">
        <v>45.883333333333333</v>
      </c>
      <c r="K389" s="298">
        <v>44.65</v>
      </c>
      <c r="L389" s="298">
        <v>43</v>
      </c>
      <c r="M389" s="298">
        <v>12.6473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133.15</v>
      </c>
      <c r="D390" s="299">
        <v>133.33333333333334</v>
      </c>
      <c r="E390" s="299">
        <v>131.86666666666667</v>
      </c>
      <c r="F390" s="299">
        <v>130.58333333333334</v>
      </c>
      <c r="G390" s="299">
        <v>129.11666666666667</v>
      </c>
      <c r="H390" s="299">
        <v>134.61666666666667</v>
      </c>
      <c r="I390" s="299">
        <v>136.08333333333331</v>
      </c>
      <c r="J390" s="299">
        <v>137.36666666666667</v>
      </c>
      <c r="K390" s="298">
        <v>134.80000000000001</v>
      </c>
      <c r="L390" s="298">
        <v>132.05000000000001</v>
      </c>
      <c r="M390" s="298">
        <v>17.097549999999998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999.4</v>
      </c>
      <c r="D391" s="299">
        <v>998.13333333333333</v>
      </c>
      <c r="E391" s="299">
        <v>986.26666666666665</v>
      </c>
      <c r="F391" s="299">
        <v>973.13333333333333</v>
      </c>
      <c r="G391" s="299">
        <v>961.26666666666665</v>
      </c>
      <c r="H391" s="299">
        <v>1011.2666666666667</v>
      </c>
      <c r="I391" s="299">
        <v>1023.1333333333332</v>
      </c>
      <c r="J391" s="299">
        <v>1036.2666666666667</v>
      </c>
      <c r="K391" s="298">
        <v>1010</v>
      </c>
      <c r="L391" s="298">
        <v>985</v>
      </c>
      <c r="M391" s="298">
        <v>1.2683800000000001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2423.9</v>
      </c>
      <c r="D392" s="299">
        <v>2407.5666666666671</v>
      </c>
      <c r="E392" s="299">
        <v>2386.3333333333339</v>
      </c>
      <c r="F392" s="299">
        <v>2348.7666666666669</v>
      </c>
      <c r="G392" s="299">
        <v>2327.5333333333338</v>
      </c>
      <c r="H392" s="299">
        <v>2445.1333333333341</v>
      </c>
      <c r="I392" s="299">
        <v>2466.3666666666668</v>
      </c>
      <c r="J392" s="299">
        <v>2503.9333333333343</v>
      </c>
      <c r="K392" s="298">
        <v>2428.8000000000002</v>
      </c>
      <c r="L392" s="298">
        <v>2370</v>
      </c>
      <c r="M392" s="298">
        <v>63.906039999999997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113.9</v>
      </c>
      <c r="D393" s="299">
        <v>113.61666666666667</v>
      </c>
      <c r="E393" s="299">
        <v>111.83333333333334</v>
      </c>
      <c r="F393" s="299">
        <v>109.76666666666667</v>
      </c>
      <c r="G393" s="299">
        <v>107.98333333333333</v>
      </c>
      <c r="H393" s="299">
        <v>115.68333333333335</v>
      </c>
      <c r="I393" s="299">
        <v>117.46666666666668</v>
      </c>
      <c r="J393" s="299">
        <v>119.53333333333336</v>
      </c>
      <c r="K393" s="298">
        <v>115.4</v>
      </c>
      <c r="L393" s="298">
        <v>111.55</v>
      </c>
      <c r="M393" s="298">
        <v>9.7571399999999997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856.35</v>
      </c>
      <c r="D394" s="299">
        <v>854.18333333333339</v>
      </c>
      <c r="E394" s="299">
        <v>847.16666666666674</v>
      </c>
      <c r="F394" s="299">
        <v>837.98333333333335</v>
      </c>
      <c r="G394" s="299">
        <v>830.9666666666667</v>
      </c>
      <c r="H394" s="299">
        <v>863.36666666666679</v>
      </c>
      <c r="I394" s="299">
        <v>870.38333333333344</v>
      </c>
      <c r="J394" s="299">
        <v>879.56666666666683</v>
      </c>
      <c r="K394" s="298">
        <v>861.2</v>
      </c>
      <c r="L394" s="298">
        <v>845</v>
      </c>
      <c r="M394" s="298">
        <v>0.14180999999999999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1303.3</v>
      </c>
      <c r="D395" s="299">
        <v>1304.2</v>
      </c>
      <c r="E395" s="299">
        <v>1279.1000000000001</v>
      </c>
      <c r="F395" s="299">
        <v>1254.9000000000001</v>
      </c>
      <c r="G395" s="299">
        <v>1229.8000000000002</v>
      </c>
      <c r="H395" s="299">
        <v>1328.4</v>
      </c>
      <c r="I395" s="299">
        <v>1353.5</v>
      </c>
      <c r="J395" s="299">
        <v>1377.7</v>
      </c>
      <c r="K395" s="298">
        <v>1329.3</v>
      </c>
      <c r="L395" s="298">
        <v>1280</v>
      </c>
      <c r="M395" s="298">
        <v>3.25122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854.05</v>
      </c>
      <c r="D396" s="299">
        <v>852.36666666666667</v>
      </c>
      <c r="E396" s="299">
        <v>845.7833333333333</v>
      </c>
      <c r="F396" s="299">
        <v>837.51666666666665</v>
      </c>
      <c r="G396" s="299">
        <v>830.93333333333328</v>
      </c>
      <c r="H396" s="299">
        <v>860.63333333333333</v>
      </c>
      <c r="I396" s="299">
        <v>867.21666666666658</v>
      </c>
      <c r="J396" s="299">
        <v>875.48333333333335</v>
      </c>
      <c r="K396" s="298">
        <v>858.95</v>
      </c>
      <c r="L396" s="298">
        <v>844.1</v>
      </c>
      <c r="M396" s="298">
        <v>9.43398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1147.4000000000001</v>
      </c>
      <c r="D397" s="299">
        <v>1147.8500000000001</v>
      </c>
      <c r="E397" s="299">
        <v>1140.6000000000004</v>
      </c>
      <c r="F397" s="299">
        <v>1133.8000000000002</v>
      </c>
      <c r="G397" s="299">
        <v>1126.5500000000004</v>
      </c>
      <c r="H397" s="299">
        <v>1154.6500000000003</v>
      </c>
      <c r="I397" s="299">
        <v>1161.8999999999999</v>
      </c>
      <c r="J397" s="299">
        <v>1168.7000000000003</v>
      </c>
      <c r="K397" s="298">
        <v>1155.0999999999999</v>
      </c>
      <c r="L397" s="298">
        <v>1141.05</v>
      </c>
      <c r="M397" s="298">
        <v>5.4315600000000002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447.55</v>
      </c>
      <c r="D398" s="299">
        <v>447.93333333333334</v>
      </c>
      <c r="E398" s="299">
        <v>445.16666666666669</v>
      </c>
      <c r="F398" s="299">
        <v>442.78333333333336</v>
      </c>
      <c r="G398" s="299">
        <v>440.01666666666671</v>
      </c>
      <c r="H398" s="299">
        <v>450.31666666666666</v>
      </c>
      <c r="I398" s="299">
        <v>453.08333333333331</v>
      </c>
      <c r="J398" s="299">
        <v>455.46666666666664</v>
      </c>
      <c r="K398" s="298">
        <v>450.7</v>
      </c>
      <c r="L398" s="298">
        <v>445.55</v>
      </c>
      <c r="M398" s="298">
        <v>0.25690000000000002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27.2</v>
      </c>
      <c r="D399" s="299">
        <v>27.233333333333331</v>
      </c>
      <c r="E399" s="299">
        <v>27.066666666666663</v>
      </c>
      <c r="F399" s="299">
        <v>26.933333333333334</v>
      </c>
      <c r="G399" s="299">
        <v>26.766666666666666</v>
      </c>
      <c r="H399" s="299">
        <v>27.36666666666666</v>
      </c>
      <c r="I399" s="299">
        <v>27.533333333333324</v>
      </c>
      <c r="J399" s="299">
        <v>27.666666666666657</v>
      </c>
      <c r="K399" s="298">
        <v>27.4</v>
      </c>
      <c r="L399" s="298">
        <v>27.1</v>
      </c>
      <c r="M399" s="298">
        <v>5.3339400000000001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3762</v>
      </c>
      <c r="D400" s="299">
        <v>3743.4166666666665</v>
      </c>
      <c r="E400" s="299">
        <v>3680.8833333333332</v>
      </c>
      <c r="F400" s="299">
        <v>3599.7666666666669</v>
      </c>
      <c r="G400" s="299">
        <v>3537.2333333333336</v>
      </c>
      <c r="H400" s="299">
        <v>3824.5333333333328</v>
      </c>
      <c r="I400" s="299">
        <v>3887.0666666666666</v>
      </c>
      <c r="J400" s="299">
        <v>3968.1833333333325</v>
      </c>
      <c r="K400" s="298">
        <v>3805.95</v>
      </c>
      <c r="L400" s="298">
        <v>3662.3</v>
      </c>
      <c r="M400" s="298">
        <v>0.32677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2186.1999999999998</v>
      </c>
      <c r="D401" s="299">
        <v>2180.1166666666663</v>
      </c>
      <c r="E401" s="299">
        <v>2151.6333333333328</v>
      </c>
      <c r="F401" s="299">
        <v>2117.0666666666666</v>
      </c>
      <c r="G401" s="299">
        <v>2088.583333333333</v>
      </c>
      <c r="H401" s="299">
        <v>2214.6833333333325</v>
      </c>
      <c r="I401" s="299">
        <v>2243.1666666666661</v>
      </c>
      <c r="J401" s="299">
        <v>2277.7333333333322</v>
      </c>
      <c r="K401" s="298">
        <v>2208.6</v>
      </c>
      <c r="L401" s="298">
        <v>2145.5500000000002</v>
      </c>
      <c r="M401" s="298">
        <v>8.8508899999999997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6519</v>
      </c>
      <c r="D402" s="299">
        <v>6516.9333333333334</v>
      </c>
      <c r="E402" s="299">
        <v>6488.8666666666668</v>
      </c>
      <c r="F402" s="299">
        <v>6458.7333333333336</v>
      </c>
      <c r="G402" s="299">
        <v>6430.666666666667</v>
      </c>
      <c r="H402" s="299">
        <v>6547.0666666666666</v>
      </c>
      <c r="I402" s="299">
        <v>6575.1333333333341</v>
      </c>
      <c r="J402" s="299">
        <v>6605.2666666666664</v>
      </c>
      <c r="K402" s="298">
        <v>6545</v>
      </c>
      <c r="L402" s="298">
        <v>6486.8</v>
      </c>
      <c r="M402" s="298">
        <v>7.4399999999999994E-2</v>
      </c>
      <c r="N402" s="1"/>
      <c r="O402" s="1"/>
    </row>
    <row r="403" spans="1:15" ht="12.75" customHeight="1">
      <c r="A403" s="30">
        <v>393</v>
      </c>
      <c r="B403" s="308" t="s">
        <v>877</v>
      </c>
      <c r="C403" s="298">
        <v>1107.95</v>
      </c>
      <c r="D403" s="299">
        <v>1106.3833333333332</v>
      </c>
      <c r="E403" s="299">
        <v>1092.7666666666664</v>
      </c>
      <c r="F403" s="299">
        <v>1077.5833333333333</v>
      </c>
      <c r="G403" s="299">
        <v>1063.9666666666665</v>
      </c>
      <c r="H403" s="299">
        <v>1121.5666666666664</v>
      </c>
      <c r="I403" s="299">
        <v>1135.1833333333332</v>
      </c>
      <c r="J403" s="299">
        <v>1150.3666666666663</v>
      </c>
      <c r="K403" s="298">
        <v>1120</v>
      </c>
      <c r="L403" s="298">
        <v>1091.2</v>
      </c>
      <c r="M403" s="298">
        <v>0.94752999999999998</v>
      </c>
      <c r="N403" s="1"/>
      <c r="O403" s="1"/>
    </row>
    <row r="404" spans="1:15" ht="12.75" customHeight="1">
      <c r="A404" s="30">
        <v>394</v>
      </c>
      <c r="B404" s="308" t="s">
        <v>878</v>
      </c>
      <c r="C404" s="298">
        <v>400.85</v>
      </c>
      <c r="D404" s="299">
        <v>400.90000000000003</v>
      </c>
      <c r="E404" s="299">
        <v>396.30000000000007</v>
      </c>
      <c r="F404" s="299">
        <v>391.75000000000006</v>
      </c>
      <c r="G404" s="299">
        <v>387.15000000000009</v>
      </c>
      <c r="H404" s="299">
        <v>405.45000000000005</v>
      </c>
      <c r="I404" s="299">
        <v>410.05000000000007</v>
      </c>
      <c r="J404" s="299">
        <v>414.6</v>
      </c>
      <c r="K404" s="298">
        <v>405.5</v>
      </c>
      <c r="L404" s="298">
        <v>396.35</v>
      </c>
      <c r="M404" s="298">
        <v>0.62958999999999998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2377.5</v>
      </c>
      <c r="D405" s="299">
        <v>2409.6833333333334</v>
      </c>
      <c r="E405" s="299">
        <v>2337.8166666666666</v>
      </c>
      <c r="F405" s="299">
        <v>2298.1333333333332</v>
      </c>
      <c r="G405" s="299">
        <v>2226.2666666666664</v>
      </c>
      <c r="H405" s="299">
        <v>2449.3666666666668</v>
      </c>
      <c r="I405" s="299">
        <v>2521.2333333333336</v>
      </c>
      <c r="J405" s="299">
        <v>2560.916666666667</v>
      </c>
      <c r="K405" s="298">
        <v>2481.5500000000002</v>
      </c>
      <c r="L405" s="298">
        <v>2370</v>
      </c>
      <c r="M405" s="298">
        <v>1.0950500000000001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106.8</v>
      </c>
      <c r="D406" s="299">
        <v>106.21666666666665</v>
      </c>
      <c r="E406" s="299">
        <v>104.43333333333331</v>
      </c>
      <c r="F406" s="299">
        <v>102.06666666666665</v>
      </c>
      <c r="G406" s="299">
        <v>100.2833333333333</v>
      </c>
      <c r="H406" s="299">
        <v>108.58333333333331</v>
      </c>
      <c r="I406" s="299">
        <v>110.36666666666665</v>
      </c>
      <c r="J406" s="299">
        <v>112.73333333333332</v>
      </c>
      <c r="K406" s="298">
        <v>108</v>
      </c>
      <c r="L406" s="298">
        <v>103.85</v>
      </c>
      <c r="M406" s="298">
        <v>13.1831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2619.8000000000002</v>
      </c>
      <c r="D407" s="299">
        <v>2623.15</v>
      </c>
      <c r="E407" s="299">
        <v>2598.3000000000002</v>
      </c>
      <c r="F407" s="299">
        <v>2576.8000000000002</v>
      </c>
      <c r="G407" s="299">
        <v>2551.9500000000003</v>
      </c>
      <c r="H407" s="299">
        <v>2644.65</v>
      </c>
      <c r="I407" s="299">
        <v>2669.4999999999995</v>
      </c>
      <c r="J407" s="299">
        <v>2691</v>
      </c>
      <c r="K407" s="298">
        <v>2648</v>
      </c>
      <c r="L407" s="298">
        <v>2601.65</v>
      </c>
      <c r="M407" s="298">
        <v>6.7220000000000002E-2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398.95</v>
      </c>
      <c r="D408" s="299">
        <v>398.3</v>
      </c>
      <c r="E408" s="299">
        <v>393.65000000000003</v>
      </c>
      <c r="F408" s="299">
        <v>388.35</v>
      </c>
      <c r="G408" s="299">
        <v>383.70000000000005</v>
      </c>
      <c r="H408" s="299">
        <v>403.6</v>
      </c>
      <c r="I408" s="299">
        <v>408.25</v>
      </c>
      <c r="J408" s="299">
        <v>413.55</v>
      </c>
      <c r="K408" s="298">
        <v>402.95</v>
      </c>
      <c r="L408" s="298">
        <v>393</v>
      </c>
      <c r="M408" s="298">
        <v>0.76793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103.45</v>
      </c>
      <c r="D409" s="299">
        <v>102.45</v>
      </c>
      <c r="E409" s="299">
        <v>98.600000000000009</v>
      </c>
      <c r="F409" s="299">
        <v>93.75</v>
      </c>
      <c r="G409" s="299">
        <v>89.9</v>
      </c>
      <c r="H409" s="299">
        <v>107.30000000000001</v>
      </c>
      <c r="I409" s="299">
        <v>111.15</v>
      </c>
      <c r="J409" s="299">
        <v>116.00000000000001</v>
      </c>
      <c r="K409" s="298">
        <v>106.3</v>
      </c>
      <c r="L409" s="298">
        <v>97.6</v>
      </c>
      <c r="M409" s="298">
        <v>33.161560000000001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19854.150000000001</v>
      </c>
      <c r="D410" s="299">
        <v>19886.283333333333</v>
      </c>
      <c r="E410" s="299">
        <v>19731.966666666667</v>
      </c>
      <c r="F410" s="299">
        <v>19609.783333333333</v>
      </c>
      <c r="G410" s="299">
        <v>19455.466666666667</v>
      </c>
      <c r="H410" s="299">
        <v>20008.466666666667</v>
      </c>
      <c r="I410" s="299">
        <v>20162.783333333333</v>
      </c>
      <c r="J410" s="299">
        <v>20284.966666666667</v>
      </c>
      <c r="K410" s="298">
        <v>20040.599999999999</v>
      </c>
      <c r="L410" s="298">
        <v>19764.099999999999</v>
      </c>
      <c r="M410" s="298">
        <v>0.16711999999999999</v>
      </c>
      <c r="N410" s="1"/>
      <c r="O410" s="1"/>
    </row>
    <row r="411" spans="1:15" ht="12.75" customHeight="1">
      <c r="A411" s="30">
        <v>401</v>
      </c>
      <c r="B411" s="308" t="s">
        <v>879</v>
      </c>
      <c r="C411" s="298">
        <v>49</v>
      </c>
      <c r="D411" s="299">
        <v>48.483333333333327</v>
      </c>
      <c r="E411" s="299">
        <v>47.516666666666652</v>
      </c>
      <c r="F411" s="299">
        <v>46.033333333333324</v>
      </c>
      <c r="G411" s="299">
        <v>45.066666666666649</v>
      </c>
      <c r="H411" s="299">
        <v>49.966666666666654</v>
      </c>
      <c r="I411" s="299">
        <v>50.933333333333337</v>
      </c>
      <c r="J411" s="299">
        <v>52.416666666666657</v>
      </c>
      <c r="K411" s="298">
        <v>49.45</v>
      </c>
      <c r="L411" s="298">
        <v>47</v>
      </c>
      <c r="M411" s="298">
        <v>178.70621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1740.3</v>
      </c>
      <c r="D412" s="299">
        <v>1737.1000000000001</v>
      </c>
      <c r="E412" s="299">
        <v>1719.2000000000003</v>
      </c>
      <c r="F412" s="299">
        <v>1698.1000000000001</v>
      </c>
      <c r="G412" s="299">
        <v>1680.2000000000003</v>
      </c>
      <c r="H412" s="299">
        <v>1758.2000000000003</v>
      </c>
      <c r="I412" s="299">
        <v>1776.1000000000004</v>
      </c>
      <c r="J412" s="299">
        <v>1797.2000000000003</v>
      </c>
      <c r="K412" s="298">
        <v>1755</v>
      </c>
      <c r="L412" s="298">
        <v>1716</v>
      </c>
      <c r="M412" s="298">
        <v>0.61009000000000002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1256.1500000000001</v>
      </c>
      <c r="D413" s="299">
        <v>1258.75</v>
      </c>
      <c r="E413" s="299">
        <v>1237.5</v>
      </c>
      <c r="F413" s="299">
        <v>1218.8499999999999</v>
      </c>
      <c r="G413" s="299">
        <v>1197.5999999999999</v>
      </c>
      <c r="H413" s="299">
        <v>1277.4000000000001</v>
      </c>
      <c r="I413" s="299">
        <v>1298.6500000000001</v>
      </c>
      <c r="J413" s="299">
        <v>1317.3000000000002</v>
      </c>
      <c r="K413" s="298">
        <v>1280</v>
      </c>
      <c r="L413" s="298">
        <v>1240.0999999999999</v>
      </c>
      <c r="M413" s="298">
        <v>7.3830799999999996</v>
      </c>
      <c r="N413" s="1"/>
      <c r="O413" s="1"/>
    </row>
    <row r="414" spans="1:15" ht="12.75" customHeight="1">
      <c r="A414" s="30">
        <v>404</v>
      </c>
      <c r="B414" s="308" t="s">
        <v>880</v>
      </c>
      <c r="C414" s="298">
        <v>297.45</v>
      </c>
      <c r="D414" s="299">
        <v>294.09999999999997</v>
      </c>
      <c r="E414" s="299">
        <v>283.34999999999991</v>
      </c>
      <c r="F414" s="299">
        <v>269.24999999999994</v>
      </c>
      <c r="G414" s="299">
        <v>258.49999999999989</v>
      </c>
      <c r="H414" s="299">
        <v>308.19999999999993</v>
      </c>
      <c r="I414" s="299">
        <v>318.95000000000005</v>
      </c>
      <c r="J414" s="299">
        <v>333.04999999999995</v>
      </c>
      <c r="K414" s="298">
        <v>304.85000000000002</v>
      </c>
      <c r="L414" s="298">
        <v>280</v>
      </c>
      <c r="M414" s="298">
        <v>2.1965499999999998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2675.55</v>
      </c>
      <c r="D415" s="299">
        <v>2682.9</v>
      </c>
      <c r="E415" s="299">
        <v>2653.8</v>
      </c>
      <c r="F415" s="299">
        <v>2632.05</v>
      </c>
      <c r="G415" s="299">
        <v>2602.9500000000003</v>
      </c>
      <c r="H415" s="299">
        <v>2704.65</v>
      </c>
      <c r="I415" s="299">
        <v>2733.7499999999995</v>
      </c>
      <c r="J415" s="299">
        <v>2755.5</v>
      </c>
      <c r="K415" s="298">
        <v>2712</v>
      </c>
      <c r="L415" s="298">
        <v>2661.15</v>
      </c>
      <c r="M415" s="298">
        <v>2.0499299999999998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667.9</v>
      </c>
      <c r="D416" s="299">
        <v>665.18333333333339</v>
      </c>
      <c r="E416" s="299">
        <v>648.61666666666679</v>
      </c>
      <c r="F416" s="299">
        <v>629.33333333333337</v>
      </c>
      <c r="G416" s="299">
        <v>612.76666666666677</v>
      </c>
      <c r="H416" s="299">
        <v>684.46666666666681</v>
      </c>
      <c r="I416" s="299">
        <v>701.03333333333342</v>
      </c>
      <c r="J416" s="299">
        <v>720.31666666666683</v>
      </c>
      <c r="K416" s="298">
        <v>681.75</v>
      </c>
      <c r="L416" s="298">
        <v>645.9</v>
      </c>
      <c r="M416" s="298">
        <v>12.877840000000001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2709.5</v>
      </c>
      <c r="D417" s="299">
        <v>2705.2999999999997</v>
      </c>
      <c r="E417" s="299">
        <v>2694.6999999999994</v>
      </c>
      <c r="F417" s="299">
        <v>2679.8999999999996</v>
      </c>
      <c r="G417" s="299">
        <v>2669.2999999999993</v>
      </c>
      <c r="H417" s="299">
        <v>2720.0999999999995</v>
      </c>
      <c r="I417" s="299">
        <v>2730.7</v>
      </c>
      <c r="J417" s="299">
        <v>2745.4999999999995</v>
      </c>
      <c r="K417" s="298">
        <v>2715.9</v>
      </c>
      <c r="L417" s="298">
        <v>2690.5</v>
      </c>
      <c r="M417" s="298">
        <v>9.1910000000000006E-2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375.5</v>
      </c>
      <c r="D418" s="299">
        <v>379.40000000000003</v>
      </c>
      <c r="E418" s="299">
        <v>368.10000000000008</v>
      </c>
      <c r="F418" s="299">
        <v>360.70000000000005</v>
      </c>
      <c r="G418" s="299">
        <v>349.40000000000009</v>
      </c>
      <c r="H418" s="299">
        <v>386.80000000000007</v>
      </c>
      <c r="I418" s="299">
        <v>398.1</v>
      </c>
      <c r="J418" s="299">
        <v>405.50000000000006</v>
      </c>
      <c r="K418" s="298">
        <v>390.7</v>
      </c>
      <c r="L418" s="298">
        <v>372</v>
      </c>
      <c r="M418" s="298">
        <v>0.67562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576.75</v>
      </c>
      <c r="D419" s="299">
        <v>572.51666666666665</v>
      </c>
      <c r="E419" s="299">
        <v>566.23333333333335</v>
      </c>
      <c r="F419" s="299">
        <v>555.7166666666667</v>
      </c>
      <c r="G419" s="299">
        <v>549.43333333333339</v>
      </c>
      <c r="H419" s="299">
        <v>583.0333333333333</v>
      </c>
      <c r="I419" s="299">
        <v>589.31666666666661</v>
      </c>
      <c r="J419" s="299">
        <v>599.83333333333326</v>
      </c>
      <c r="K419" s="298">
        <v>578.79999999999995</v>
      </c>
      <c r="L419" s="298">
        <v>562</v>
      </c>
      <c r="M419" s="298">
        <v>3.0588199999999999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666.2</v>
      </c>
      <c r="D420" s="299">
        <v>670.73333333333335</v>
      </c>
      <c r="E420" s="299">
        <v>655.4666666666667</v>
      </c>
      <c r="F420" s="299">
        <v>644.73333333333335</v>
      </c>
      <c r="G420" s="299">
        <v>629.4666666666667</v>
      </c>
      <c r="H420" s="299">
        <v>681.4666666666667</v>
      </c>
      <c r="I420" s="299">
        <v>696.73333333333335</v>
      </c>
      <c r="J420" s="299">
        <v>707.4666666666667</v>
      </c>
      <c r="K420" s="298">
        <v>686</v>
      </c>
      <c r="L420" s="298">
        <v>660</v>
      </c>
      <c r="M420" s="298">
        <v>0.71301999999999999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39.049999999999997</v>
      </c>
      <c r="D421" s="299">
        <v>39.1</v>
      </c>
      <c r="E421" s="299">
        <v>38.700000000000003</v>
      </c>
      <c r="F421" s="299">
        <v>38.35</v>
      </c>
      <c r="G421" s="299">
        <v>37.950000000000003</v>
      </c>
      <c r="H421" s="299">
        <v>39.450000000000003</v>
      </c>
      <c r="I421" s="299">
        <v>39.849999999999994</v>
      </c>
      <c r="J421" s="299">
        <v>40.200000000000003</v>
      </c>
      <c r="K421" s="298">
        <v>39.5</v>
      </c>
      <c r="L421" s="298">
        <v>38.75</v>
      </c>
      <c r="M421" s="298">
        <v>9.0143500000000003</v>
      </c>
      <c r="N421" s="1"/>
      <c r="O421" s="1"/>
    </row>
    <row r="422" spans="1:15" ht="12.75" customHeight="1">
      <c r="A422" s="30">
        <v>412</v>
      </c>
      <c r="B422" s="308" t="s">
        <v>881</v>
      </c>
      <c r="C422" s="298">
        <v>552.45000000000005</v>
      </c>
      <c r="D422" s="299">
        <v>544.38333333333333</v>
      </c>
      <c r="E422" s="299">
        <v>534.06666666666661</v>
      </c>
      <c r="F422" s="299">
        <v>515.68333333333328</v>
      </c>
      <c r="G422" s="299">
        <v>505.36666666666656</v>
      </c>
      <c r="H422" s="299">
        <v>562.76666666666665</v>
      </c>
      <c r="I422" s="299">
        <v>573.08333333333348</v>
      </c>
      <c r="J422" s="299">
        <v>591.4666666666667</v>
      </c>
      <c r="K422" s="298">
        <v>554.70000000000005</v>
      </c>
      <c r="L422" s="298">
        <v>526</v>
      </c>
      <c r="M422" s="298">
        <v>6.1975300000000004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488.2</v>
      </c>
      <c r="D423" s="299">
        <v>488.16666666666669</v>
      </c>
      <c r="E423" s="299">
        <v>485.03333333333336</v>
      </c>
      <c r="F423" s="299">
        <v>481.86666666666667</v>
      </c>
      <c r="G423" s="299">
        <v>478.73333333333335</v>
      </c>
      <c r="H423" s="299">
        <v>491.33333333333337</v>
      </c>
      <c r="I423" s="299">
        <v>494.4666666666667</v>
      </c>
      <c r="J423" s="299">
        <v>497.63333333333338</v>
      </c>
      <c r="K423" s="298">
        <v>491.3</v>
      </c>
      <c r="L423" s="298">
        <v>485</v>
      </c>
      <c r="M423" s="298">
        <v>77.047920000000005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72.5</v>
      </c>
      <c r="D424" s="299">
        <v>72.3</v>
      </c>
      <c r="E424" s="299">
        <v>70.699999999999989</v>
      </c>
      <c r="F424" s="299">
        <v>68.899999999999991</v>
      </c>
      <c r="G424" s="299">
        <v>67.299999999999983</v>
      </c>
      <c r="H424" s="299">
        <v>74.099999999999994</v>
      </c>
      <c r="I424" s="299">
        <v>75.699999999999989</v>
      </c>
      <c r="J424" s="299">
        <v>77.5</v>
      </c>
      <c r="K424" s="298">
        <v>73.900000000000006</v>
      </c>
      <c r="L424" s="298">
        <v>70.5</v>
      </c>
      <c r="M424" s="298">
        <v>407.47354999999999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306.60000000000002</v>
      </c>
      <c r="D425" s="299">
        <v>306.4666666666667</v>
      </c>
      <c r="E425" s="299">
        <v>302.13333333333338</v>
      </c>
      <c r="F425" s="299">
        <v>297.66666666666669</v>
      </c>
      <c r="G425" s="299">
        <v>293.33333333333337</v>
      </c>
      <c r="H425" s="299">
        <v>310.93333333333339</v>
      </c>
      <c r="I425" s="299">
        <v>315.26666666666665</v>
      </c>
      <c r="J425" s="299">
        <v>319.73333333333341</v>
      </c>
      <c r="K425" s="298">
        <v>310.8</v>
      </c>
      <c r="L425" s="298">
        <v>302</v>
      </c>
      <c r="M425" s="298">
        <v>1.3129500000000001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143.6</v>
      </c>
      <c r="D426" s="299">
        <v>144</v>
      </c>
      <c r="E426" s="299">
        <v>142.65</v>
      </c>
      <c r="F426" s="299">
        <v>141.70000000000002</v>
      </c>
      <c r="G426" s="299">
        <v>140.35000000000002</v>
      </c>
      <c r="H426" s="299">
        <v>144.94999999999999</v>
      </c>
      <c r="I426" s="299">
        <v>146.30000000000001</v>
      </c>
      <c r="J426" s="299">
        <v>147.24999999999997</v>
      </c>
      <c r="K426" s="298">
        <v>145.35</v>
      </c>
      <c r="L426" s="298">
        <v>143.05000000000001</v>
      </c>
      <c r="M426" s="298">
        <v>4.8761900000000002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347.5</v>
      </c>
      <c r="D427" s="299">
        <v>347.5333333333333</v>
      </c>
      <c r="E427" s="299">
        <v>343.71666666666658</v>
      </c>
      <c r="F427" s="299">
        <v>339.93333333333328</v>
      </c>
      <c r="G427" s="299">
        <v>336.11666666666656</v>
      </c>
      <c r="H427" s="299">
        <v>351.31666666666661</v>
      </c>
      <c r="I427" s="299">
        <v>355.13333333333333</v>
      </c>
      <c r="J427" s="299">
        <v>358.91666666666663</v>
      </c>
      <c r="K427" s="298">
        <v>351.35</v>
      </c>
      <c r="L427" s="298">
        <v>343.75</v>
      </c>
      <c r="M427" s="298">
        <v>4.6236800000000002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463.65</v>
      </c>
      <c r="D428" s="299">
        <v>453.2166666666667</v>
      </c>
      <c r="E428" s="299">
        <v>437.83333333333337</v>
      </c>
      <c r="F428" s="299">
        <v>412.01666666666665</v>
      </c>
      <c r="G428" s="299">
        <v>396.63333333333333</v>
      </c>
      <c r="H428" s="299">
        <v>479.03333333333342</v>
      </c>
      <c r="I428" s="299">
        <v>494.41666666666674</v>
      </c>
      <c r="J428" s="299">
        <v>520.23333333333346</v>
      </c>
      <c r="K428" s="298">
        <v>468.6</v>
      </c>
      <c r="L428" s="298">
        <v>427.4</v>
      </c>
      <c r="M428" s="298">
        <v>11.813409999999999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495.2</v>
      </c>
      <c r="D429" s="299">
        <v>490.38333333333338</v>
      </c>
      <c r="E429" s="299">
        <v>476.21666666666675</v>
      </c>
      <c r="F429" s="299">
        <v>457.23333333333335</v>
      </c>
      <c r="G429" s="299">
        <v>443.06666666666672</v>
      </c>
      <c r="H429" s="299">
        <v>509.36666666666679</v>
      </c>
      <c r="I429" s="299">
        <v>523.53333333333342</v>
      </c>
      <c r="J429" s="299">
        <v>542.51666666666688</v>
      </c>
      <c r="K429" s="298">
        <v>504.55</v>
      </c>
      <c r="L429" s="298">
        <v>471.4</v>
      </c>
      <c r="M429" s="298">
        <v>16.575040000000001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214.8</v>
      </c>
      <c r="D430" s="299">
        <v>213.29999999999998</v>
      </c>
      <c r="E430" s="299">
        <v>211.09999999999997</v>
      </c>
      <c r="F430" s="299">
        <v>207.39999999999998</v>
      </c>
      <c r="G430" s="299">
        <v>205.19999999999996</v>
      </c>
      <c r="H430" s="299">
        <v>216.99999999999997</v>
      </c>
      <c r="I430" s="299">
        <v>219.19999999999996</v>
      </c>
      <c r="J430" s="299">
        <v>222.89999999999998</v>
      </c>
      <c r="K430" s="298">
        <v>215.5</v>
      </c>
      <c r="L430" s="298">
        <v>209.6</v>
      </c>
      <c r="M430" s="298">
        <v>1.82124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857.25</v>
      </c>
      <c r="D431" s="299">
        <v>857.11666666666667</v>
      </c>
      <c r="E431" s="299">
        <v>851.23333333333335</v>
      </c>
      <c r="F431" s="299">
        <v>845.2166666666667</v>
      </c>
      <c r="G431" s="299">
        <v>839.33333333333337</v>
      </c>
      <c r="H431" s="299">
        <v>863.13333333333333</v>
      </c>
      <c r="I431" s="299">
        <v>869.01666666666677</v>
      </c>
      <c r="J431" s="299">
        <v>875.0333333333333</v>
      </c>
      <c r="K431" s="298">
        <v>863</v>
      </c>
      <c r="L431" s="298">
        <v>851.1</v>
      </c>
      <c r="M431" s="298">
        <v>17.680479999999999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437.05</v>
      </c>
      <c r="D432" s="299">
        <v>434.01666666666665</v>
      </c>
      <c r="E432" s="299">
        <v>429.58333333333331</v>
      </c>
      <c r="F432" s="299">
        <v>422.11666666666667</v>
      </c>
      <c r="G432" s="299">
        <v>417.68333333333334</v>
      </c>
      <c r="H432" s="299">
        <v>441.48333333333329</v>
      </c>
      <c r="I432" s="299">
        <v>445.91666666666669</v>
      </c>
      <c r="J432" s="299">
        <v>453.38333333333327</v>
      </c>
      <c r="K432" s="298">
        <v>438.45</v>
      </c>
      <c r="L432" s="298">
        <v>426.55</v>
      </c>
      <c r="M432" s="298">
        <v>5.4825200000000001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1861.8</v>
      </c>
      <c r="D433" s="299">
        <v>1864.5833333333333</v>
      </c>
      <c r="E433" s="299">
        <v>1840.2166666666665</v>
      </c>
      <c r="F433" s="299">
        <v>1818.6333333333332</v>
      </c>
      <c r="G433" s="299">
        <v>1794.2666666666664</v>
      </c>
      <c r="H433" s="299">
        <v>1886.1666666666665</v>
      </c>
      <c r="I433" s="299">
        <v>1910.5333333333333</v>
      </c>
      <c r="J433" s="299">
        <v>1932.1166666666666</v>
      </c>
      <c r="K433" s="298">
        <v>1888.95</v>
      </c>
      <c r="L433" s="298">
        <v>1843</v>
      </c>
      <c r="M433" s="298">
        <v>0.13453999999999999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793.15</v>
      </c>
      <c r="D434" s="299">
        <v>786.83333333333337</v>
      </c>
      <c r="E434" s="299">
        <v>777.26666666666677</v>
      </c>
      <c r="F434" s="299">
        <v>761.38333333333344</v>
      </c>
      <c r="G434" s="299">
        <v>751.81666666666683</v>
      </c>
      <c r="H434" s="299">
        <v>802.7166666666667</v>
      </c>
      <c r="I434" s="299">
        <v>812.2833333333333</v>
      </c>
      <c r="J434" s="299">
        <v>828.16666666666663</v>
      </c>
      <c r="K434" s="298">
        <v>796.4</v>
      </c>
      <c r="L434" s="298">
        <v>770.95</v>
      </c>
      <c r="M434" s="298">
        <v>0.44008999999999998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507.05</v>
      </c>
      <c r="D435" s="299">
        <v>505.73333333333335</v>
      </c>
      <c r="E435" s="299">
        <v>499.36666666666667</v>
      </c>
      <c r="F435" s="299">
        <v>491.68333333333334</v>
      </c>
      <c r="G435" s="299">
        <v>485.31666666666666</v>
      </c>
      <c r="H435" s="299">
        <v>513.41666666666674</v>
      </c>
      <c r="I435" s="299">
        <v>519.7833333333333</v>
      </c>
      <c r="J435" s="299">
        <v>527.4666666666667</v>
      </c>
      <c r="K435" s="298">
        <v>512.1</v>
      </c>
      <c r="L435" s="298">
        <v>498.05</v>
      </c>
      <c r="M435" s="298">
        <v>5.4428000000000001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331.55</v>
      </c>
      <c r="D436" s="299">
        <v>331.56666666666666</v>
      </c>
      <c r="E436" s="299">
        <v>328.13333333333333</v>
      </c>
      <c r="F436" s="299">
        <v>324.71666666666664</v>
      </c>
      <c r="G436" s="299">
        <v>321.2833333333333</v>
      </c>
      <c r="H436" s="299">
        <v>334.98333333333335</v>
      </c>
      <c r="I436" s="299">
        <v>338.41666666666663</v>
      </c>
      <c r="J436" s="299">
        <v>341.83333333333337</v>
      </c>
      <c r="K436" s="298">
        <v>335</v>
      </c>
      <c r="L436" s="298">
        <v>328.15</v>
      </c>
      <c r="M436" s="298">
        <v>0.77832000000000001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1904.9</v>
      </c>
      <c r="D437" s="299">
        <v>1893.9666666666665</v>
      </c>
      <c r="E437" s="299">
        <v>1870.9333333333329</v>
      </c>
      <c r="F437" s="299">
        <v>1836.9666666666665</v>
      </c>
      <c r="G437" s="299">
        <v>1813.9333333333329</v>
      </c>
      <c r="H437" s="299">
        <v>1927.9333333333329</v>
      </c>
      <c r="I437" s="299">
        <v>1950.9666666666662</v>
      </c>
      <c r="J437" s="299">
        <v>1984.9333333333329</v>
      </c>
      <c r="K437" s="298">
        <v>1917</v>
      </c>
      <c r="L437" s="298">
        <v>1860</v>
      </c>
      <c r="M437" s="298">
        <v>0.19631999999999999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443.7</v>
      </c>
      <c r="D438" s="299">
        <v>442.88333333333327</v>
      </c>
      <c r="E438" s="299">
        <v>438.11666666666656</v>
      </c>
      <c r="F438" s="299">
        <v>432.5333333333333</v>
      </c>
      <c r="G438" s="299">
        <v>427.76666666666659</v>
      </c>
      <c r="H438" s="299">
        <v>448.46666666666653</v>
      </c>
      <c r="I438" s="299">
        <v>453.23333333333329</v>
      </c>
      <c r="J438" s="299">
        <v>458.81666666666649</v>
      </c>
      <c r="K438" s="298">
        <v>447.65</v>
      </c>
      <c r="L438" s="298">
        <v>437.3</v>
      </c>
      <c r="M438" s="298">
        <v>1.3715599999999999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6.7</v>
      </c>
      <c r="D439" s="299">
        <v>6.7166666666666659</v>
      </c>
      <c r="E439" s="299">
        <v>6.633333333333332</v>
      </c>
      <c r="F439" s="299">
        <v>6.5666666666666664</v>
      </c>
      <c r="G439" s="299">
        <v>6.4833333333333325</v>
      </c>
      <c r="H439" s="299">
        <v>6.7833333333333314</v>
      </c>
      <c r="I439" s="299">
        <v>6.8666666666666654</v>
      </c>
      <c r="J439" s="299">
        <v>6.9333333333333309</v>
      </c>
      <c r="K439" s="298">
        <v>6.8</v>
      </c>
      <c r="L439" s="298">
        <v>6.65</v>
      </c>
      <c r="M439" s="298">
        <v>379.59012000000001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882.25</v>
      </c>
      <c r="D440" s="299">
        <v>885.06666666666661</v>
      </c>
      <c r="E440" s="299">
        <v>877.18333333333317</v>
      </c>
      <c r="F440" s="299">
        <v>872.11666666666656</v>
      </c>
      <c r="G440" s="299">
        <v>864.23333333333312</v>
      </c>
      <c r="H440" s="299">
        <v>890.13333333333321</v>
      </c>
      <c r="I440" s="299">
        <v>898.01666666666665</v>
      </c>
      <c r="J440" s="299">
        <v>903.08333333333326</v>
      </c>
      <c r="K440" s="298">
        <v>892.95</v>
      </c>
      <c r="L440" s="298">
        <v>880</v>
      </c>
      <c r="M440" s="298">
        <v>7.9630000000000006E-2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573.1</v>
      </c>
      <c r="D441" s="299">
        <v>571.88333333333333</v>
      </c>
      <c r="E441" s="299">
        <v>566.76666666666665</v>
      </c>
      <c r="F441" s="299">
        <v>560.43333333333328</v>
      </c>
      <c r="G441" s="299">
        <v>555.31666666666661</v>
      </c>
      <c r="H441" s="299">
        <v>578.2166666666667</v>
      </c>
      <c r="I441" s="299">
        <v>583.33333333333326</v>
      </c>
      <c r="J441" s="299">
        <v>589.66666666666674</v>
      </c>
      <c r="K441" s="298">
        <v>577</v>
      </c>
      <c r="L441" s="298">
        <v>565.54999999999995</v>
      </c>
      <c r="M441" s="298">
        <v>1.0664199999999999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1603.8</v>
      </c>
      <c r="D442" s="299">
        <v>1609.5166666666667</v>
      </c>
      <c r="E442" s="299">
        <v>1592.2833333333333</v>
      </c>
      <c r="F442" s="299">
        <v>1580.7666666666667</v>
      </c>
      <c r="G442" s="299">
        <v>1563.5333333333333</v>
      </c>
      <c r="H442" s="299">
        <v>1621.0333333333333</v>
      </c>
      <c r="I442" s="299">
        <v>1638.2666666666664</v>
      </c>
      <c r="J442" s="299">
        <v>1649.7833333333333</v>
      </c>
      <c r="K442" s="298">
        <v>1626.75</v>
      </c>
      <c r="L442" s="298">
        <v>1598</v>
      </c>
      <c r="M442" s="298">
        <v>8.5569999999999993E-2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550.15</v>
      </c>
      <c r="D443" s="299">
        <v>545.55000000000007</v>
      </c>
      <c r="E443" s="299">
        <v>527.10000000000014</v>
      </c>
      <c r="F443" s="299">
        <v>504.05000000000007</v>
      </c>
      <c r="G443" s="299">
        <v>485.60000000000014</v>
      </c>
      <c r="H443" s="299">
        <v>568.60000000000014</v>
      </c>
      <c r="I443" s="299">
        <v>587.05000000000018</v>
      </c>
      <c r="J443" s="299">
        <v>610.10000000000014</v>
      </c>
      <c r="K443" s="298">
        <v>564</v>
      </c>
      <c r="L443" s="298">
        <v>522.5</v>
      </c>
      <c r="M443" s="298">
        <v>1.7362500000000001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846.1</v>
      </c>
      <c r="D444" s="299">
        <v>844.69999999999993</v>
      </c>
      <c r="E444" s="299">
        <v>839.39999999999986</v>
      </c>
      <c r="F444" s="299">
        <v>832.69999999999993</v>
      </c>
      <c r="G444" s="299">
        <v>827.39999999999986</v>
      </c>
      <c r="H444" s="299">
        <v>851.39999999999986</v>
      </c>
      <c r="I444" s="299">
        <v>856.69999999999982</v>
      </c>
      <c r="J444" s="299">
        <v>863.39999999999986</v>
      </c>
      <c r="K444" s="298">
        <v>850</v>
      </c>
      <c r="L444" s="298">
        <v>838</v>
      </c>
      <c r="M444" s="298">
        <v>0.13633999999999999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39.4</v>
      </c>
      <c r="D445" s="299">
        <v>39.25</v>
      </c>
      <c r="E445" s="299">
        <v>38.85</v>
      </c>
      <c r="F445" s="299">
        <v>38.300000000000004</v>
      </c>
      <c r="G445" s="299">
        <v>37.900000000000006</v>
      </c>
      <c r="H445" s="299">
        <v>39.799999999999997</v>
      </c>
      <c r="I445" s="299">
        <v>40.200000000000003</v>
      </c>
      <c r="J445" s="299">
        <v>40.749999999999993</v>
      </c>
      <c r="K445" s="298">
        <v>39.65</v>
      </c>
      <c r="L445" s="298">
        <v>38.700000000000003</v>
      </c>
      <c r="M445" s="298">
        <v>57.316499999999998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854.95</v>
      </c>
      <c r="D446" s="299">
        <v>847.43333333333339</v>
      </c>
      <c r="E446" s="299">
        <v>837.36666666666679</v>
      </c>
      <c r="F446" s="299">
        <v>819.78333333333342</v>
      </c>
      <c r="G446" s="299">
        <v>809.71666666666681</v>
      </c>
      <c r="H446" s="299">
        <v>865.01666666666677</v>
      </c>
      <c r="I446" s="299">
        <v>875.08333333333337</v>
      </c>
      <c r="J446" s="299">
        <v>892.66666666666674</v>
      </c>
      <c r="K446" s="298">
        <v>857.5</v>
      </c>
      <c r="L446" s="298">
        <v>829.85</v>
      </c>
      <c r="M446" s="298">
        <v>11.10345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996.6</v>
      </c>
      <c r="D447" s="299">
        <v>997.43333333333339</v>
      </c>
      <c r="E447" s="299">
        <v>986.16666666666674</v>
      </c>
      <c r="F447" s="299">
        <v>975.73333333333335</v>
      </c>
      <c r="G447" s="299">
        <v>964.4666666666667</v>
      </c>
      <c r="H447" s="299">
        <v>1007.8666666666668</v>
      </c>
      <c r="I447" s="299">
        <v>1019.1333333333334</v>
      </c>
      <c r="J447" s="299">
        <v>1029.5666666666668</v>
      </c>
      <c r="K447" s="298">
        <v>1008.7</v>
      </c>
      <c r="L447" s="298">
        <v>987</v>
      </c>
      <c r="M447" s="298">
        <v>1.8173999999999999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843.1</v>
      </c>
      <c r="D448" s="299">
        <v>838.56666666666672</v>
      </c>
      <c r="E448" s="299">
        <v>832.68333333333339</v>
      </c>
      <c r="F448" s="299">
        <v>822.26666666666665</v>
      </c>
      <c r="G448" s="299">
        <v>816.38333333333333</v>
      </c>
      <c r="H448" s="299">
        <v>848.98333333333346</v>
      </c>
      <c r="I448" s="299">
        <v>854.8666666666669</v>
      </c>
      <c r="J448" s="299">
        <v>865.28333333333353</v>
      </c>
      <c r="K448" s="298">
        <v>844.45</v>
      </c>
      <c r="L448" s="298">
        <v>828.15</v>
      </c>
      <c r="M448" s="298">
        <v>10.777200000000001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211.65</v>
      </c>
      <c r="D449" s="299">
        <v>211.83333333333334</v>
      </c>
      <c r="E449" s="299">
        <v>210.31666666666669</v>
      </c>
      <c r="F449" s="299">
        <v>208.98333333333335</v>
      </c>
      <c r="G449" s="299">
        <v>207.4666666666667</v>
      </c>
      <c r="H449" s="299">
        <v>213.16666666666669</v>
      </c>
      <c r="I449" s="299">
        <v>214.68333333333334</v>
      </c>
      <c r="J449" s="299">
        <v>216.01666666666668</v>
      </c>
      <c r="K449" s="298">
        <v>213.35</v>
      </c>
      <c r="L449" s="298">
        <v>210.5</v>
      </c>
      <c r="M449" s="298">
        <v>5.8616700000000002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999.15</v>
      </c>
      <c r="D450" s="299">
        <v>989.1</v>
      </c>
      <c r="E450" s="299">
        <v>970.05000000000007</v>
      </c>
      <c r="F450" s="299">
        <v>940.95</v>
      </c>
      <c r="G450" s="299">
        <v>921.90000000000009</v>
      </c>
      <c r="H450" s="299">
        <v>1018.2</v>
      </c>
      <c r="I450" s="299">
        <v>1037.25</v>
      </c>
      <c r="J450" s="299">
        <v>1066.3499999999999</v>
      </c>
      <c r="K450" s="298">
        <v>1008.15</v>
      </c>
      <c r="L450" s="298">
        <v>960</v>
      </c>
      <c r="M450" s="298">
        <v>5.2461799999999998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3113.8</v>
      </c>
      <c r="D451" s="299">
        <v>3148.2666666666664</v>
      </c>
      <c r="E451" s="299">
        <v>3071.5333333333328</v>
      </c>
      <c r="F451" s="299">
        <v>3029.2666666666664</v>
      </c>
      <c r="G451" s="299">
        <v>2952.5333333333328</v>
      </c>
      <c r="H451" s="299">
        <v>3190.5333333333328</v>
      </c>
      <c r="I451" s="299">
        <v>3267.2666666666664</v>
      </c>
      <c r="J451" s="299">
        <v>3309.5333333333328</v>
      </c>
      <c r="K451" s="298">
        <v>3225</v>
      </c>
      <c r="L451" s="298">
        <v>3106</v>
      </c>
      <c r="M451" s="298">
        <v>69.745999999999995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765.9</v>
      </c>
      <c r="D452" s="299">
        <v>764.76666666666677</v>
      </c>
      <c r="E452" s="299">
        <v>759.53333333333353</v>
      </c>
      <c r="F452" s="299">
        <v>753.16666666666674</v>
      </c>
      <c r="G452" s="299">
        <v>747.93333333333351</v>
      </c>
      <c r="H452" s="299">
        <v>771.13333333333355</v>
      </c>
      <c r="I452" s="299">
        <v>776.3666666666669</v>
      </c>
      <c r="J452" s="299">
        <v>782.73333333333358</v>
      </c>
      <c r="K452" s="298">
        <v>770</v>
      </c>
      <c r="L452" s="298">
        <v>758.4</v>
      </c>
      <c r="M452" s="298">
        <v>12.871169999999999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8046</v>
      </c>
      <c r="D453" s="299">
        <v>7993.8833333333341</v>
      </c>
      <c r="E453" s="299">
        <v>7867.7666666666682</v>
      </c>
      <c r="F453" s="299">
        <v>7689.5333333333338</v>
      </c>
      <c r="G453" s="299">
        <v>7563.4166666666679</v>
      </c>
      <c r="H453" s="299">
        <v>8172.1166666666686</v>
      </c>
      <c r="I453" s="299">
        <v>8298.2333333333354</v>
      </c>
      <c r="J453" s="299">
        <v>8476.466666666669</v>
      </c>
      <c r="K453" s="298">
        <v>8120</v>
      </c>
      <c r="L453" s="298">
        <v>7815.65</v>
      </c>
      <c r="M453" s="298">
        <v>2.4207800000000002</v>
      </c>
      <c r="N453" s="1"/>
      <c r="O453" s="1"/>
    </row>
    <row r="454" spans="1:15" ht="12.75" customHeight="1">
      <c r="A454" s="30">
        <v>444</v>
      </c>
      <c r="B454" s="308" t="s">
        <v>882</v>
      </c>
      <c r="C454" s="298">
        <v>1389.4</v>
      </c>
      <c r="D454" s="299">
        <v>1389.1166666666668</v>
      </c>
      <c r="E454" s="299">
        <v>1383.2333333333336</v>
      </c>
      <c r="F454" s="299">
        <v>1377.0666666666668</v>
      </c>
      <c r="G454" s="299">
        <v>1371.1833333333336</v>
      </c>
      <c r="H454" s="299">
        <v>1395.2833333333335</v>
      </c>
      <c r="I454" s="299">
        <v>1401.1666666666667</v>
      </c>
      <c r="J454" s="299">
        <v>1407.3333333333335</v>
      </c>
      <c r="K454" s="298">
        <v>1395</v>
      </c>
      <c r="L454" s="298">
        <v>1382.95</v>
      </c>
      <c r="M454" s="298">
        <v>7.3690000000000005E-2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224.05</v>
      </c>
      <c r="D455" s="299">
        <v>221.36666666666667</v>
      </c>
      <c r="E455" s="299">
        <v>217.78333333333336</v>
      </c>
      <c r="F455" s="299">
        <v>211.51666666666668</v>
      </c>
      <c r="G455" s="299">
        <v>207.93333333333337</v>
      </c>
      <c r="H455" s="299">
        <v>227.63333333333335</v>
      </c>
      <c r="I455" s="299">
        <v>231.21666666666667</v>
      </c>
      <c r="J455" s="299">
        <v>237.48333333333335</v>
      </c>
      <c r="K455" s="298">
        <v>224.95</v>
      </c>
      <c r="L455" s="298">
        <v>215.1</v>
      </c>
      <c r="M455" s="298">
        <v>39.223939999999999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437.05</v>
      </c>
      <c r="D456" s="299">
        <v>437.23333333333335</v>
      </c>
      <c r="E456" s="299">
        <v>433.26666666666671</v>
      </c>
      <c r="F456" s="299">
        <v>429.48333333333335</v>
      </c>
      <c r="G456" s="299">
        <v>425.51666666666671</v>
      </c>
      <c r="H456" s="299">
        <v>441.01666666666671</v>
      </c>
      <c r="I456" s="299">
        <v>444.98333333333341</v>
      </c>
      <c r="J456" s="299">
        <v>448.76666666666671</v>
      </c>
      <c r="K456" s="298">
        <v>441.2</v>
      </c>
      <c r="L456" s="298">
        <v>433.45</v>
      </c>
      <c r="M456" s="298">
        <v>126.2115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220.75</v>
      </c>
      <c r="D457" s="299">
        <v>220.31666666666669</v>
      </c>
      <c r="E457" s="299">
        <v>218.73333333333338</v>
      </c>
      <c r="F457" s="299">
        <v>216.7166666666667</v>
      </c>
      <c r="G457" s="299">
        <v>215.13333333333338</v>
      </c>
      <c r="H457" s="299">
        <v>222.33333333333337</v>
      </c>
      <c r="I457" s="299">
        <v>223.91666666666669</v>
      </c>
      <c r="J457" s="299">
        <v>225.93333333333337</v>
      </c>
      <c r="K457" s="298">
        <v>221.9</v>
      </c>
      <c r="L457" s="298">
        <v>218.3</v>
      </c>
      <c r="M457" s="298">
        <v>149.96209999999999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613.4</v>
      </c>
      <c r="D458" s="299">
        <v>611.80000000000007</v>
      </c>
      <c r="E458" s="299">
        <v>602.60000000000014</v>
      </c>
      <c r="F458" s="299">
        <v>591.80000000000007</v>
      </c>
      <c r="G458" s="299">
        <v>582.60000000000014</v>
      </c>
      <c r="H458" s="299">
        <v>622.60000000000014</v>
      </c>
      <c r="I458" s="299">
        <v>631.80000000000018</v>
      </c>
      <c r="J458" s="299">
        <v>642.60000000000014</v>
      </c>
      <c r="K458" s="298">
        <v>621</v>
      </c>
      <c r="L458" s="298">
        <v>601</v>
      </c>
      <c r="M458" s="298">
        <v>0.42457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912.75</v>
      </c>
      <c r="D459" s="299">
        <v>905.6</v>
      </c>
      <c r="E459" s="299">
        <v>882.2</v>
      </c>
      <c r="F459" s="299">
        <v>851.65</v>
      </c>
      <c r="G459" s="299">
        <v>828.25</v>
      </c>
      <c r="H459" s="299">
        <v>936.15000000000009</v>
      </c>
      <c r="I459" s="299">
        <v>959.55</v>
      </c>
      <c r="J459" s="299">
        <v>990.10000000000014</v>
      </c>
      <c r="K459" s="298">
        <v>929</v>
      </c>
      <c r="L459" s="298">
        <v>875.05</v>
      </c>
      <c r="M459" s="298">
        <v>150.19334000000001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120</v>
      </c>
      <c r="D460" s="299">
        <v>119.53333333333335</v>
      </c>
      <c r="E460" s="299">
        <v>117.76666666666669</v>
      </c>
      <c r="F460" s="299">
        <v>115.53333333333335</v>
      </c>
      <c r="G460" s="299">
        <v>113.76666666666669</v>
      </c>
      <c r="H460" s="299">
        <v>121.76666666666669</v>
      </c>
      <c r="I460" s="299">
        <v>123.53333333333335</v>
      </c>
      <c r="J460" s="299">
        <v>125.76666666666669</v>
      </c>
      <c r="K460" s="298">
        <v>121.3</v>
      </c>
      <c r="L460" s="298">
        <v>117.3</v>
      </c>
      <c r="M460" s="298">
        <v>40.392740000000003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3597.75</v>
      </c>
      <c r="D461" s="299">
        <v>3573.6666666666665</v>
      </c>
      <c r="E461" s="299">
        <v>3497.333333333333</v>
      </c>
      <c r="F461" s="299">
        <v>3396.9166666666665</v>
      </c>
      <c r="G461" s="299">
        <v>3320.583333333333</v>
      </c>
      <c r="H461" s="299">
        <v>3674.083333333333</v>
      </c>
      <c r="I461" s="299">
        <v>3750.4166666666661</v>
      </c>
      <c r="J461" s="299">
        <v>3850.833333333333</v>
      </c>
      <c r="K461" s="298">
        <v>3650</v>
      </c>
      <c r="L461" s="298">
        <v>3473.25</v>
      </c>
      <c r="M461" s="298">
        <v>0.12144000000000001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1007.55</v>
      </c>
      <c r="D462" s="299">
        <v>1004.3000000000001</v>
      </c>
      <c r="E462" s="299">
        <v>991.25000000000011</v>
      </c>
      <c r="F462" s="299">
        <v>974.95</v>
      </c>
      <c r="G462" s="299">
        <v>961.90000000000009</v>
      </c>
      <c r="H462" s="299">
        <v>1020.6000000000001</v>
      </c>
      <c r="I462" s="299">
        <v>1033.6500000000001</v>
      </c>
      <c r="J462" s="299">
        <v>1049.9500000000003</v>
      </c>
      <c r="K462" s="298">
        <v>1017.35</v>
      </c>
      <c r="L462" s="298">
        <v>988</v>
      </c>
      <c r="M462" s="298">
        <v>28.925070000000002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80.7</v>
      </c>
      <c r="D463" s="299">
        <v>80.61666666666666</v>
      </c>
      <c r="E463" s="299">
        <v>80.23333333333332</v>
      </c>
      <c r="F463" s="299">
        <v>79.766666666666666</v>
      </c>
      <c r="G463" s="299">
        <v>79.383333333333326</v>
      </c>
      <c r="H463" s="299">
        <v>81.083333333333314</v>
      </c>
      <c r="I463" s="299">
        <v>81.466666666666669</v>
      </c>
      <c r="J463" s="299">
        <v>81.933333333333309</v>
      </c>
      <c r="K463" s="298">
        <v>81</v>
      </c>
      <c r="L463" s="298">
        <v>80.150000000000006</v>
      </c>
      <c r="M463" s="298">
        <v>3.0687700000000002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648.1</v>
      </c>
      <c r="D464" s="299">
        <v>647.43333333333339</v>
      </c>
      <c r="E464" s="299">
        <v>642.31666666666683</v>
      </c>
      <c r="F464" s="299">
        <v>636.53333333333342</v>
      </c>
      <c r="G464" s="299">
        <v>631.41666666666686</v>
      </c>
      <c r="H464" s="299">
        <v>653.21666666666681</v>
      </c>
      <c r="I464" s="299">
        <v>658.33333333333337</v>
      </c>
      <c r="J464" s="299">
        <v>664.11666666666679</v>
      </c>
      <c r="K464" s="298">
        <v>652.54999999999995</v>
      </c>
      <c r="L464" s="298">
        <v>641.65</v>
      </c>
      <c r="M464" s="298">
        <v>1.38689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2090.5500000000002</v>
      </c>
      <c r="D465" s="299">
        <v>2086.7166666666667</v>
      </c>
      <c r="E465" s="299">
        <v>2073.4333333333334</v>
      </c>
      <c r="F465" s="299">
        <v>2056.3166666666666</v>
      </c>
      <c r="G465" s="299">
        <v>2043.0333333333333</v>
      </c>
      <c r="H465" s="299">
        <v>2103.8333333333335</v>
      </c>
      <c r="I465" s="299">
        <v>2117.1166666666672</v>
      </c>
      <c r="J465" s="299">
        <v>2134.2333333333336</v>
      </c>
      <c r="K465" s="298">
        <v>2100</v>
      </c>
      <c r="L465" s="298">
        <v>2069.6</v>
      </c>
      <c r="M465" s="298">
        <v>0.36074000000000001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621.75</v>
      </c>
      <c r="D466" s="299">
        <v>620.91666666666663</v>
      </c>
      <c r="E466" s="299">
        <v>614.83333333333326</v>
      </c>
      <c r="F466" s="299">
        <v>607.91666666666663</v>
      </c>
      <c r="G466" s="299">
        <v>601.83333333333326</v>
      </c>
      <c r="H466" s="299">
        <v>627.83333333333326</v>
      </c>
      <c r="I466" s="299">
        <v>633.91666666666652</v>
      </c>
      <c r="J466" s="299">
        <v>640.83333333333326</v>
      </c>
      <c r="K466" s="298">
        <v>627</v>
      </c>
      <c r="L466" s="298">
        <v>614</v>
      </c>
      <c r="M466" s="298">
        <v>0.34094000000000002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2556.75</v>
      </c>
      <c r="D467" s="299">
        <v>2548.9166666666665</v>
      </c>
      <c r="E467" s="299">
        <v>2527.833333333333</v>
      </c>
      <c r="F467" s="299">
        <v>2498.9166666666665</v>
      </c>
      <c r="G467" s="299">
        <v>2477.833333333333</v>
      </c>
      <c r="H467" s="299">
        <v>2577.833333333333</v>
      </c>
      <c r="I467" s="299">
        <v>2598.9166666666661</v>
      </c>
      <c r="J467" s="299">
        <v>2627.833333333333</v>
      </c>
      <c r="K467" s="298">
        <v>2570</v>
      </c>
      <c r="L467" s="298">
        <v>2520</v>
      </c>
      <c r="M467" s="298">
        <v>0.58830000000000005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2163.6</v>
      </c>
      <c r="D468" s="299">
        <v>2154.6833333333329</v>
      </c>
      <c r="E468" s="299">
        <v>2135.516666666666</v>
      </c>
      <c r="F468" s="299">
        <v>2107.4333333333329</v>
      </c>
      <c r="G468" s="299">
        <v>2088.266666666666</v>
      </c>
      <c r="H468" s="299">
        <v>2182.766666666666</v>
      </c>
      <c r="I468" s="299">
        <v>2201.9333333333329</v>
      </c>
      <c r="J468" s="299">
        <v>2230.016666666666</v>
      </c>
      <c r="K468" s="298">
        <v>2173.85</v>
      </c>
      <c r="L468" s="298">
        <v>2126.6</v>
      </c>
      <c r="M468" s="298">
        <v>12.195080000000001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1484.05</v>
      </c>
      <c r="D469" s="299">
        <v>1482.8333333333333</v>
      </c>
      <c r="E469" s="299">
        <v>1467.2166666666665</v>
      </c>
      <c r="F469" s="299">
        <v>1450.3833333333332</v>
      </c>
      <c r="G469" s="299">
        <v>1434.7666666666664</v>
      </c>
      <c r="H469" s="299">
        <v>1499.6666666666665</v>
      </c>
      <c r="I469" s="299">
        <v>1515.2833333333333</v>
      </c>
      <c r="J469" s="299">
        <v>1532.1166666666666</v>
      </c>
      <c r="K469" s="298">
        <v>1498.45</v>
      </c>
      <c r="L469" s="298">
        <v>1466</v>
      </c>
      <c r="M469" s="298">
        <v>2.29548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488.95</v>
      </c>
      <c r="D470" s="299">
        <v>485.7166666666667</v>
      </c>
      <c r="E470" s="299">
        <v>478.43333333333339</v>
      </c>
      <c r="F470" s="299">
        <v>467.91666666666669</v>
      </c>
      <c r="G470" s="299">
        <v>460.63333333333338</v>
      </c>
      <c r="H470" s="299">
        <v>496.23333333333341</v>
      </c>
      <c r="I470" s="299">
        <v>503.51666666666671</v>
      </c>
      <c r="J470" s="299">
        <v>514.03333333333342</v>
      </c>
      <c r="K470" s="298">
        <v>493</v>
      </c>
      <c r="L470" s="298">
        <v>475.2</v>
      </c>
      <c r="M470" s="298">
        <v>2.9001899999999998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1207.4000000000001</v>
      </c>
      <c r="D471" s="299">
        <v>1209.0666666666666</v>
      </c>
      <c r="E471" s="299">
        <v>1195.3333333333333</v>
      </c>
      <c r="F471" s="299">
        <v>1183.2666666666667</v>
      </c>
      <c r="G471" s="299">
        <v>1169.5333333333333</v>
      </c>
      <c r="H471" s="299">
        <v>1221.1333333333332</v>
      </c>
      <c r="I471" s="299">
        <v>1234.8666666666668</v>
      </c>
      <c r="J471" s="299">
        <v>1246.9333333333332</v>
      </c>
      <c r="K471" s="298">
        <v>1222.8</v>
      </c>
      <c r="L471" s="298">
        <v>1197</v>
      </c>
      <c r="M471" s="298">
        <v>8.7736800000000006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38.700000000000003</v>
      </c>
      <c r="D472" s="299">
        <v>38.783333333333339</v>
      </c>
      <c r="E472" s="299">
        <v>38.366666666666674</v>
      </c>
      <c r="F472" s="299">
        <v>38.033333333333339</v>
      </c>
      <c r="G472" s="299">
        <v>37.616666666666674</v>
      </c>
      <c r="H472" s="299">
        <v>39.116666666666674</v>
      </c>
      <c r="I472" s="299">
        <v>39.533333333333346</v>
      </c>
      <c r="J472" s="299">
        <v>39.866666666666674</v>
      </c>
      <c r="K472" s="298">
        <v>39.200000000000003</v>
      </c>
      <c r="L472" s="298">
        <v>38.450000000000003</v>
      </c>
      <c r="M472" s="298">
        <v>25.2682</v>
      </c>
      <c r="N472" s="1"/>
      <c r="O472" s="1"/>
    </row>
    <row r="473" spans="1:15" ht="12.75" customHeight="1">
      <c r="A473" s="30">
        <v>463</v>
      </c>
      <c r="B473" s="308" t="s">
        <v>883</v>
      </c>
      <c r="C473" s="298">
        <v>251.4</v>
      </c>
      <c r="D473" s="299">
        <v>248.45000000000002</v>
      </c>
      <c r="E473" s="299">
        <v>244.00000000000003</v>
      </c>
      <c r="F473" s="299">
        <v>236.60000000000002</v>
      </c>
      <c r="G473" s="299">
        <v>232.15000000000003</v>
      </c>
      <c r="H473" s="299">
        <v>255.85000000000002</v>
      </c>
      <c r="I473" s="299">
        <v>260.3</v>
      </c>
      <c r="J473" s="299">
        <v>267.70000000000005</v>
      </c>
      <c r="K473" s="298">
        <v>252.9</v>
      </c>
      <c r="L473" s="298">
        <v>241.05</v>
      </c>
      <c r="M473" s="298">
        <v>6.3665000000000003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161.05000000000001</v>
      </c>
      <c r="D474" s="299">
        <v>161.80000000000001</v>
      </c>
      <c r="E474" s="299">
        <v>159.70000000000002</v>
      </c>
      <c r="F474" s="299">
        <v>158.35</v>
      </c>
      <c r="G474" s="299">
        <v>156.25</v>
      </c>
      <c r="H474" s="299">
        <v>163.15000000000003</v>
      </c>
      <c r="I474" s="299">
        <v>165.25000000000006</v>
      </c>
      <c r="J474" s="299">
        <v>166.60000000000005</v>
      </c>
      <c r="K474" s="298">
        <v>163.9</v>
      </c>
      <c r="L474" s="298">
        <v>160.44999999999999</v>
      </c>
      <c r="M474" s="298">
        <v>1.1424700000000001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2056.4</v>
      </c>
      <c r="D475" s="299">
        <v>2037.1666666666667</v>
      </c>
      <c r="E475" s="299">
        <v>1979.3333333333335</v>
      </c>
      <c r="F475" s="299">
        <v>1902.2666666666667</v>
      </c>
      <c r="G475" s="299">
        <v>1844.4333333333334</v>
      </c>
      <c r="H475" s="299">
        <v>2114.2333333333336</v>
      </c>
      <c r="I475" s="299">
        <v>2172.0666666666671</v>
      </c>
      <c r="J475" s="299">
        <v>2249.1333333333337</v>
      </c>
      <c r="K475" s="298">
        <v>2095</v>
      </c>
      <c r="L475" s="298">
        <v>1960.1</v>
      </c>
      <c r="M475" s="298">
        <v>2.2717800000000001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11.35</v>
      </c>
      <c r="D476" s="299">
        <v>11.366666666666665</v>
      </c>
      <c r="E476" s="299">
        <v>11.18333333333333</v>
      </c>
      <c r="F476" s="299">
        <v>11.016666666666664</v>
      </c>
      <c r="G476" s="299">
        <v>10.833333333333329</v>
      </c>
      <c r="H476" s="299">
        <v>11.533333333333331</v>
      </c>
      <c r="I476" s="299">
        <v>11.716666666666665</v>
      </c>
      <c r="J476" s="299">
        <v>11.883333333333333</v>
      </c>
      <c r="K476" s="298">
        <v>11.55</v>
      </c>
      <c r="L476" s="298">
        <v>11.2</v>
      </c>
      <c r="M476" s="298">
        <v>29.793489999999998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644</v>
      </c>
      <c r="D477" s="299">
        <v>640.56666666666672</v>
      </c>
      <c r="E477" s="299">
        <v>632.43333333333339</v>
      </c>
      <c r="F477" s="299">
        <v>620.86666666666667</v>
      </c>
      <c r="G477" s="299">
        <v>612.73333333333335</v>
      </c>
      <c r="H477" s="299">
        <v>652.13333333333344</v>
      </c>
      <c r="I477" s="299">
        <v>660.26666666666688</v>
      </c>
      <c r="J477" s="299">
        <v>671.83333333333348</v>
      </c>
      <c r="K477" s="298">
        <v>648.70000000000005</v>
      </c>
      <c r="L477" s="298">
        <v>629</v>
      </c>
      <c r="M477" s="298">
        <v>3.5530599999999999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690.8</v>
      </c>
      <c r="D478" s="299">
        <v>689.68333333333339</v>
      </c>
      <c r="E478" s="299">
        <v>684.36666666666679</v>
      </c>
      <c r="F478" s="299">
        <v>677.93333333333339</v>
      </c>
      <c r="G478" s="299">
        <v>672.61666666666679</v>
      </c>
      <c r="H478" s="299">
        <v>696.11666666666679</v>
      </c>
      <c r="I478" s="299">
        <v>701.43333333333339</v>
      </c>
      <c r="J478" s="299">
        <v>707.86666666666679</v>
      </c>
      <c r="K478" s="298">
        <v>695</v>
      </c>
      <c r="L478" s="298">
        <v>683.25</v>
      </c>
      <c r="M478" s="298">
        <v>18.222809999999999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671.65</v>
      </c>
      <c r="D479" s="299">
        <v>674.73333333333335</v>
      </c>
      <c r="E479" s="299">
        <v>667.4666666666667</v>
      </c>
      <c r="F479" s="299">
        <v>663.2833333333333</v>
      </c>
      <c r="G479" s="299">
        <v>656.01666666666665</v>
      </c>
      <c r="H479" s="299">
        <v>678.91666666666674</v>
      </c>
      <c r="I479" s="299">
        <v>686.18333333333339</v>
      </c>
      <c r="J479" s="299">
        <v>690.36666666666679</v>
      </c>
      <c r="K479" s="298">
        <v>682</v>
      </c>
      <c r="L479" s="298">
        <v>670.55</v>
      </c>
      <c r="M479" s="298">
        <v>0.33349000000000001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5854.25</v>
      </c>
      <c r="D480" s="299">
        <v>5834.6166666666659</v>
      </c>
      <c r="E480" s="299">
        <v>5800.2333333333318</v>
      </c>
      <c r="F480" s="299">
        <v>5746.2166666666662</v>
      </c>
      <c r="G480" s="299">
        <v>5711.8333333333321</v>
      </c>
      <c r="H480" s="299">
        <v>5888.6333333333314</v>
      </c>
      <c r="I480" s="299">
        <v>5923.0166666666646</v>
      </c>
      <c r="J480" s="299">
        <v>5977.033333333331</v>
      </c>
      <c r="K480" s="298">
        <v>5869</v>
      </c>
      <c r="L480" s="298">
        <v>5780.6</v>
      </c>
      <c r="M480" s="298">
        <v>1.8967099999999999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36.549999999999997</v>
      </c>
      <c r="D481" s="299">
        <v>36.366666666666667</v>
      </c>
      <c r="E481" s="299">
        <v>35.933333333333337</v>
      </c>
      <c r="F481" s="299">
        <v>35.31666666666667</v>
      </c>
      <c r="G481" s="299">
        <v>34.88333333333334</v>
      </c>
      <c r="H481" s="299">
        <v>36.983333333333334</v>
      </c>
      <c r="I481" s="299">
        <v>37.416666666666657</v>
      </c>
      <c r="J481" s="299">
        <v>38.033333333333331</v>
      </c>
      <c r="K481" s="298">
        <v>36.799999999999997</v>
      </c>
      <c r="L481" s="298">
        <v>35.75</v>
      </c>
      <c r="M481" s="298">
        <v>54.975650000000002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1616.05</v>
      </c>
      <c r="D482" s="299">
        <v>1622.0666666666668</v>
      </c>
      <c r="E482" s="299">
        <v>1594.1333333333337</v>
      </c>
      <c r="F482" s="299">
        <v>1572.2166666666669</v>
      </c>
      <c r="G482" s="299">
        <v>1544.2833333333338</v>
      </c>
      <c r="H482" s="299">
        <v>1643.9833333333336</v>
      </c>
      <c r="I482" s="299">
        <v>1671.9166666666665</v>
      </c>
      <c r="J482" s="299">
        <v>1693.8333333333335</v>
      </c>
      <c r="K482" s="298">
        <v>1650</v>
      </c>
      <c r="L482" s="298">
        <v>1600.15</v>
      </c>
      <c r="M482" s="298">
        <v>5.7057399999999996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817.1</v>
      </c>
      <c r="D483" s="299">
        <v>816.85</v>
      </c>
      <c r="E483" s="299">
        <v>809.2</v>
      </c>
      <c r="F483" s="299">
        <v>801.30000000000007</v>
      </c>
      <c r="G483" s="299">
        <v>793.65000000000009</v>
      </c>
      <c r="H483" s="299">
        <v>824.75</v>
      </c>
      <c r="I483" s="299">
        <v>832.39999999999986</v>
      </c>
      <c r="J483" s="299">
        <v>840.3</v>
      </c>
      <c r="K483" s="298">
        <v>824.5</v>
      </c>
      <c r="L483" s="298">
        <v>808.95</v>
      </c>
      <c r="M483" s="298">
        <v>8.5439699999999998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226</v>
      </c>
      <c r="D484" s="299">
        <v>226.13333333333335</v>
      </c>
      <c r="E484" s="299">
        <v>223.41666666666671</v>
      </c>
      <c r="F484" s="299">
        <v>220.83333333333337</v>
      </c>
      <c r="G484" s="299">
        <v>218.11666666666673</v>
      </c>
      <c r="H484" s="299">
        <v>228.7166666666667</v>
      </c>
      <c r="I484" s="299">
        <v>231.43333333333334</v>
      </c>
      <c r="J484" s="299">
        <v>234.01666666666668</v>
      </c>
      <c r="K484" s="298">
        <v>228.85</v>
      </c>
      <c r="L484" s="298">
        <v>223.55</v>
      </c>
      <c r="M484" s="298">
        <v>1.2853000000000001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2789.15</v>
      </c>
      <c r="D485" s="299">
        <v>2723.0499999999997</v>
      </c>
      <c r="E485" s="299">
        <v>2601.0999999999995</v>
      </c>
      <c r="F485" s="299">
        <v>2413.0499999999997</v>
      </c>
      <c r="G485" s="299">
        <v>2291.0999999999995</v>
      </c>
      <c r="H485" s="299">
        <v>2911.0999999999995</v>
      </c>
      <c r="I485" s="299">
        <v>3033.0499999999993</v>
      </c>
      <c r="J485" s="299">
        <v>3221.0999999999995</v>
      </c>
      <c r="K485" s="298">
        <v>2845</v>
      </c>
      <c r="L485" s="298">
        <v>2535</v>
      </c>
      <c r="M485" s="298">
        <v>1.04833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631.85</v>
      </c>
      <c r="D486" s="299">
        <v>632</v>
      </c>
      <c r="E486" s="299">
        <v>625.85</v>
      </c>
      <c r="F486" s="299">
        <v>619.85</v>
      </c>
      <c r="G486" s="299">
        <v>613.70000000000005</v>
      </c>
      <c r="H486" s="299">
        <v>638</v>
      </c>
      <c r="I486" s="299">
        <v>644.15000000000009</v>
      </c>
      <c r="J486" s="299">
        <v>650.15</v>
      </c>
      <c r="K486" s="298">
        <v>638.15</v>
      </c>
      <c r="L486" s="298">
        <v>626</v>
      </c>
      <c r="M486" s="298">
        <v>1.25695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305.89999999999998</v>
      </c>
      <c r="D487" s="299">
        <v>305.5</v>
      </c>
      <c r="E487" s="299">
        <v>302.95</v>
      </c>
      <c r="F487" s="299">
        <v>300</v>
      </c>
      <c r="G487" s="299">
        <v>297.45</v>
      </c>
      <c r="H487" s="299">
        <v>308.45</v>
      </c>
      <c r="I487" s="299">
        <v>310.99999999999994</v>
      </c>
      <c r="J487" s="299">
        <v>313.95</v>
      </c>
      <c r="K487" s="298">
        <v>308.05</v>
      </c>
      <c r="L487" s="298">
        <v>302.55</v>
      </c>
      <c r="M487" s="298">
        <v>1.7269099999999999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26.3</v>
      </c>
      <c r="D488" s="299">
        <v>26.033333333333331</v>
      </c>
      <c r="E488" s="299">
        <v>25.616666666666664</v>
      </c>
      <c r="F488" s="299">
        <v>24.933333333333334</v>
      </c>
      <c r="G488" s="299">
        <v>24.516666666666666</v>
      </c>
      <c r="H488" s="299">
        <v>26.716666666666661</v>
      </c>
      <c r="I488" s="299">
        <v>27.133333333333333</v>
      </c>
      <c r="J488" s="299">
        <v>27.816666666666659</v>
      </c>
      <c r="K488" s="298">
        <v>26.45</v>
      </c>
      <c r="L488" s="298">
        <v>25.35</v>
      </c>
      <c r="M488" s="298">
        <v>19.80369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282.2</v>
      </c>
      <c r="D489" s="299">
        <v>280.0333333333333</v>
      </c>
      <c r="E489" s="299">
        <v>277.16666666666663</v>
      </c>
      <c r="F489" s="299">
        <v>272.13333333333333</v>
      </c>
      <c r="G489" s="299">
        <v>269.26666666666665</v>
      </c>
      <c r="H489" s="299">
        <v>285.06666666666661</v>
      </c>
      <c r="I489" s="299">
        <v>287.93333333333328</v>
      </c>
      <c r="J489" s="299">
        <v>292.96666666666658</v>
      </c>
      <c r="K489" s="298">
        <v>282.89999999999998</v>
      </c>
      <c r="L489" s="298">
        <v>275</v>
      </c>
      <c r="M489" s="298">
        <v>2.5342899999999999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321.39999999999998</v>
      </c>
      <c r="D490" s="318">
        <v>318.23333333333335</v>
      </c>
      <c r="E490" s="318">
        <v>313.4666666666667</v>
      </c>
      <c r="F490" s="318">
        <v>305.53333333333336</v>
      </c>
      <c r="G490" s="318">
        <v>300.76666666666671</v>
      </c>
      <c r="H490" s="318">
        <v>326.16666666666669</v>
      </c>
      <c r="I490" s="318">
        <v>330.93333333333334</v>
      </c>
      <c r="J490" s="317">
        <v>338.86666666666667</v>
      </c>
      <c r="K490" s="317">
        <v>323</v>
      </c>
      <c r="L490" s="317">
        <v>310.3</v>
      </c>
      <c r="M490" s="269">
        <v>1.64008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855.25</v>
      </c>
      <c r="D491" s="318">
        <v>855.55000000000007</v>
      </c>
      <c r="E491" s="318">
        <v>845.35000000000014</v>
      </c>
      <c r="F491" s="318">
        <v>835.45</v>
      </c>
      <c r="G491" s="318">
        <v>825.25000000000011</v>
      </c>
      <c r="H491" s="318">
        <v>865.45000000000016</v>
      </c>
      <c r="I491" s="318">
        <v>875.6500000000002</v>
      </c>
      <c r="J491" s="317">
        <v>885.55000000000018</v>
      </c>
      <c r="K491" s="317">
        <v>865.75</v>
      </c>
      <c r="L491" s="317">
        <v>845.65</v>
      </c>
      <c r="M491" s="269">
        <v>8.2414199999999997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229.45</v>
      </c>
      <c r="D492" s="299">
        <v>227.68333333333331</v>
      </c>
      <c r="E492" s="299">
        <v>223.06666666666661</v>
      </c>
      <c r="F492" s="299">
        <v>216.68333333333331</v>
      </c>
      <c r="G492" s="299">
        <v>212.06666666666661</v>
      </c>
      <c r="H492" s="299">
        <v>234.06666666666661</v>
      </c>
      <c r="I492" s="299">
        <v>238.68333333333334</v>
      </c>
      <c r="J492" s="299">
        <v>245.06666666666661</v>
      </c>
      <c r="K492" s="298">
        <v>232.3</v>
      </c>
      <c r="L492" s="298">
        <v>221.3</v>
      </c>
      <c r="M492" s="298">
        <v>160.01814999999999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2023.15</v>
      </c>
      <c r="D493" s="318">
        <v>2013.2833333333335</v>
      </c>
      <c r="E493" s="318">
        <v>1986.866666666667</v>
      </c>
      <c r="F493" s="318">
        <v>1950.5833333333335</v>
      </c>
      <c r="G493" s="318">
        <v>1924.166666666667</v>
      </c>
      <c r="H493" s="318">
        <v>2049.5666666666671</v>
      </c>
      <c r="I493" s="318">
        <v>2075.9833333333336</v>
      </c>
      <c r="J493" s="317">
        <v>2112.2666666666673</v>
      </c>
      <c r="K493" s="317">
        <v>2039.7</v>
      </c>
      <c r="L493" s="317">
        <v>1977</v>
      </c>
      <c r="M493" s="269">
        <v>0.17802999999999999</v>
      </c>
      <c r="N493" s="1"/>
      <c r="O493" s="1"/>
    </row>
    <row r="494" spans="1:15" ht="12.75" customHeight="1">
      <c r="A494" s="30">
        <v>484</v>
      </c>
      <c r="B494" s="331" t="s">
        <v>884</v>
      </c>
      <c r="C494" s="298">
        <v>307.89999999999998</v>
      </c>
      <c r="D494" s="299">
        <v>310.46666666666664</v>
      </c>
      <c r="E494" s="299">
        <v>300.58333333333326</v>
      </c>
      <c r="F494" s="299">
        <v>293.26666666666659</v>
      </c>
      <c r="G494" s="299">
        <v>283.38333333333321</v>
      </c>
      <c r="H494" s="299">
        <v>317.7833333333333</v>
      </c>
      <c r="I494" s="299">
        <v>327.66666666666663</v>
      </c>
      <c r="J494" s="299">
        <v>334.98333333333335</v>
      </c>
      <c r="K494" s="298">
        <v>320.35000000000002</v>
      </c>
      <c r="L494" s="298">
        <v>303.14999999999998</v>
      </c>
      <c r="M494" s="298">
        <v>0.93586000000000003</v>
      </c>
      <c r="N494" s="1"/>
      <c r="O494" s="1"/>
    </row>
    <row r="495" spans="1:15" ht="12.75" customHeight="1">
      <c r="A495" s="30">
        <v>485</v>
      </c>
      <c r="B495" s="333" t="s">
        <v>524</v>
      </c>
      <c r="C495" s="318">
        <v>2060.65</v>
      </c>
      <c r="D495" s="318">
        <v>2047.3</v>
      </c>
      <c r="E495" s="299">
        <v>2022.6</v>
      </c>
      <c r="F495" s="299">
        <v>1984.55</v>
      </c>
      <c r="G495" s="299">
        <v>1959.85</v>
      </c>
      <c r="H495" s="299">
        <v>2085.35</v>
      </c>
      <c r="I495" s="299">
        <v>2110.0500000000002</v>
      </c>
      <c r="J495" s="299">
        <v>2148.1</v>
      </c>
      <c r="K495" s="298">
        <v>2072</v>
      </c>
      <c r="L495" s="298">
        <v>2009.25</v>
      </c>
      <c r="M495" s="298">
        <v>0.36046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8.6999999999999993</v>
      </c>
      <c r="D496" s="299">
        <v>8.6666666666666661</v>
      </c>
      <c r="E496" s="299">
        <v>8.3833333333333329</v>
      </c>
      <c r="F496" s="299">
        <v>8.0666666666666664</v>
      </c>
      <c r="G496" s="299">
        <v>7.7833333333333332</v>
      </c>
      <c r="H496" s="299">
        <v>8.9833333333333325</v>
      </c>
      <c r="I496" s="299">
        <v>9.2666666666666675</v>
      </c>
      <c r="J496" s="299">
        <v>9.5833333333333321</v>
      </c>
      <c r="K496" s="298">
        <v>8.9499999999999993</v>
      </c>
      <c r="L496" s="298">
        <v>8.35</v>
      </c>
      <c r="M496" s="298">
        <v>1473.6460099999999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964.4</v>
      </c>
      <c r="D497" s="318">
        <v>964.61666666666667</v>
      </c>
      <c r="E497" s="299">
        <v>954.88333333333333</v>
      </c>
      <c r="F497" s="299">
        <v>945.36666666666667</v>
      </c>
      <c r="G497" s="299">
        <v>935.63333333333333</v>
      </c>
      <c r="H497" s="299">
        <v>974.13333333333333</v>
      </c>
      <c r="I497" s="299">
        <v>983.86666666666667</v>
      </c>
      <c r="J497" s="299">
        <v>993.38333333333333</v>
      </c>
      <c r="K497" s="298">
        <v>974.35</v>
      </c>
      <c r="L497" s="298">
        <v>955.1</v>
      </c>
      <c r="M497" s="298">
        <v>5.2650399999999999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222.1</v>
      </c>
      <c r="D498" s="299">
        <v>220.73333333333335</v>
      </c>
      <c r="E498" s="299">
        <v>217.4666666666667</v>
      </c>
      <c r="F498" s="299">
        <v>212.83333333333334</v>
      </c>
      <c r="G498" s="299">
        <v>209.56666666666669</v>
      </c>
      <c r="H498" s="299">
        <v>225.3666666666667</v>
      </c>
      <c r="I498" s="299">
        <v>228.63333333333335</v>
      </c>
      <c r="J498" s="299">
        <v>233.26666666666671</v>
      </c>
      <c r="K498" s="298">
        <v>224</v>
      </c>
      <c r="L498" s="298">
        <v>216.1</v>
      </c>
      <c r="M498" s="298">
        <v>5.4717200000000004</v>
      </c>
      <c r="N498" s="1"/>
      <c r="O498" s="1"/>
    </row>
    <row r="499" spans="1:15" ht="12.75" customHeight="1">
      <c r="A499" s="30">
        <v>489</v>
      </c>
      <c r="B499" s="332" t="s">
        <v>526</v>
      </c>
      <c r="C499" s="318">
        <v>70.8</v>
      </c>
      <c r="D499" s="318">
        <v>70.516666666666666</v>
      </c>
      <c r="E499" s="299">
        <v>70.033333333333331</v>
      </c>
      <c r="F499" s="299">
        <v>69.266666666666666</v>
      </c>
      <c r="G499" s="299">
        <v>68.783333333333331</v>
      </c>
      <c r="H499" s="299">
        <v>71.283333333333331</v>
      </c>
      <c r="I499" s="299">
        <v>71.766666666666652</v>
      </c>
      <c r="J499" s="299">
        <v>72.533333333333331</v>
      </c>
      <c r="K499" s="298">
        <v>71</v>
      </c>
      <c r="L499" s="298">
        <v>69.75</v>
      </c>
      <c r="M499" s="298">
        <v>7.593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519.1</v>
      </c>
      <c r="D500" s="299">
        <v>517.69999999999993</v>
      </c>
      <c r="E500" s="299">
        <v>511.39999999999986</v>
      </c>
      <c r="F500" s="299">
        <v>503.69999999999993</v>
      </c>
      <c r="G500" s="299">
        <v>497.39999999999986</v>
      </c>
      <c r="H500" s="299">
        <v>525.39999999999986</v>
      </c>
      <c r="I500" s="299">
        <v>531.69999999999982</v>
      </c>
      <c r="J500" s="299">
        <v>539.39999999999986</v>
      </c>
      <c r="K500" s="298">
        <v>524</v>
      </c>
      <c r="L500" s="298">
        <v>510</v>
      </c>
      <c r="M500" s="298">
        <v>0.22306000000000001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1669.6</v>
      </c>
      <c r="D501" s="318">
        <v>1663.2</v>
      </c>
      <c r="E501" s="299">
        <v>1646.4</v>
      </c>
      <c r="F501" s="299">
        <v>1623.2</v>
      </c>
      <c r="G501" s="299">
        <v>1606.4</v>
      </c>
      <c r="H501" s="299">
        <v>1686.4</v>
      </c>
      <c r="I501" s="299">
        <v>1703.1999999999998</v>
      </c>
      <c r="J501" s="299">
        <v>1726.4</v>
      </c>
      <c r="K501" s="298">
        <v>1680</v>
      </c>
      <c r="L501" s="298">
        <v>1640</v>
      </c>
      <c r="M501" s="298">
        <v>0.90669999999999995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411.2</v>
      </c>
      <c r="D502" s="318">
        <v>410.58333333333331</v>
      </c>
      <c r="E502" s="299">
        <v>406.16666666666663</v>
      </c>
      <c r="F502" s="299">
        <v>401.13333333333333</v>
      </c>
      <c r="G502" s="299">
        <v>396.71666666666664</v>
      </c>
      <c r="H502" s="299">
        <v>415.61666666666662</v>
      </c>
      <c r="I502" s="299">
        <v>420.03333333333325</v>
      </c>
      <c r="J502" s="299">
        <v>425.06666666666661</v>
      </c>
      <c r="K502" s="298">
        <v>415</v>
      </c>
      <c r="L502" s="298">
        <v>405.55</v>
      </c>
      <c r="M502" s="298">
        <v>83.447869999999995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212.75</v>
      </c>
      <c r="D503" s="318">
        <v>211.66666666666666</v>
      </c>
      <c r="E503" s="299">
        <v>208.33333333333331</v>
      </c>
      <c r="F503" s="299">
        <v>203.91666666666666</v>
      </c>
      <c r="G503" s="299">
        <v>200.58333333333331</v>
      </c>
      <c r="H503" s="299">
        <v>216.08333333333331</v>
      </c>
      <c r="I503" s="299">
        <v>219.41666666666663</v>
      </c>
      <c r="J503" s="299">
        <v>223.83333333333331</v>
      </c>
      <c r="K503" s="298">
        <v>215</v>
      </c>
      <c r="L503" s="298">
        <v>207.25</v>
      </c>
      <c r="M503" s="298">
        <v>8.0633099999999995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13.15</v>
      </c>
      <c r="D504" s="318">
        <v>13.066666666666668</v>
      </c>
      <c r="E504" s="299">
        <v>12.783333333333337</v>
      </c>
      <c r="F504" s="299">
        <v>12.416666666666668</v>
      </c>
      <c r="G504" s="299">
        <v>12.133333333333336</v>
      </c>
      <c r="H504" s="299">
        <v>13.433333333333337</v>
      </c>
      <c r="I504" s="299">
        <v>13.716666666666669</v>
      </c>
      <c r="J504" s="299">
        <v>14.083333333333337</v>
      </c>
      <c r="K504" s="298">
        <v>13.35</v>
      </c>
      <c r="L504" s="298">
        <v>12.7</v>
      </c>
      <c r="M504" s="298">
        <v>924.42756999999995</v>
      </c>
      <c r="N504" s="1"/>
      <c r="O504" s="1"/>
    </row>
    <row r="505" spans="1:15" ht="12.75" customHeight="1">
      <c r="A505" s="30">
        <v>495</v>
      </c>
      <c r="B505" s="269" t="s">
        <v>885</v>
      </c>
      <c r="C505" s="318">
        <v>7716.05</v>
      </c>
      <c r="D505" s="318">
        <v>7732.6833333333334</v>
      </c>
      <c r="E505" s="299">
        <v>7683.3666666666668</v>
      </c>
      <c r="F505" s="299">
        <v>7650.6833333333334</v>
      </c>
      <c r="G505" s="299">
        <v>7601.3666666666668</v>
      </c>
      <c r="H505" s="299">
        <v>7765.3666666666668</v>
      </c>
      <c r="I505" s="299">
        <v>7814.6833333333343</v>
      </c>
      <c r="J505" s="299">
        <v>7847.3666666666668</v>
      </c>
      <c r="K505" s="298">
        <v>7782</v>
      </c>
      <c r="L505" s="298">
        <v>7700</v>
      </c>
      <c r="M505" s="298">
        <v>8.795E-2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224.15</v>
      </c>
      <c r="D506" s="318">
        <v>223.45000000000002</v>
      </c>
      <c r="E506" s="299">
        <v>221.10000000000002</v>
      </c>
      <c r="F506" s="299">
        <v>218.05</v>
      </c>
      <c r="G506" s="299">
        <v>215.70000000000002</v>
      </c>
      <c r="H506" s="299">
        <v>226.50000000000003</v>
      </c>
      <c r="I506" s="299">
        <v>228.85</v>
      </c>
      <c r="J506" s="299">
        <v>231.90000000000003</v>
      </c>
      <c r="K506" s="298">
        <v>225.8</v>
      </c>
      <c r="L506" s="298">
        <v>220.4</v>
      </c>
      <c r="M506" s="298">
        <v>44.384419999999999</v>
      </c>
      <c r="N506" s="1"/>
      <c r="O506" s="1"/>
    </row>
    <row r="507" spans="1:15" ht="12.75" customHeight="1">
      <c r="A507" s="342">
        <v>497</v>
      </c>
      <c r="B507" s="269" t="s">
        <v>529</v>
      </c>
      <c r="C507" s="318">
        <v>261.10000000000002</v>
      </c>
      <c r="D507" s="318">
        <v>263.38333333333338</v>
      </c>
      <c r="E507" s="299">
        <v>256.96666666666675</v>
      </c>
      <c r="F507" s="299">
        <v>252.83333333333337</v>
      </c>
      <c r="G507" s="299">
        <v>246.41666666666674</v>
      </c>
      <c r="H507" s="299">
        <v>267.51666666666677</v>
      </c>
      <c r="I507" s="299">
        <v>273.93333333333339</v>
      </c>
      <c r="J507" s="299">
        <v>278.06666666666678</v>
      </c>
      <c r="K507" s="298">
        <v>269.8</v>
      </c>
      <c r="L507" s="298">
        <v>259.25</v>
      </c>
      <c r="M507" s="298">
        <v>7.2475100000000001</v>
      </c>
      <c r="N507" s="1"/>
      <c r="O507" s="1"/>
    </row>
    <row r="508" spans="1:15" ht="12.75" customHeight="1">
      <c r="A508" s="317">
        <v>498</v>
      </c>
      <c r="B508" s="269" t="s">
        <v>857</v>
      </c>
      <c r="C508" s="269">
        <v>56.1</v>
      </c>
      <c r="D508" s="318">
        <v>55.6</v>
      </c>
      <c r="E508" s="299">
        <v>54.7</v>
      </c>
      <c r="F508" s="299">
        <v>53.300000000000004</v>
      </c>
      <c r="G508" s="299">
        <v>52.400000000000006</v>
      </c>
      <c r="H508" s="299">
        <v>57</v>
      </c>
      <c r="I508" s="299">
        <v>57.899999999999991</v>
      </c>
      <c r="J508" s="299">
        <v>59.3</v>
      </c>
      <c r="K508" s="298">
        <v>56.5</v>
      </c>
      <c r="L508" s="298">
        <v>54.2</v>
      </c>
      <c r="M508" s="298">
        <v>217.39008999999999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370.7</v>
      </c>
      <c r="D509" s="318">
        <v>369.36666666666662</v>
      </c>
      <c r="E509" s="299">
        <v>365.98333333333323</v>
      </c>
      <c r="F509" s="299">
        <v>361.26666666666659</v>
      </c>
      <c r="G509" s="299">
        <v>357.88333333333321</v>
      </c>
      <c r="H509" s="299">
        <v>374.08333333333326</v>
      </c>
      <c r="I509" s="299">
        <v>377.46666666666658</v>
      </c>
      <c r="J509" s="299">
        <v>382.18333333333328</v>
      </c>
      <c r="K509" s="298">
        <v>372.75</v>
      </c>
      <c r="L509" s="298">
        <v>364.65</v>
      </c>
      <c r="M509" s="298">
        <v>6.6767799999999999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1584.15</v>
      </c>
      <c r="D510" s="318">
        <v>1593.3499999999997</v>
      </c>
      <c r="E510" s="299">
        <v>1567.8999999999994</v>
      </c>
      <c r="F510" s="299">
        <v>1551.6499999999996</v>
      </c>
      <c r="G510" s="299">
        <v>1526.1999999999994</v>
      </c>
      <c r="H510" s="299">
        <v>1609.5999999999995</v>
      </c>
      <c r="I510" s="299">
        <v>1635.0499999999997</v>
      </c>
      <c r="J510" s="299">
        <v>1651.2999999999995</v>
      </c>
      <c r="K510" s="298">
        <v>1618.8</v>
      </c>
      <c r="L510" s="298">
        <v>1577.1</v>
      </c>
      <c r="M510" s="298">
        <v>8.9130000000000001E-2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2030.8</v>
      </c>
      <c r="D511" s="318">
        <v>2039.4833333333336</v>
      </c>
      <c r="E511" s="299">
        <v>2008.2166666666672</v>
      </c>
      <c r="F511" s="299">
        <v>1985.6333333333337</v>
      </c>
      <c r="G511" s="299">
        <v>1954.3666666666672</v>
      </c>
      <c r="H511" s="299">
        <v>2062.0666666666671</v>
      </c>
      <c r="I511" s="299">
        <v>2093.3333333333335</v>
      </c>
      <c r="J511" s="299">
        <v>2115.916666666667</v>
      </c>
      <c r="K511" s="298">
        <v>2070.75</v>
      </c>
      <c r="L511" s="298">
        <v>2016.9</v>
      </c>
      <c r="M511" s="298">
        <v>0.29751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22" sqref="H1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3"/>
      <c r="B5" s="464"/>
      <c r="C5" s="463"/>
      <c r="D5" s="46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5" t="s">
        <v>533</v>
      </c>
      <c r="C7" s="464"/>
      <c r="D7" s="7">
        <f>Main!B10</f>
        <v>44754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44753</v>
      </c>
      <c r="B10" s="29">
        <v>542579</v>
      </c>
      <c r="C10" s="28" t="s">
        <v>1002</v>
      </c>
      <c r="D10" s="28" t="s">
        <v>1003</v>
      </c>
      <c r="E10" s="28" t="s">
        <v>543</v>
      </c>
      <c r="F10" s="87">
        <v>138527</v>
      </c>
      <c r="G10" s="29">
        <v>42.1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44753</v>
      </c>
      <c r="B11" s="29">
        <v>540718</v>
      </c>
      <c r="C11" s="28" t="s">
        <v>1004</v>
      </c>
      <c r="D11" s="28" t="s">
        <v>1005</v>
      </c>
      <c r="E11" s="28" t="s">
        <v>543</v>
      </c>
      <c r="F11" s="87">
        <v>24000</v>
      </c>
      <c r="G11" s="29">
        <v>30.45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44753</v>
      </c>
      <c r="B12" s="29">
        <v>540718</v>
      </c>
      <c r="C12" s="28" t="s">
        <v>1004</v>
      </c>
      <c r="D12" s="28" t="s">
        <v>1006</v>
      </c>
      <c r="E12" s="28" t="s">
        <v>542</v>
      </c>
      <c r="F12" s="87">
        <v>24000</v>
      </c>
      <c r="G12" s="29">
        <v>30.45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44753</v>
      </c>
      <c r="B13" s="29">
        <v>531681</v>
      </c>
      <c r="C13" s="28" t="s">
        <v>1007</v>
      </c>
      <c r="D13" s="28" t="s">
        <v>1008</v>
      </c>
      <c r="E13" s="28" t="s">
        <v>543</v>
      </c>
      <c r="F13" s="87">
        <v>953952</v>
      </c>
      <c r="G13" s="29">
        <v>0.98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44753</v>
      </c>
      <c r="B14" s="29">
        <v>539662</v>
      </c>
      <c r="C14" s="28" t="s">
        <v>910</v>
      </c>
      <c r="D14" s="28" t="s">
        <v>964</v>
      </c>
      <c r="E14" s="28" t="s">
        <v>543</v>
      </c>
      <c r="F14" s="87">
        <v>56101</v>
      </c>
      <c r="G14" s="29">
        <v>53.4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44753</v>
      </c>
      <c r="B15" s="29">
        <v>539662</v>
      </c>
      <c r="C15" s="28" t="s">
        <v>910</v>
      </c>
      <c r="D15" s="28" t="s">
        <v>964</v>
      </c>
      <c r="E15" s="28" t="s">
        <v>542</v>
      </c>
      <c r="F15" s="87">
        <v>30025</v>
      </c>
      <c r="G15" s="29">
        <v>53.25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44753</v>
      </c>
      <c r="B16" s="29">
        <v>539662</v>
      </c>
      <c r="C16" s="28" t="s">
        <v>910</v>
      </c>
      <c r="D16" s="28" t="s">
        <v>1009</v>
      </c>
      <c r="E16" s="28" t="s">
        <v>542</v>
      </c>
      <c r="F16" s="87">
        <v>41254</v>
      </c>
      <c r="G16" s="29">
        <v>53.25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44753</v>
      </c>
      <c r="B17" s="29">
        <v>539662</v>
      </c>
      <c r="C17" s="28" t="s">
        <v>910</v>
      </c>
      <c r="D17" s="28" t="s">
        <v>1009</v>
      </c>
      <c r="E17" s="28" t="s">
        <v>543</v>
      </c>
      <c r="F17" s="87">
        <v>55794</v>
      </c>
      <c r="G17" s="29">
        <v>53.4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44753</v>
      </c>
      <c r="B18" s="29">
        <v>539662</v>
      </c>
      <c r="C18" s="28" t="s">
        <v>910</v>
      </c>
      <c r="D18" s="28" t="s">
        <v>1010</v>
      </c>
      <c r="E18" s="28" t="s">
        <v>543</v>
      </c>
      <c r="F18" s="87">
        <v>133368</v>
      </c>
      <c r="G18" s="29">
        <v>53.4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44753</v>
      </c>
      <c r="B19" s="29">
        <v>539662</v>
      </c>
      <c r="C19" s="28" t="s">
        <v>910</v>
      </c>
      <c r="D19" s="28" t="s">
        <v>965</v>
      </c>
      <c r="E19" s="28" t="s">
        <v>542</v>
      </c>
      <c r="F19" s="87">
        <v>35182</v>
      </c>
      <c r="G19" s="29">
        <v>53.25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44753</v>
      </c>
      <c r="B20" s="29">
        <v>539662</v>
      </c>
      <c r="C20" s="28" t="s">
        <v>910</v>
      </c>
      <c r="D20" s="28" t="s">
        <v>965</v>
      </c>
      <c r="E20" s="28" t="s">
        <v>543</v>
      </c>
      <c r="F20" s="87">
        <v>53571</v>
      </c>
      <c r="G20" s="29">
        <v>53.4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44753</v>
      </c>
      <c r="B21" s="29">
        <v>539662</v>
      </c>
      <c r="C21" s="28" t="s">
        <v>910</v>
      </c>
      <c r="D21" s="28" t="s">
        <v>1011</v>
      </c>
      <c r="E21" s="28" t="s">
        <v>543</v>
      </c>
      <c r="F21" s="87">
        <v>57821</v>
      </c>
      <c r="G21" s="29">
        <v>53.4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44753</v>
      </c>
      <c r="B22" s="29">
        <v>539662</v>
      </c>
      <c r="C22" s="28" t="s">
        <v>910</v>
      </c>
      <c r="D22" s="28" t="s">
        <v>966</v>
      </c>
      <c r="E22" s="28" t="s">
        <v>543</v>
      </c>
      <c r="F22" s="87">
        <v>96159</v>
      </c>
      <c r="G22" s="29">
        <v>53.4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44753</v>
      </c>
      <c r="B23" s="29">
        <v>539662</v>
      </c>
      <c r="C23" s="28" t="s">
        <v>910</v>
      </c>
      <c r="D23" s="28" t="s">
        <v>966</v>
      </c>
      <c r="E23" s="28" t="s">
        <v>542</v>
      </c>
      <c r="F23" s="87">
        <v>19324</v>
      </c>
      <c r="G23" s="29">
        <v>53.25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44753</v>
      </c>
      <c r="B24" s="29">
        <v>539662</v>
      </c>
      <c r="C24" s="28" t="s">
        <v>910</v>
      </c>
      <c r="D24" s="28" t="s">
        <v>1011</v>
      </c>
      <c r="E24" s="28" t="s">
        <v>542</v>
      </c>
      <c r="F24" s="87">
        <v>20723</v>
      </c>
      <c r="G24" s="29">
        <v>53.3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44753</v>
      </c>
      <c r="B25" s="29">
        <v>539596</v>
      </c>
      <c r="C25" s="28" t="s">
        <v>1012</v>
      </c>
      <c r="D25" s="28" t="s">
        <v>1013</v>
      </c>
      <c r="E25" s="28" t="s">
        <v>543</v>
      </c>
      <c r="F25" s="87">
        <v>63000</v>
      </c>
      <c r="G25" s="29">
        <v>11.52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44753</v>
      </c>
      <c r="B26" s="29">
        <v>539596</v>
      </c>
      <c r="C26" s="28" t="s">
        <v>1012</v>
      </c>
      <c r="D26" s="28" t="s">
        <v>1014</v>
      </c>
      <c r="E26" s="28" t="s">
        <v>542</v>
      </c>
      <c r="F26" s="87">
        <v>36000</v>
      </c>
      <c r="G26" s="29">
        <v>11.52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44753</v>
      </c>
      <c r="B27" s="29">
        <v>533149</v>
      </c>
      <c r="C27" s="28" t="s">
        <v>1015</v>
      </c>
      <c r="D27" s="28" t="s">
        <v>1016</v>
      </c>
      <c r="E27" s="28" t="s">
        <v>543</v>
      </c>
      <c r="F27" s="87">
        <v>2901</v>
      </c>
      <c r="G27" s="29">
        <v>5.91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44753</v>
      </c>
      <c r="B28" s="29">
        <v>533149</v>
      </c>
      <c r="C28" s="28" t="s">
        <v>1015</v>
      </c>
      <c r="D28" s="28" t="s">
        <v>1016</v>
      </c>
      <c r="E28" s="28" t="s">
        <v>542</v>
      </c>
      <c r="F28" s="87">
        <v>85500</v>
      </c>
      <c r="G28" s="29">
        <v>5.37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44753</v>
      </c>
      <c r="B29" s="29">
        <v>535958</v>
      </c>
      <c r="C29" s="28" t="s">
        <v>1017</v>
      </c>
      <c r="D29" s="28" t="s">
        <v>1018</v>
      </c>
      <c r="E29" s="28" t="s">
        <v>542</v>
      </c>
      <c r="F29" s="87">
        <v>2100000</v>
      </c>
      <c r="G29" s="29">
        <v>3.83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44753</v>
      </c>
      <c r="B30" s="29">
        <v>539839</v>
      </c>
      <c r="C30" s="28" t="s">
        <v>1019</v>
      </c>
      <c r="D30" s="28" t="s">
        <v>1020</v>
      </c>
      <c r="E30" s="28" t="s">
        <v>542</v>
      </c>
      <c r="F30" s="87">
        <v>80000</v>
      </c>
      <c r="G30" s="29">
        <v>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44753</v>
      </c>
      <c r="B31" s="29">
        <v>542666</v>
      </c>
      <c r="C31" s="28" t="s">
        <v>967</v>
      </c>
      <c r="D31" s="28" t="s">
        <v>968</v>
      </c>
      <c r="E31" s="28" t="s">
        <v>543</v>
      </c>
      <c r="F31" s="87">
        <v>100659</v>
      </c>
      <c r="G31" s="29">
        <v>209.42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44753</v>
      </c>
      <c r="B32" s="29">
        <v>542666</v>
      </c>
      <c r="C32" s="28" t="s">
        <v>967</v>
      </c>
      <c r="D32" s="28" t="s">
        <v>968</v>
      </c>
      <c r="E32" s="28" t="s">
        <v>542</v>
      </c>
      <c r="F32" s="87">
        <v>114778</v>
      </c>
      <c r="G32" s="29">
        <v>209.43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44753</v>
      </c>
      <c r="B33" s="29">
        <v>530263</v>
      </c>
      <c r="C33" s="28" t="s">
        <v>1021</v>
      </c>
      <c r="D33" s="28" t="s">
        <v>1022</v>
      </c>
      <c r="E33" s="28" t="s">
        <v>543</v>
      </c>
      <c r="F33" s="87">
        <v>162982</v>
      </c>
      <c r="G33" s="29">
        <v>5.47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44753</v>
      </c>
      <c r="B34" s="29">
        <v>514386</v>
      </c>
      <c r="C34" s="28" t="s">
        <v>936</v>
      </c>
      <c r="D34" s="28" t="s">
        <v>925</v>
      </c>
      <c r="E34" s="28" t="s">
        <v>542</v>
      </c>
      <c r="F34" s="87">
        <v>81500</v>
      </c>
      <c r="G34" s="29">
        <v>5.73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44753</v>
      </c>
      <c r="B35" s="29">
        <v>540377</v>
      </c>
      <c r="C35" s="28" t="s">
        <v>1023</v>
      </c>
      <c r="D35" s="28" t="s">
        <v>1024</v>
      </c>
      <c r="E35" s="28" t="s">
        <v>543</v>
      </c>
      <c r="F35" s="87">
        <v>36000</v>
      </c>
      <c r="G35" s="29">
        <v>85.91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44753</v>
      </c>
      <c r="B36" s="29">
        <v>540377</v>
      </c>
      <c r="C36" s="28" t="s">
        <v>1023</v>
      </c>
      <c r="D36" s="28" t="s">
        <v>1025</v>
      </c>
      <c r="E36" s="28" t="s">
        <v>542</v>
      </c>
      <c r="F36" s="87">
        <v>48000</v>
      </c>
      <c r="G36" s="29">
        <v>85.81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44753</v>
      </c>
      <c r="B37" s="29">
        <v>540377</v>
      </c>
      <c r="C37" s="28" t="s">
        <v>1023</v>
      </c>
      <c r="D37" s="28" t="s">
        <v>1026</v>
      </c>
      <c r="E37" s="28" t="s">
        <v>543</v>
      </c>
      <c r="F37" s="87">
        <v>30000</v>
      </c>
      <c r="G37" s="29">
        <v>86.35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44753</v>
      </c>
      <c r="B38" s="29">
        <v>540377</v>
      </c>
      <c r="C38" s="28" t="s">
        <v>1023</v>
      </c>
      <c r="D38" s="28" t="s">
        <v>1026</v>
      </c>
      <c r="E38" s="28" t="s">
        <v>542</v>
      </c>
      <c r="F38" s="87">
        <v>18000</v>
      </c>
      <c r="G38" s="29">
        <v>86.57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44753</v>
      </c>
      <c r="B39" s="29">
        <v>539433</v>
      </c>
      <c r="C39" s="28" t="s">
        <v>1027</v>
      </c>
      <c r="D39" s="28" t="s">
        <v>1028</v>
      </c>
      <c r="E39" s="28" t="s">
        <v>542</v>
      </c>
      <c r="F39" s="87">
        <v>106660</v>
      </c>
      <c r="G39" s="29">
        <v>10.84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44753</v>
      </c>
      <c r="B40" s="29">
        <v>539433</v>
      </c>
      <c r="C40" s="28" t="s">
        <v>1027</v>
      </c>
      <c r="D40" s="28" t="s">
        <v>1029</v>
      </c>
      <c r="E40" s="28" t="s">
        <v>542</v>
      </c>
      <c r="F40" s="87">
        <v>44800</v>
      </c>
      <c r="G40" s="29">
        <v>11.03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44753</v>
      </c>
      <c r="B41" s="29">
        <v>539433</v>
      </c>
      <c r="C41" s="28" t="s">
        <v>1027</v>
      </c>
      <c r="D41" s="28" t="s">
        <v>1030</v>
      </c>
      <c r="E41" s="28" t="s">
        <v>543</v>
      </c>
      <c r="F41" s="87">
        <v>193000</v>
      </c>
      <c r="G41" s="29">
        <v>10.92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44753</v>
      </c>
      <c r="B42" s="29">
        <v>542924</v>
      </c>
      <c r="C42" s="28" t="s">
        <v>969</v>
      </c>
      <c r="D42" s="28" t="s">
        <v>1031</v>
      </c>
      <c r="E42" s="28" t="s">
        <v>543</v>
      </c>
      <c r="F42" s="87">
        <v>28500</v>
      </c>
      <c r="G42" s="29">
        <v>6.78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44753</v>
      </c>
      <c r="B43" s="29">
        <v>542924</v>
      </c>
      <c r="C43" s="28" t="s">
        <v>969</v>
      </c>
      <c r="D43" s="28" t="s">
        <v>1031</v>
      </c>
      <c r="E43" s="28" t="s">
        <v>542</v>
      </c>
      <c r="F43" s="87">
        <v>108000</v>
      </c>
      <c r="G43" s="29">
        <v>7.42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44753</v>
      </c>
      <c r="B44" s="29">
        <v>542924</v>
      </c>
      <c r="C44" s="28" t="s">
        <v>969</v>
      </c>
      <c r="D44" s="28" t="s">
        <v>1032</v>
      </c>
      <c r="E44" s="28" t="s">
        <v>543</v>
      </c>
      <c r="F44" s="87">
        <v>102000</v>
      </c>
      <c r="G44" s="29">
        <v>7.45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44753</v>
      </c>
      <c r="B45" s="29">
        <v>517170</v>
      </c>
      <c r="C45" s="28" t="s">
        <v>1033</v>
      </c>
      <c r="D45" s="28" t="s">
        <v>1034</v>
      </c>
      <c r="E45" s="28" t="s">
        <v>543</v>
      </c>
      <c r="F45" s="87">
        <v>99315</v>
      </c>
      <c r="G45" s="29">
        <v>65.2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44753</v>
      </c>
      <c r="B46" s="29">
        <v>517170</v>
      </c>
      <c r="C46" s="28" t="s">
        <v>1033</v>
      </c>
      <c r="D46" s="28" t="s">
        <v>1034</v>
      </c>
      <c r="E46" s="28" t="s">
        <v>542</v>
      </c>
      <c r="F46" s="87">
        <v>364</v>
      </c>
      <c r="G46" s="29">
        <v>59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44753</v>
      </c>
      <c r="B47" s="29">
        <v>533602</v>
      </c>
      <c r="C47" s="28" t="s">
        <v>1035</v>
      </c>
      <c r="D47" s="28" t="s">
        <v>1036</v>
      </c>
      <c r="E47" s="28" t="s">
        <v>543</v>
      </c>
      <c r="F47" s="87">
        <v>1500000</v>
      </c>
      <c r="G47" s="29">
        <v>14.97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44753</v>
      </c>
      <c r="B48" s="29">
        <v>543539</v>
      </c>
      <c r="C48" s="28" t="s">
        <v>1037</v>
      </c>
      <c r="D48" s="28" t="s">
        <v>1038</v>
      </c>
      <c r="E48" s="28" t="s">
        <v>542</v>
      </c>
      <c r="F48" s="87">
        <v>39200</v>
      </c>
      <c r="G48" s="29">
        <v>198.75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44753</v>
      </c>
      <c r="B49" s="29">
        <v>543539</v>
      </c>
      <c r="C49" s="28" t="s">
        <v>1037</v>
      </c>
      <c r="D49" s="28" t="s">
        <v>977</v>
      </c>
      <c r="E49" s="28" t="s">
        <v>542</v>
      </c>
      <c r="F49" s="87">
        <v>24000</v>
      </c>
      <c r="G49" s="29">
        <v>197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44753</v>
      </c>
      <c r="B50" s="29">
        <v>543539</v>
      </c>
      <c r="C50" s="28" t="s">
        <v>1037</v>
      </c>
      <c r="D50" s="28" t="s">
        <v>1039</v>
      </c>
      <c r="E50" s="28" t="s">
        <v>542</v>
      </c>
      <c r="F50" s="87">
        <v>36000</v>
      </c>
      <c r="G50" s="29">
        <v>195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44753</v>
      </c>
      <c r="B51" s="29">
        <v>539199</v>
      </c>
      <c r="C51" s="28" t="s">
        <v>955</v>
      </c>
      <c r="D51" s="28" t="s">
        <v>1040</v>
      </c>
      <c r="E51" s="28" t="s">
        <v>542</v>
      </c>
      <c r="F51" s="87">
        <v>100000</v>
      </c>
      <c r="G51" s="29">
        <v>79.27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44753</v>
      </c>
      <c r="B52" s="29">
        <v>539199</v>
      </c>
      <c r="C52" s="28" t="s">
        <v>955</v>
      </c>
      <c r="D52" s="28" t="s">
        <v>956</v>
      </c>
      <c r="E52" s="28" t="s">
        <v>543</v>
      </c>
      <c r="F52" s="87">
        <v>127950</v>
      </c>
      <c r="G52" s="29">
        <v>78.66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44753</v>
      </c>
      <c r="B53" s="29">
        <v>539199</v>
      </c>
      <c r="C53" s="28" t="s">
        <v>955</v>
      </c>
      <c r="D53" s="28" t="s">
        <v>1041</v>
      </c>
      <c r="E53" s="28" t="s">
        <v>543</v>
      </c>
      <c r="F53" s="87">
        <v>164665</v>
      </c>
      <c r="G53" s="29">
        <v>79.400000000000006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44753</v>
      </c>
      <c r="B54" s="29">
        <v>540198</v>
      </c>
      <c r="C54" s="28" t="s">
        <v>1042</v>
      </c>
      <c r="D54" s="28" t="s">
        <v>1043</v>
      </c>
      <c r="E54" s="28" t="s">
        <v>543</v>
      </c>
      <c r="F54" s="87">
        <v>108264</v>
      </c>
      <c r="G54" s="29">
        <v>52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44753</v>
      </c>
      <c r="B55" s="29">
        <v>540198</v>
      </c>
      <c r="C55" s="28" t="s">
        <v>1042</v>
      </c>
      <c r="D55" s="28" t="s">
        <v>1044</v>
      </c>
      <c r="E55" s="28" t="s">
        <v>543</v>
      </c>
      <c r="F55" s="87">
        <v>27710</v>
      </c>
      <c r="G55" s="29">
        <v>52.02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44753</v>
      </c>
      <c r="B56" s="29">
        <v>540198</v>
      </c>
      <c r="C56" s="28" t="s">
        <v>1042</v>
      </c>
      <c r="D56" s="28" t="s">
        <v>1045</v>
      </c>
      <c r="E56" s="28" t="s">
        <v>542</v>
      </c>
      <c r="F56" s="87">
        <v>42000</v>
      </c>
      <c r="G56" s="29">
        <v>52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44753</v>
      </c>
      <c r="B57" s="29">
        <v>540198</v>
      </c>
      <c r="C57" s="28" t="s">
        <v>1042</v>
      </c>
      <c r="D57" s="28" t="s">
        <v>1046</v>
      </c>
      <c r="E57" s="28" t="s">
        <v>542</v>
      </c>
      <c r="F57" s="87">
        <v>110000</v>
      </c>
      <c r="G57" s="29">
        <v>51.97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44753</v>
      </c>
      <c r="B58" s="29">
        <v>539143</v>
      </c>
      <c r="C58" s="28" t="s">
        <v>887</v>
      </c>
      <c r="D58" s="28" t="s">
        <v>926</v>
      </c>
      <c r="E58" s="28" t="s">
        <v>542</v>
      </c>
      <c r="F58" s="87">
        <v>100000</v>
      </c>
      <c r="G58" s="29">
        <v>59.9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44753</v>
      </c>
      <c r="B59" s="29">
        <v>539143</v>
      </c>
      <c r="C59" s="28" t="s">
        <v>887</v>
      </c>
      <c r="D59" s="28" t="s">
        <v>957</v>
      </c>
      <c r="E59" s="28" t="s">
        <v>542</v>
      </c>
      <c r="F59" s="87">
        <v>80000</v>
      </c>
      <c r="G59" s="29">
        <v>60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44753</v>
      </c>
      <c r="B60" s="29">
        <v>539143</v>
      </c>
      <c r="C60" s="28" t="s">
        <v>887</v>
      </c>
      <c r="D60" s="28" t="s">
        <v>926</v>
      </c>
      <c r="E60" s="28" t="s">
        <v>543</v>
      </c>
      <c r="F60" s="87">
        <v>80000</v>
      </c>
      <c r="G60" s="29">
        <v>60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44753</v>
      </c>
      <c r="B61" s="29">
        <v>539143</v>
      </c>
      <c r="C61" s="28" t="s">
        <v>887</v>
      </c>
      <c r="D61" s="28" t="s">
        <v>886</v>
      </c>
      <c r="E61" s="28" t="s">
        <v>543</v>
      </c>
      <c r="F61" s="87">
        <v>84606</v>
      </c>
      <c r="G61" s="29">
        <v>60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44753</v>
      </c>
      <c r="B62" s="29">
        <v>543540</v>
      </c>
      <c r="C62" s="28" t="s">
        <v>958</v>
      </c>
      <c r="D62" s="28" t="s">
        <v>1047</v>
      </c>
      <c r="E62" s="28" t="s">
        <v>542</v>
      </c>
      <c r="F62" s="87">
        <v>34200</v>
      </c>
      <c r="G62" s="29">
        <v>210.95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44753</v>
      </c>
      <c r="B63" s="29">
        <v>543540</v>
      </c>
      <c r="C63" s="28" t="s">
        <v>958</v>
      </c>
      <c r="D63" s="28" t="s">
        <v>970</v>
      </c>
      <c r="E63" s="28" t="s">
        <v>543</v>
      </c>
      <c r="F63" s="87">
        <v>26400</v>
      </c>
      <c r="G63" s="29">
        <v>210.42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44753</v>
      </c>
      <c r="B64" s="29">
        <v>543540</v>
      </c>
      <c r="C64" s="28" t="s">
        <v>958</v>
      </c>
      <c r="D64" s="28" t="s">
        <v>970</v>
      </c>
      <c r="E64" s="28" t="s">
        <v>542</v>
      </c>
      <c r="F64" s="87">
        <v>4800</v>
      </c>
      <c r="G64" s="29">
        <v>210.61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44753</v>
      </c>
      <c r="B65" s="29">
        <v>537573</v>
      </c>
      <c r="C65" s="28" t="s">
        <v>1048</v>
      </c>
      <c r="D65" s="28" t="s">
        <v>1049</v>
      </c>
      <c r="E65" s="28" t="s">
        <v>542</v>
      </c>
      <c r="F65" s="87">
        <v>32000</v>
      </c>
      <c r="G65" s="29">
        <v>35.79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44753</v>
      </c>
      <c r="B66" s="29">
        <v>537573</v>
      </c>
      <c r="C66" s="28" t="s">
        <v>1048</v>
      </c>
      <c r="D66" s="28" t="s">
        <v>1050</v>
      </c>
      <c r="E66" s="28" t="s">
        <v>543</v>
      </c>
      <c r="F66" s="87">
        <v>107200</v>
      </c>
      <c r="G66" s="29">
        <v>35.450000000000003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44753</v>
      </c>
      <c r="B67" s="29">
        <v>511557</v>
      </c>
      <c r="C67" s="28" t="s">
        <v>959</v>
      </c>
      <c r="D67" s="28" t="s">
        <v>1051</v>
      </c>
      <c r="E67" s="28" t="s">
        <v>543</v>
      </c>
      <c r="F67" s="87">
        <v>4923896</v>
      </c>
      <c r="G67" s="29">
        <v>1.32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44753</v>
      </c>
      <c r="B68" s="29">
        <v>511557</v>
      </c>
      <c r="C68" s="28" t="s">
        <v>959</v>
      </c>
      <c r="D68" s="28" t="s">
        <v>1052</v>
      </c>
      <c r="E68" s="28" t="s">
        <v>543</v>
      </c>
      <c r="F68" s="87">
        <v>1215536</v>
      </c>
      <c r="G68" s="29">
        <v>1.31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44753</v>
      </c>
      <c r="B69" s="29">
        <v>543256</v>
      </c>
      <c r="C69" s="28" t="s">
        <v>1053</v>
      </c>
      <c r="D69" s="28" t="s">
        <v>1054</v>
      </c>
      <c r="E69" s="28" t="s">
        <v>543</v>
      </c>
      <c r="F69" s="87">
        <v>67500</v>
      </c>
      <c r="G69" s="29">
        <v>21.75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44753</v>
      </c>
      <c r="B70" s="29">
        <v>543256</v>
      </c>
      <c r="C70" s="28" t="s">
        <v>1053</v>
      </c>
      <c r="D70" s="28" t="s">
        <v>1055</v>
      </c>
      <c r="E70" s="28" t="s">
        <v>542</v>
      </c>
      <c r="F70" s="87">
        <v>84000</v>
      </c>
      <c r="G70" s="29">
        <v>21.75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44753</v>
      </c>
      <c r="B71" s="29">
        <v>542019</v>
      </c>
      <c r="C71" s="28" t="s">
        <v>1056</v>
      </c>
      <c r="D71" s="28" t="s">
        <v>1057</v>
      </c>
      <c r="E71" s="28" t="s">
        <v>543</v>
      </c>
      <c r="F71" s="87">
        <v>62475</v>
      </c>
      <c r="G71" s="29">
        <v>203.41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44753</v>
      </c>
      <c r="B72" s="29">
        <v>531370</v>
      </c>
      <c r="C72" s="28" t="s">
        <v>1058</v>
      </c>
      <c r="D72" s="28" t="s">
        <v>1014</v>
      </c>
      <c r="E72" s="28" t="s">
        <v>543</v>
      </c>
      <c r="F72" s="87">
        <v>61000</v>
      </c>
      <c r="G72" s="29">
        <v>28.34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44753</v>
      </c>
      <c r="B73" s="29">
        <v>537259</v>
      </c>
      <c r="C73" s="28" t="s">
        <v>1059</v>
      </c>
      <c r="D73" s="28" t="s">
        <v>1060</v>
      </c>
      <c r="E73" s="28" t="s">
        <v>542</v>
      </c>
      <c r="F73" s="87">
        <v>70000</v>
      </c>
      <c r="G73" s="29">
        <v>355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44753</v>
      </c>
      <c r="B74" s="29">
        <v>537259</v>
      </c>
      <c r="C74" s="28" t="s">
        <v>1059</v>
      </c>
      <c r="D74" s="28" t="s">
        <v>1061</v>
      </c>
      <c r="E74" s="28" t="s">
        <v>543</v>
      </c>
      <c r="F74" s="87">
        <v>200000</v>
      </c>
      <c r="G74" s="29">
        <v>355.18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44753</v>
      </c>
      <c r="B75" s="29">
        <v>539278</v>
      </c>
      <c r="C75" s="28" t="s">
        <v>1062</v>
      </c>
      <c r="D75" s="28" t="s">
        <v>1063</v>
      </c>
      <c r="E75" s="28" t="s">
        <v>543</v>
      </c>
      <c r="F75" s="87">
        <v>224083</v>
      </c>
      <c r="G75" s="29">
        <v>3.23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44753</v>
      </c>
      <c r="B76" s="29">
        <v>536672</v>
      </c>
      <c r="C76" s="28" t="s">
        <v>911</v>
      </c>
      <c r="D76" s="28" t="s">
        <v>1064</v>
      </c>
      <c r="E76" s="28" t="s">
        <v>543</v>
      </c>
      <c r="F76" s="87">
        <v>98000</v>
      </c>
      <c r="G76" s="29">
        <v>42.25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44753</v>
      </c>
      <c r="B77" s="29">
        <v>536672</v>
      </c>
      <c r="C77" s="28" t="s">
        <v>911</v>
      </c>
      <c r="D77" s="28" t="s">
        <v>971</v>
      </c>
      <c r="E77" s="28" t="s">
        <v>543</v>
      </c>
      <c r="F77" s="87">
        <v>181915</v>
      </c>
      <c r="G77" s="29">
        <v>42.25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44753</v>
      </c>
      <c r="B78" s="29">
        <v>536672</v>
      </c>
      <c r="C78" s="28" t="s">
        <v>911</v>
      </c>
      <c r="D78" s="28" t="s">
        <v>971</v>
      </c>
      <c r="E78" s="28" t="s">
        <v>542</v>
      </c>
      <c r="F78" s="87">
        <v>100000</v>
      </c>
      <c r="G78" s="29">
        <v>42.02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44753</v>
      </c>
      <c r="B79" s="29">
        <v>536672</v>
      </c>
      <c r="C79" s="28" t="s">
        <v>911</v>
      </c>
      <c r="D79" s="28" t="s">
        <v>900</v>
      </c>
      <c r="E79" s="28" t="s">
        <v>542</v>
      </c>
      <c r="F79" s="87">
        <v>100003</v>
      </c>
      <c r="G79" s="29">
        <v>40.49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44753</v>
      </c>
      <c r="B80" s="29">
        <v>540823</v>
      </c>
      <c r="C80" s="28" t="s">
        <v>972</v>
      </c>
      <c r="D80" s="28" t="s">
        <v>1065</v>
      </c>
      <c r="E80" s="28" t="s">
        <v>542</v>
      </c>
      <c r="F80" s="87">
        <v>29469</v>
      </c>
      <c r="G80" s="29">
        <v>27.75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44753</v>
      </c>
      <c r="B81" s="29">
        <v>540823</v>
      </c>
      <c r="C81" s="28" t="s">
        <v>972</v>
      </c>
      <c r="D81" s="28" t="s">
        <v>973</v>
      </c>
      <c r="E81" s="28" t="s">
        <v>542</v>
      </c>
      <c r="F81" s="87">
        <v>40000</v>
      </c>
      <c r="G81" s="29">
        <v>27.75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44753</v>
      </c>
      <c r="B82" s="29">
        <v>540823</v>
      </c>
      <c r="C82" s="28" t="s">
        <v>972</v>
      </c>
      <c r="D82" s="28" t="s">
        <v>1066</v>
      </c>
      <c r="E82" s="28" t="s">
        <v>543</v>
      </c>
      <c r="F82" s="87">
        <v>73583</v>
      </c>
      <c r="G82" s="29">
        <v>27.75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44753</v>
      </c>
      <c r="B83" s="29">
        <v>539337</v>
      </c>
      <c r="C83" s="28" t="s">
        <v>1067</v>
      </c>
      <c r="D83" s="28" t="s">
        <v>1068</v>
      </c>
      <c r="E83" s="28" t="s">
        <v>542</v>
      </c>
      <c r="F83" s="87">
        <v>56000</v>
      </c>
      <c r="G83" s="29">
        <v>94.6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44753</v>
      </c>
      <c r="B84" s="29">
        <v>539337</v>
      </c>
      <c r="C84" s="28" t="s">
        <v>1067</v>
      </c>
      <c r="D84" s="28" t="s">
        <v>1069</v>
      </c>
      <c r="E84" s="28" t="s">
        <v>543</v>
      </c>
      <c r="F84" s="87">
        <v>56000</v>
      </c>
      <c r="G84" s="29">
        <v>94.6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44753</v>
      </c>
      <c r="B85" s="29">
        <v>524661</v>
      </c>
      <c r="C85" s="28" t="s">
        <v>974</v>
      </c>
      <c r="D85" s="28" t="s">
        <v>975</v>
      </c>
      <c r="E85" s="28" t="s">
        <v>543</v>
      </c>
      <c r="F85" s="87">
        <v>90000</v>
      </c>
      <c r="G85" s="29">
        <v>6.98</v>
      </c>
      <c r="H85" s="29" t="s">
        <v>307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44753</v>
      </c>
      <c r="B86" s="29">
        <v>511601</v>
      </c>
      <c r="C86" s="28" t="s">
        <v>1070</v>
      </c>
      <c r="D86" s="28" t="s">
        <v>1071</v>
      </c>
      <c r="E86" s="28" t="s">
        <v>542</v>
      </c>
      <c r="F86" s="87">
        <v>100000</v>
      </c>
      <c r="G86" s="29">
        <v>9.2899999999999991</v>
      </c>
      <c r="H86" s="29" t="s">
        <v>307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44753</v>
      </c>
      <c r="B87" s="29">
        <v>511601</v>
      </c>
      <c r="C87" s="28" t="s">
        <v>1070</v>
      </c>
      <c r="D87" s="28" t="s">
        <v>1072</v>
      </c>
      <c r="E87" s="28" t="s">
        <v>543</v>
      </c>
      <c r="F87" s="87">
        <v>100000</v>
      </c>
      <c r="G87" s="29">
        <v>9.25</v>
      </c>
      <c r="H87" s="29" t="s">
        <v>307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44753</v>
      </c>
      <c r="B88" s="29" t="s">
        <v>978</v>
      </c>
      <c r="C88" s="28" t="s">
        <v>979</v>
      </c>
      <c r="D88" s="28" t="s">
        <v>1073</v>
      </c>
      <c r="E88" s="28" t="s">
        <v>542</v>
      </c>
      <c r="F88" s="87">
        <v>1250000</v>
      </c>
      <c r="G88" s="29">
        <v>214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44753</v>
      </c>
      <c r="B89" s="29" t="s">
        <v>1074</v>
      </c>
      <c r="C89" s="28" t="s">
        <v>1075</v>
      </c>
      <c r="D89" s="28" t="s">
        <v>1076</v>
      </c>
      <c r="E89" s="28" t="s">
        <v>542</v>
      </c>
      <c r="F89" s="87">
        <v>197000</v>
      </c>
      <c r="G89" s="29">
        <v>251.5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44753</v>
      </c>
      <c r="B90" s="29" t="s">
        <v>1077</v>
      </c>
      <c r="C90" s="28" t="s">
        <v>1078</v>
      </c>
      <c r="D90" s="28" t="s">
        <v>1079</v>
      </c>
      <c r="E90" s="28" t="s">
        <v>542</v>
      </c>
      <c r="F90" s="87">
        <v>52500</v>
      </c>
      <c r="G90" s="29">
        <v>99.05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44753</v>
      </c>
      <c r="B91" s="29" t="s">
        <v>980</v>
      </c>
      <c r="C91" s="28" t="s">
        <v>981</v>
      </c>
      <c r="D91" s="28" t="s">
        <v>1080</v>
      </c>
      <c r="E91" s="28" t="s">
        <v>542</v>
      </c>
      <c r="F91" s="87">
        <v>1265514</v>
      </c>
      <c r="G91" s="29">
        <v>6.69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44753</v>
      </c>
      <c r="B92" s="29" t="s">
        <v>1081</v>
      </c>
      <c r="C92" s="28" t="s">
        <v>1082</v>
      </c>
      <c r="D92" s="28" t="s">
        <v>1083</v>
      </c>
      <c r="E92" s="28" t="s">
        <v>542</v>
      </c>
      <c r="F92" s="87">
        <v>100000</v>
      </c>
      <c r="G92" s="29">
        <v>245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44753</v>
      </c>
      <c r="B93" s="29" t="s">
        <v>1081</v>
      </c>
      <c r="C93" s="28" t="s">
        <v>1082</v>
      </c>
      <c r="D93" s="28" t="s">
        <v>1080</v>
      </c>
      <c r="E93" s="28" t="s">
        <v>542</v>
      </c>
      <c r="F93" s="87">
        <v>51000</v>
      </c>
      <c r="G93" s="29">
        <v>244.98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44753</v>
      </c>
      <c r="B94" s="29" t="s">
        <v>1084</v>
      </c>
      <c r="C94" s="28" t="s">
        <v>1085</v>
      </c>
      <c r="D94" s="28" t="s">
        <v>1086</v>
      </c>
      <c r="E94" s="28" t="s">
        <v>542</v>
      </c>
      <c r="F94" s="87">
        <v>76899</v>
      </c>
      <c r="G94" s="29">
        <v>38.32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44753</v>
      </c>
      <c r="B95" s="29" t="s">
        <v>937</v>
      </c>
      <c r="C95" s="28" t="s">
        <v>938</v>
      </c>
      <c r="D95" s="28" t="s">
        <v>1087</v>
      </c>
      <c r="E95" s="28" t="s">
        <v>542</v>
      </c>
      <c r="F95" s="87">
        <v>2792050</v>
      </c>
      <c r="G95" s="29">
        <v>90.84</v>
      </c>
      <c r="H95" s="29" t="s">
        <v>821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44753</v>
      </c>
      <c r="B96" s="29" t="s">
        <v>937</v>
      </c>
      <c r="C96" s="28" t="s">
        <v>938</v>
      </c>
      <c r="D96" s="28" t="s">
        <v>1088</v>
      </c>
      <c r="E96" s="28" t="s">
        <v>542</v>
      </c>
      <c r="F96" s="87">
        <v>2771621</v>
      </c>
      <c r="G96" s="29">
        <v>87.86</v>
      </c>
      <c r="H96" s="29" t="s">
        <v>821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44753</v>
      </c>
      <c r="B97" s="29" t="s">
        <v>937</v>
      </c>
      <c r="C97" s="28" t="s">
        <v>938</v>
      </c>
      <c r="D97" s="28" t="s">
        <v>940</v>
      </c>
      <c r="E97" s="28" t="s">
        <v>542</v>
      </c>
      <c r="F97" s="87">
        <v>3914827</v>
      </c>
      <c r="G97" s="29">
        <v>87.82</v>
      </c>
      <c r="H97" s="29" t="s">
        <v>821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44753</v>
      </c>
      <c r="B98" s="29" t="s">
        <v>937</v>
      </c>
      <c r="C98" s="28" t="s">
        <v>938</v>
      </c>
      <c r="D98" s="28" t="s">
        <v>976</v>
      </c>
      <c r="E98" s="28" t="s">
        <v>542</v>
      </c>
      <c r="F98" s="87">
        <v>3645903</v>
      </c>
      <c r="G98" s="29">
        <v>87.97</v>
      </c>
      <c r="H98" s="29" t="s">
        <v>821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44753</v>
      </c>
      <c r="B99" s="29" t="s">
        <v>937</v>
      </c>
      <c r="C99" s="28" t="s">
        <v>938</v>
      </c>
      <c r="D99" s="28" t="s">
        <v>1089</v>
      </c>
      <c r="E99" s="28" t="s">
        <v>542</v>
      </c>
      <c r="F99" s="87">
        <v>4690966</v>
      </c>
      <c r="G99" s="29">
        <v>88.67</v>
      </c>
      <c r="H99" s="29" t="s">
        <v>821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44753</v>
      </c>
      <c r="B100" s="29" t="s">
        <v>937</v>
      </c>
      <c r="C100" s="28" t="s">
        <v>938</v>
      </c>
      <c r="D100" s="28" t="s">
        <v>939</v>
      </c>
      <c r="E100" s="28" t="s">
        <v>542</v>
      </c>
      <c r="F100" s="87">
        <v>6185849</v>
      </c>
      <c r="G100" s="29">
        <v>87.95</v>
      </c>
      <c r="H100" s="29" t="s">
        <v>821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44753</v>
      </c>
      <c r="B101" s="29" t="s">
        <v>937</v>
      </c>
      <c r="C101" s="28" t="s">
        <v>938</v>
      </c>
      <c r="D101" s="28" t="s">
        <v>960</v>
      </c>
      <c r="E101" s="28" t="s">
        <v>542</v>
      </c>
      <c r="F101" s="87">
        <v>5242219</v>
      </c>
      <c r="G101" s="29">
        <v>88.35</v>
      </c>
      <c r="H101" s="29" t="s">
        <v>821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44753</v>
      </c>
      <c r="B102" s="29" t="s">
        <v>1090</v>
      </c>
      <c r="C102" s="28" t="s">
        <v>1091</v>
      </c>
      <c r="D102" s="28" t="s">
        <v>1092</v>
      </c>
      <c r="E102" s="28" t="s">
        <v>542</v>
      </c>
      <c r="F102" s="87">
        <v>1024365</v>
      </c>
      <c r="G102" s="29">
        <v>60.05</v>
      </c>
      <c r="H102" s="29" t="s">
        <v>821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44753</v>
      </c>
      <c r="B103" s="29" t="s">
        <v>1093</v>
      </c>
      <c r="C103" s="28" t="s">
        <v>1094</v>
      </c>
      <c r="D103" s="28" t="s">
        <v>960</v>
      </c>
      <c r="E103" s="28" t="s">
        <v>542</v>
      </c>
      <c r="F103" s="87">
        <v>78321</v>
      </c>
      <c r="G103" s="29">
        <v>952.71</v>
      </c>
      <c r="H103" s="29" t="s">
        <v>821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44753</v>
      </c>
      <c r="B104" s="29" t="s">
        <v>1095</v>
      </c>
      <c r="C104" s="28" t="s">
        <v>1096</v>
      </c>
      <c r="D104" s="28" t="s">
        <v>1083</v>
      </c>
      <c r="E104" s="28" t="s">
        <v>542</v>
      </c>
      <c r="F104" s="87">
        <v>2000000</v>
      </c>
      <c r="G104" s="29">
        <v>26.2</v>
      </c>
      <c r="H104" s="29" t="s">
        <v>821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44753</v>
      </c>
      <c r="B105" s="29" t="s">
        <v>1095</v>
      </c>
      <c r="C105" s="28" t="s">
        <v>1096</v>
      </c>
      <c r="D105" s="28" t="s">
        <v>1097</v>
      </c>
      <c r="E105" s="28" t="s">
        <v>542</v>
      </c>
      <c r="F105" s="87">
        <v>1998348</v>
      </c>
      <c r="G105" s="29">
        <v>26.05</v>
      </c>
      <c r="H105" s="29" t="s">
        <v>821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44753</v>
      </c>
      <c r="B106" s="29" t="s">
        <v>1098</v>
      </c>
      <c r="C106" s="28" t="s">
        <v>1099</v>
      </c>
      <c r="D106" s="28" t="s">
        <v>1100</v>
      </c>
      <c r="E106" s="28" t="s">
        <v>542</v>
      </c>
      <c r="F106" s="87">
        <v>150000</v>
      </c>
      <c r="G106" s="29">
        <v>108.35</v>
      </c>
      <c r="H106" s="29" t="s">
        <v>821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44753</v>
      </c>
      <c r="B107" s="29" t="s">
        <v>1074</v>
      </c>
      <c r="C107" s="28" t="s">
        <v>1075</v>
      </c>
      <c r="D107" s="28" t="s">
        <v>1101</v>
      </c>
      <c r="E107" s="28" t="s">
        <v>543</v>
      </c>
      <c r="F107" s="87">
        <v>230000</v>
      </c>
      <c r="G107" s="29">
        <v>251.6</v>
      </c>
      <c r="H107" s="29" t="s">
        <v>821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44753</v>
      </c>
      <c r="B108" s="29" t="s">
        <v>980</v>
      </c>
      <c r="C108" s="28" t="s">
        <v>981</v>
      </c>
      <c r="D108" s="28" t="s">
        <v>1080</v>
      </c>
      <c r="E108" s="28" t="s">
        <v>543</v>
      </c>
      <c r="F108" s="87">
        <v>65664</v>
      </c>
      <c r="G108" s="29">
        <v>6.8</v>
      </c>
      <c r="H108" s="29" t="s">
        <v>821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44753</v>
      </c>
      <c r="B109" s="29" t="s">
        <v>980</v>
      </c>
      <c r="C109" s="28" t="s">
        <v>981</v>
      </c>
      <c r="D109" s="28" t="s">
        <v>982</v>
      </c>
      <c r="E109" s="28" t="s">
        <v>543</v>
      </c>
      <c r="F109" s="87">
        <v>1130000</v>
      </c>
      <c r="G109" s="29">
        <v>6.73</v>
      </c>
      <c r="H109" s="29" t="s">
        <v>821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44753</v>
      </c>
      <c r="B110" s="29" t="s">
        <v>1081</v>
      </c>
      <c r="C110" s="28" t="s">
        <v>1082</v>
      </c>
      <c r="D110" s="28" t="s">
        <v>1080</v>
      </c>
      <c r="E110" s="28" t="s">
        <v>543</v>
      </c>
      <c r="F110" s="87">
        <v>1000</v>
      </c>
      <c r="G110" s="29">
        <v>246</v>
      </c>
      <c r="H110" s="29" t="s">
        <v>821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44753</v>
      </c>
      <c r="B111" s="29" t="s">
        <v>1084</v>
      </c>
      <c r="C111" s="28" t="s">
        <v>1085</v>
      </c>
      <c r="D111" s="28" t="s">
        <v>1086</v>
      </c>
      <c r="E111" s="28" t="s">
        <v>543</v>
      </c>
      <c r="F111" s="87">
        <v>76899</v>
      </c>
      <c r="G111" s="29">
        <v>38.17</v>
      </c>
      <c r="H111" s="29" t="s">
        <v>821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44753</v>
      </c>
      <c r="B112" s="29" t="s">
        <v>937</v>
      </c>
      <c r="C112" s="28" t="s">
        <v>938</v>
      </c>
      <c r="D112" s="28" t="s">
        <v>940</v>
      </c>
      <c r="E112" s="28" t="s">
        <v>543</v>
      </c>
      <c r="F112" s="87">
        <v>3898359</v>
      </c>
      <c r="G112" s="29">
        <v>87.92</v>
      </c>
      <c r="H112" s="29" t="s">
        <v>821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44753</v>
      </c>
      <c r="B113" s="29" t="s">
        <v>937</v>
      </c>
      <c r="C113" s="28" t="s">
        <v>938</v>
      </c>
      <c r="D113" s="28" t="s">
        <v>1088</v>
      </c>
      <c r="E113" s="28" t="s">
        <v>543</v>
      </c>
      <c r="F113" s="87">
        <v>2771621</v>
      </c>
      <c r="G113" s="29">
        <v>87.88</v>
      </c>
      <c r="H113" s="29" t="s">
        <v>821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44753</v>
      </c>
      <c r="B114" s="29" t="s">
        <v>937</v>
      </c>
      <c r="C114" s="28" t="s">
        <v>938</v>
      </c>
      <c r="D114" s="28" t="s">
        <v>1089</v>
      </c>
      <c r="E114" s="28" t="s">
        <v>543</v>
      </c>
      <c r="F114" s="87">
        <v>4690966</v>
      </c>
      <c r="G114" s="29">
        <v>90.7</v>
      </c>
      <c r="H114" s="29" t="s">
        <v>821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44753</v>
      </c>
      <c r="B115" s="29" t="s">
        <v>937</v>
      </c>
      <c r="C115" s="28" t="s">
        <v>938</v>
      </c>
      <c r="D115" s="28" t="s">
        <v>976</v>
      </c>
      <c r="E115" s="28" t="s">
        <v>543</v>
      </c>
      <c r="F115" s="87">
        <v>3924840</v>
      </c>
      <c r="G115" s="29">
        <v>87.93</v>
      </c>
      <c r="H115" s="29" t="s">
        <v>821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44753</v>
      </c>
      <c r="B116" s="29" t="s">
        <v>937</v>
      </c>
      <c r="C116" s="28" t="s">
        <v>938</v>
      </c>
      <c r="D116" s="28" t="s">
        <v>960</v>
      </c>
      <c r="E116" s="28" t="s">
        <v>543</v>
      </c>
      <c r="F116" s="87">
        <v>5242219</v>
      </c>
      <c r="G116" s="29">
        <v>88.32</v>
      </c>
      <c r="H116" s="29" t="s">
        <v>821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44753</v>
      </c>
      <c r="B117" s="29" t="s">
        <v>937</v>
      </c>
      <c r="C117" s="28" t="s">
        <v>938</v>
      </c>
      <c r="D117" s="28" t="s">
        <v>939</v>
      </c>
      <c r="E117" s="28" t="s">
        <v>543</v>
      </c>
      <c r="F117" s="87">
        <v>6282383</v>
      </c>
      <c r="G117" s="29">
        <v>88.12</v>
      </c>
      <c r="H117" s="29" t="s">
        <v>821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44753</v>
      </c>
      <c r="B118" s="29" t="s">
        <v>1102</v>
      </c>
      <c r="C118" s="28" t="s">
        <v>1103</v>
      </c>
      <c r="D118" s="28" t="s">
        <v>1104</v>
      </c>
      <c r="E118" s="28" t="s">
        <v>543</v>
      </c>
      <c r="F118" s="87">
        <v>3402795</v>
      </c>
      <c r="G118" s="29">
        <v>3.67</v>
      </c>
      <c r="H118" s="29" t="s">
        <v>821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44753</v>
      </c>
      <c r="B119" s="29" t="s">
        <v>1090</v>
      </c>
      <c r="C119" s="28" t="s">
        <v>1091</v>
      </c>
      <c r="D119" s="28" t="s">
        <v>1092</v>
      </c>
      <c r="E119" s="28" t="s">
        <v>543</v>
      </c>
      <c r="F119" s="87">
        <v>1124365</v>
      </c>
      <c r="G119" s="29">
        <v>60.14</v>
      </c>
      <c r="H119" s="29" t="s">
        <v>821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44753</v>
      </c>
      <c r="B120" s="29" t="s">
        <v>1093</v>
      </c>
      <c r="C120" s="28" t="s">
        <v>1094</v>
      </c>
      <c r="D120" s="28" t="s">
        <v>960</v>
      </c>
      <c r="E120" s="28" t="s">
        <v>543</v>
      </c>
      <c r="F120" s="87">
        <v>78321</v>
      </c>
      <c r="G120" s="29">
        <v>952.88</v>
      </c>
      <c r="H120" s="29" t="s">
        <v>821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44753</v>
      </c>
      <c r="B121" s="29" t="s">
        <v>1095</v>
      </c>
      <c r="C121" s="28" t="s">
        <v>1096</v>
      </c>
      <c r="D121" s="28" t="s">
        <v>1097</v>
      </c>
      <c r="E121" s="28" t="s">
        <v>543</v>
      </c>
      <c r="F121" s="87">
        <v>2000000</v>
      </c>
      <c r="G121" s="29">
        <v>26.2</v>
      </c>
      <c r="H121" s="29" t="s">
        <v>821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44753</v>
      </c>
      <c r="B122" s="29" t="s">
        <v>1095</v>
      </c>
      <c r="C122" s="28" t="s">
        <v>1096</v>
      </c>
      <c r="D122" s="28" t="s">
        <v>1105</v>
      </c>
      <c r="E122" s="28" t="s">
        <v>543</v>
      </c>
      <c r="F122" s="87">
        <v>2420265</v>
      </c>
      <c r="G122" s="29">
        <v>26.06</v>
      </c>
      <c r="H122" s="29" t="s">
        <v>821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4"/>
  <sheetViews>
    <sheetView topLeftCell="A4" zoomScale="85" zoomScaleNormal="85" workbookViewId="0">
      <selection activeCell="J24" sqref="J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2" t="s">
        <v>560</v>
      </c>
      <c r="K10" s="282"/>
      <c r="L10" s="283"/>
      <c r="M10" s="284"/>
      <c r="N10" s="282"/>
      <c r="O10" s="305"/>
      <c r="P10" s="282">
        <f>VLOOKUP(D10,'MidCap Intra'!B37:C588,2,0)</f>
        <v>660.55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35">
        <v>2</v>
      </c>
      <c r="B11" s="334">
        <v>44719</v>
      </c>
      <c r="C11" s="382"/>
      <c r="D11" s="383" t="s">
        <v>122</v>
      </c>
      <c r="E11" s="384" t="s">
        <v>559</v>
      </c>
      <c r="F11" s="335">
        <v>2201</v>
      </c>
      <c r="G11" s="335">
        <v>2069</v>
      </c>
      <c r="H11" s="335">
        <v>2332</v>
      </c>
      <c r="I11" s="385" t="s">
        <v>839</v>
      </c>
      <c r="J11" s="386" t="s">
        <v>902</v>
      </c>
      <c r="K11" s="386">
        <f t="shared" ref="K11" si="0">H11-F11</f>
        <v>131</v>
      </c>
      <c r="L11" s="387">
        <f t="shared" ref="L11" si="1">(F11*-0.7)/100</f>
        <v>-15.406999999999998</v>
      </c>
      <c r="M11" s="388">
        <f t="shared" ref="M11" si="2">(K11+L11)/F11</f>
        <v>5.2518400726942298E-2</v>
      </c>
      <c r="N11" s="339" t="s">
        <v>557</v>
      </c>
      <c r="O11" s="364">
        <v>44746</v>
      </c>
      <c r="P11" s="339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35">
        <v>3</v>
      </c>
      <c r="B12" s="397">
        <v>44722</v>
      </c>
      <c r="C12" s="382"/>
      <c r="D12" s="383" t="s">
        <v>39</v>
      </c>
      <c r="E12" s="384" t="s">
        <v>559</v>
      </c>
      <c r="F12" s="335">
        <v>705</v>
      </c>
      <c r="G12" s="335">
        <v>670</v>
      </c>
      <c r="H12" s="335">
        <v>746</v>
      </c>
      <c r="I12" s="385" t="s">
        <v>835</v>
      </c>
      <c r="J12" s="386" t="s">
        <v>987</v>
      </c>
      <c r="K12" s="386">
        <f t="shared" ref="K12" si="3">H12-F12</f>
        <v>41</v>
      </c>
      <c r="L12" s="387">
        <f t="shared" ref="L12" si="4">(F12*-0.7)/100</f>
        <v>-4.9349999999999996</v>
      </c>
      <c r="M12" s="388">
        <f t="shared" ref="M12" si="5">(K12+L12)/F12</f>
        <v>5.1156028368794321E-2</v>
      </c>
      <c r="N12" s="339" t="s">
        <v>557</v>
      </c>
      <c r="O12" s="364">
        <v>44753</v>
      </c>
      <c r="P12" s="339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1">
        <v>4</v>
      </c>
      <c r="B13" s="372">
        <v>44733</v>
      </c>
      <c r="C13" s="373"/>
      <c r="D13" s="374" t="s">
        <v>201</v>
      </c>
      <c r="E13" s="375" t="s">
        <v>559</v>
      </c>
      <c r="F13" s="371">
        <v>980</v>
      </c>
      <c r="G13" s="371">
        <v>898</v>
      </c>
      <c r="H13" s="371">
        <v>1020</v>
      </c>
      <c r="I13" s="376" t="s">
        <v>843</v>
      </c>
      <c r="J13" s="319" t="s">
        <v>850</v>
      </c>
      <c r="K13" s="319">
        <f t="shared" ref="K13" si="6">H13-F13</f>
        <v>40</v>
      </c>
      <c r="L13" s="320">
        <f t="shared" ref="L13" si="7">(F13*-0.7)/100</f>
        <v>-6.86</v>
      </c>
      <c r="M13" s="378">
        <f t="shared" ref="M13" si="8">(K13+L13)/F13</f>
        <v>3.3816326530612242E-2</v>
      </c>
      <c r="N13" s="377" t="s">
        <v>557</v>
      </c>
      <c r="O13" s="379">
        <v>44739</v>
      </c>
      <c r="P13" s="377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5">
        <v>5</v>
      </c>
      <c r="B14" s="334">
        <v>44735</v>
      </c>
      <c r="C14" s="382"/>
      <c r="D14" s="383" t="s">
        <v>66</v>
      </c>
      <c r="E14" s="384" t="s">
        <v>559</v>
      </c>
      <c r="F14" s="335">
        <v>2070</v>
      </c>
      <c r="G14" s="335">
        <v>1940</v>
      </c>
      <c r="H14" s="335">
        <v>2195</v>
      </c>
      <c r="I14" s="385" t="s">
        <v>845</v>
      </c>
      <c r="J14" s="386" t="s">
        <v>901</v>
      </c>
      <c r="K14" s="386">
        <f t="shared" ref="K14" si="9">H14-F14</f>
        <v>125</v>
      </c>
      <c r="L14" s="387">
        <f t="shared" ref="L14" si="10">(F14*-0.7)/100</f>
        <v>-14.49</v>
      </c>
      <c r="M14" s="388">
        <f t="shared" ref="M14" si="11">(K14+L14)/F14</f>
        <v>5.3386473429951696E-2</v>
      </c>
      <c r="N14" s="339" t="s">
        <v>557</v>
      </c>
      <c r="O14" s="364">
        <v>44746</v>
      </c>
      <c r="P14" s="339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47">
        <v>6</v>
      </c>
      <c r="B15" s="344">
        <v>44740</v>
      </c>
      <c r="C15" s="355"/>
      <c r="D15" s="356" t="s">
        <v>113</v>
      </c>
      <c r="E15" s="357" t="s">
        <v>559</v>
      </c>
      <c r="F15" s="347" t="s">
        <v>851</v>
      </c>
      <c r="G15" s="347">
        <v>920</v>
      </c>
      <c r="H15" s="347"/>
      <c r="I15" s="358" t="s">
        <v>852</v>
      </c>
      <c r="J15" s="282" t="s">
        <v>560</v>
      </c>
      <c r="K15" s="348"/>
      <c r="L15" s="349"/>
      <c r="M15" s="350"/>
      <c r="N15" s="348"/>
      <c r="O15" s="351"/>
      <c r="P15" s="282">
        <f>VLOOKUP(D15,'MidCap Intra'!B47:C598,2,0)</f>
        <v>943.55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3">
        <v>7</v>
      </c>
      <c r="B16" s="448">
        <v>44743</v>
      </c>
      <c r="C16" s="449"/>
      <c r="D16" s="450" t="s">
        <v>154</v>
      </c>
      <c r="E16" s="451" t="s">
        <v>559</v>
      </c>
      <c r="F16" s="363">
        <v>775</v>
      </c>
      <c r="G16" s="363">
        <v>730</v>
      </c>
      <c r="H16" s="363">
        <v>821.5</v>
      </c>
      <c r="I16" s="452" t="s">
        <v>893</v>
      </c>
      <c r="J16" s="386" t="s">
        <v>721</v>
      </c>
      <c r="K16" s="386">
        <f t="shared" ref="K16" si="12">H16-F16</f>
        <v>46.5</v>
      </c>
      <c r="L16" s="387">
        <f t="shared" ref="L16" si="13">(F16*-0.7)/100</f>
        <v>-5.4249999999999998</v>
      </c>
      <c r="M16" s="388">
        <f t="shared" ref="M16" si="14">(K16+L16)/F16</f>
        <v>5.3000000000000005E-2</v>
      </c>
      <c r="N16" s="339" t="s">
        <v>557</v>
      </c>
      <c r="O16" s="364">
        <v>44753</v>
      </c>
      <c r="P16" s="339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35">
        <v>8</v>
      </c>
      <c r="B17" s="334">
        <v>44743</v>
      </c>
      <c r="C17" s="382"/>
      <c r="D17" s="383" t="s">
        <v>64</v>
      </c>
      <c r="E17" s="384" t="s">
        <v>559</v>
      </c>
      <c r="F17" s="335">
        <v>11250</v>
      </c>
      <c r="G17" s="335">
        <v>10500</v>
      </c>
      <c r="H17" s="335">
        <v>11900</v>
      </c>
      <c r="I17" s="385" t="s">
        <v>894</v>
      </c>
      <c r="J17" s="386" t="s">
        <v>927</v>
      </c>
      <c r="K17" s="386">
        <f t="shared" ref="K17" si="15">H17-F17</f>
        <v>650</v>
      </c>
      <c r="L17" s="387">
        <f t="shared" ref="L17" si="16">(F17*-0.7)/100</f>
        <v>-78.749999999999986</v>
      </c>
      <c r="M17" s="388">
        <f t="shared" ref="M17" si="17">(K17+L17)/F17</f>
        <v>5.0777777777777776E-2</v>
      </c>
      <c r="N17" s="339" t="s">
        <v>557</v>
      </c>
      <c r="O17" s="364">
        <v>44748</v>
      </c>
      <c r="P17" s="339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47">
        <v>9</v>
      </c>
      <c r="B18" s="344">
        <v>44747</v>
      </c>
      <c r="C18" s="355"/>
      <c r="D18" s="356" t="s">
        <v>114</v>
      </c>
      <c r="E18" s="357" t="s">
        <v>559</v>
      </c>
      <c r="F18" s="347" t="s">
        <v>924</v>
      </c>
      <c r="G18" s="347">
        <v>2120</v>
      </c>
      <c r="H18" s="347"/>
      <c r="I18" s="358" t="s">
        <v>839</v>
      </c>
      <c r="J18" s="282" t="s">
        <v>560</v>
      </c>
      <c r="K18" s="348"/>
      <c r="L18" s="349"/>
      <c r="M18" s="350"/>
      <c r="N18" s="348"/>
      <c r="O18" s="351"/>
      <c r="P18" s="282">
        <f>VLOOKUP(D18,'MidCap Intra'!B50:C601,2,0)</f>
        <v>2249.5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0">
        <v>10</v>
      </c>
      <c r="B19" s="401">
        <v>44748</v>
      </c>
      <c r="C19" s="402"/>
      <c r="D19" s="403" t="s">
        <v>466</v>
      </c>
      <c r="E19" s="404" t="s">
        <v>559</v>
      </c>
      <c r="F19" s="400">
        <v>128</v>
      </c>
      <c r="G19" s="400">
        <v>120</v>
      </c>
      <c r="H19" s="400">
        <v>133.5</v>
      </c>
      <c r="I19" s="405" t="s">
        <v>929</v>
      </c>
      <c r="J19" s="319" t="s">
        <v>963</v>
      </c>
      <c r="K19" s="319">
        <f t="shared" ref="K19" si="18">H19-F19</f>
        <v>5.5</v>
      </c>
      <c r="L19" s="320">
        <f t="shared" ref="L19" si="19">(F19*-0.7)/100</f>
        <v>-0.89599999999999991</v>
      </c>
      <c r="M19" s="378">
        <f t="shared" ref="M19" si="20">(K19+L19)/F19</f>
        <v>3.5968750000000001E-2</v>
      </c>
      <c r="N19" s="377" t="s">
        <v>557</v>
      </c>
      <c r="O19" s="379">
        <v>44750</v>
      </c>
      <c r="P19" s="377"/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00">
        <v>11</v>
      </c>
      <c r="B20" s="401">
        <v>44748</v>
      </c>
      <c r="C20" s="402"/>
      <c r="D20" s="403" t="s">
        <v>404</v>
      </c>
      <c r="E20" s="404" t="s">
        <v>559</v>
      </c>
      <c r="F20" s="400">
        <v>418.5</v>
      </c>
      <c r="G20" s="400">
        <v>384</v>
      </c>
      <c r="H20" s="400">
        <v>436.5</v>
      </c>
      <c r="I20" s="405" t="s">
        <v>930</v>
      </c>
      <c r="J20" s="319" t="s">
        <v>941</v>
      </c>
      <c r="K20" s="319">
        <f t="shared" ref="K20" si="21">H20-F20</f>
        <v>18</v>
      </c>
      <c r="L20" s="320">
        <f t="shared" ref="L20" si="22">(F20*-0.7)/100</f>
        <v>-2.9295</v>
      </c>
      <c r="M20" s="378">
        <f t="shared" ref="M20" si="23">(K20+L20)/F20</f>
        <v>3.601075268817204E-2</v>
      </c>
      <c r="N20" s="377" t="s">
        <v>557</v>
      </c>
      <c r="O20" s="379">
        <v>44749</v>
      </c>
      <c r="P20" s="377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47"/>
      <c r="B21" s="344"/>
      <c r="C21" s="355"/>
      <c r="D21" s="356"/>
      <c r="E21" s="357"/>
      <c r="F21" s="347"/>
      <c r="G21" s="347"/>
      <c r="H21" s="347"/>
      <c r="I21" s="358"/>
      <c r="J21" s="282"/>
      <c r="K21" s="348"/>
      <c r="L21" s="349"/>
      <c r="M21" s="350"/>
      <c r="N21" s="348"/>
      <c r="O21" s="351"/>
      <c r="P21" s="34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562</v>
      </c>
      <c r="B25" s="119"/>
      <c r="C25" s="119"/>
      <c r="D25" s="119"/>
      <c r="E25" s="41"/>
      <c r="F25" s="127" t="s">
        <v>563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564</v>
      </c>
      <c r="B26" s="119"/>
      <c r="C26" s="119"/>
      <c r="D26" s="119" t="s">
        <v>820</v>
      </c>
      <c r="E26" s="6"/>
      <c r="F26" s="127" t="s">
        <v>565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534</v>
      </c>
      <c r="C29" s="98"/>
      <c r="D29" s="97" t="s">
        <v>545</v>
      </c>
      <c r="E29" s="96" t="s">
        <v>546</v>
      </c>
      <c r="F29" s="96" t="s">
        <v>547</v>
      </c>
      <c r="G29" s="96" t="s">
        <v>567</v>
      </c>
      <c r="H29" s="96" t="s">
        <v>549</v>
      </c>
      <c r="I29" s="96" t="s">
        <v>550</v>
      </c>
      <c r="J29" s="96" t="s">
        <v>551</v>
      </c>
      <c r="K29" s="96" t="s">
        <v>568</v>
      </c>
      <c r="L29" s="140" t="s">
        <v>553</v>
      </c>
      <c r="M29" s="98" t="s">
        <v>554</v>
      </c>
      <c r="N29" s="95" t="s">
        <v>555</v>
      </c>
      <c r="O29" s="288" t="s">
        <v>556</v>
      </c>
      <c r="P29" s="270"/>
      <c r="Q29" s="1"/>
      <c r="R29" s="285"/>
      <c r="S29" s="285"/>
      <c r="T29" s="285"/>
      <c r="U29" s="279"/>
      <c r="V29" s="279"/>
      <c r="W29" s="279"/>
      <c r="X29" s="279"/>
      <c r="Y29" s="2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369" customFormat="1" ht="15" customHeight="1">
      <c r="A30" s="360">
        <v>1</v>
      </c>
      <c r="B30" s="397">
        <v>44732</v>
      </c>
      <c r="C30" s="398"/>
      <c r="D30" s="399" t="s">
        <v>61</v>
      </c>
      <c r="E30" s="335" t="s">
        <v>559</v>
      </c>
      <c r="F30" s="335">
        <v>633.5</v>
      </c>
      <c r="G30" s="335">
        <v>615</v>
      </c>
      <c r="H30" s="335">
        <v>650.5</v>
      </c>
      <c r="I30" s="335" t="s">
        <v>842</v>
      </c>
      <c r="J30" s="339" t="s">
        <v>909</v>
      </c>
      <c r="K30" s="339">
        <f t="shared" ref="K30" si="24">H30-F30</f>
        <v>17</v>
      </c>
      <c r="L30" s="380">
        <f>(F30*-0.7)/100</f>
        <v>-4.4344999999999999</v>
      </c>
      <c r="M30" s="381">
        <f t="shared" ref="M30" si="25">(K30+L30)/F30</f>
        <v>1.9835043409629046E-2</v>
      </c>
      <c r="N30" s="339" t="s">
        <v>557</v>
      </c>
      <c r="O30" s="364">
        <v>44746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66"/>
      <c r="AI30" s="367"/>
      <c r="AJ30" s="368"/>
      <c r="AK30" s="368"/>
      <c r="AL30" s="368"/>
    </row>
    <row r="31" spans="1:38" s="369" customFormat="1" ht="15" customHeight="1">
      <c r="A31" s="360">
        <v>2</v>
      </c>
      <c r="B31" s="370">
        <v>44741</v>
      </c>
      <c r="C31" s="361"/>
      <c r="D31" s="362" t="s">
        <v>125</v>
      </c>
      <c r="E31" s="363" t="s">
        <v>559</v>
      </c>
      <c r="F31" s="363">
        <v>1118</v>
      </c>
      <c r="G31" s="363">
        <v>1085</v>
      </c>
      <c r="H31" s="363">
        <v>1155</v>
      </c>
      <c r="I31" s="363" t="s">
        <v>838</v>
      </c>
      <c r="J31" s="339" t="s">
        <v>903</v>
      </c>
      <c r="K31" s="339">
        <f t="shared" ref="K31" si="26">H31-F31</f>
        <v>37</v>
      </c>
      <c r="L31" s="380">
        <f>(F31*-0.7)/100</f>
        <v>-7.8259999999999987</v>
      </c>
      <c r="M31" s="381">
        <f t="shared" ref="M31" si="27">(K31+L31)/F31</f>
        <v>2.6094812164579605E-2</v>
      </c>
      <c r="N31" s="339" t="s">
        <v>557</v>
      </c>
      <c r="O31" s="364">
        <v>44746</v>
      </c>
      <c r="P31" s="286"/>
      <c r="Q31" s="286"/>
      <c r="R31" s="287" t="s">
        <v>558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66"/>
      <c r="AI31" s="367"/>
      <c r="AJ31" s="368"/>
      <c r="AK31" s="368"/>
      <c r="AL31" s="368"/>
    </row>
    <row r="32" spans="1:38" s="369" customFormat="1" ht="15" customHeight="1">
      <c r="A32" s="360">
        <v>3</v>
      </c>
      <c r="B32" s="370">
        <v>44743</v>
      </c>
      <c r="C32" s="361"/>
      <c r="D32" s="362" t="s">
        <v>891</v>
      </c>
      <c r="E32" s="363" t="s">
        <v>559</v>
      </c>
      <c r="F32" s="363">
        <v>700</v>
      </c>
      <c r="G32" s="363">
        <v>679</v>
      </c>
      <c r="H32" s="363">
        <v>720</v>
      </c>
      <c r="I32" s="363" t="s">
        <v>892</v>
      </c>
      <c r="J32" s="339" t="s">
        <v>840</v>
      </c>
      <c r="K32" s="339">
        <f t="shared" ref="K32" si="28">H32-F32</f>
        <v>20</v>
      </c>
      <c r="L32" s="380">
        <f>(F32*-0.07)/100</f>
        <v>-0.49000000000000005</v>
      </c>
      <c r="M32" s="381">
        <f t="shared" ref="M32:M33" si="29">(K32+L32)/F32</f>
        <v>2.7871428571428575E-2</v>
      </c>
      <c r="N32" s="339" t="s">
        <v>557</v>
      </c>
      <c r="O32" s="364">
        <v>44743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66"/>
      <c r="AI32" s="367"/>
      <c r="AJ32" s="368"/>
      <c r="AK32" s="368"/>
      <c r="AL32" s="368"/>
    </row>
    <row r="33" spans="1:38" s="354" customFormat="1" ht="15" customHeight="1">
      <c r="A33" s="360">
        <v>4</v>
      </c>
      <c r="B33" s="370">
        <v>44746</v>
      </c>
      <c r="C33" s="361"/>
      <c r="D33" s="362" t="s">
        <v>71</v>
      </c>
      <c r="E33" s="363" t="s">
        <v>559</v>
      </c>
      <c r="F33" s="363">
        <v>229</v>
      </c>
      <c r="G33" s="363">
        <v>224</v>
      </c>
      <c r="H33" s="363">
        <v>236</v>
      </c>
      <c r="I33" s="363" t="s">
        <v>904</v>
      </c>
      <c r="J33" s="339" t="s">
        <v>942</v>
      </c>
      <c r="K33" s="339">
        <f t="shared" ref="K33" si="30">H33-F33</f>
        <v>7</v>
      </c>
      <c r="L33" s="380">
        <f>(F33*-0.7)/100</f>
        <v>-1.6029999999999998</v>
      </c>
      <c r="M33" s="381">
        <f t="shared" si="29"/>
        <v>2.3567685589519653E-2</v>
      </c>
      <c r="N33" s="339" t="s">
        <v>557</v>
      </c>
      <c r="O33" s="364">
        <v>44749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2"/>
      <c r="AJ33" s="353"/>
      <c r="AK33" s="353"/>
      <c r="AL33" s="353"/>
    </row>
    <row r="34" spans="1:38" s="354" customFormat="1" ht="15" customHeight="1">
      <c r="A34" s="343">
        <v>5</v>
      </c>
      <c r="B34" s="365">
        <v>44746</v>
      </c>
      <c r="C34" s="345"/>
      <c r="D34" s="346" t="s">
        <v>463</v>
      </c>
      <c r="E34" s="347" t="s">
        <v>559</v>
      </c>
      <c r="F34" s="347" t="s">
        <v>905</v>
      </c>
      <c r="G34" s="347">
        <v>187</v>
      </c>
      <c r="H34" s="347"/>
      <c r="I34" s="347" t="s">
        <v>906</v>
      </c>
      <c r="J34" s="282" t="s">
        <v>560</v>
      </c>
      <c r="K34" s="282"/>
      <c r="L34" s="283"/>
      <c r="M34" s="284"/>
      <c r="N34" s="282"/>
      <c r="O34" s="305"/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2"/>
      <c r="AJ34" s="353"/>
      <c r="AK34" s="353"/>
      <c r="AL34" s="353"/>
    </row>
    <row r="35" spans="1:38" s="354" customFormat="1" ht="15" customHeight="1">
      <c r="A35" s="406">
        <v>6</v>
      </c>
      <c r="B35" s="407">
        <v>44747</v>
      </c>
      <c r="C35" s="408"/>
      <c r="D35" s="409" t="s">
        <v>191</v>
      </c>
      <c r="E35" s="410" t="s">
        <v>559</v>
      </c>
      <c r="F35" s="410">
        <v>2160</v>
      </c>
      <c r="G35" s="410">
        <v>2085</v>
      </c>
      <c r="H35" s="410">
        <v>2085</v>
      </c>
      <c r="I35" s="410" t="s">
        <v>913</v>
      </c>
      <c r="J35" s="411" t="s">
        <v>914</v>
      </c>
      <c r="K35" s="411">
        <f t="shared" ref="K35:K36" si="31">H35-F35</f>
        <v>-75</v>
      </c>
      <c r="L35" s="412">
        <f>(F35*-0.07)/100</f>
        <v>-1.5120000000000002</v>
      </c>
      <c r="M35" s="413">
        <f t="shared" ref="M35:M36" si="32">(K35+L35)/F35</f>
        <v>-3.5422222222222223E-2</v>
      </c>
      <c r="N35" s="411" t="s">
        <v>569</v>
      </c>
      <c r="O35" s="414">
        <v>44747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2"/>
      <c r="AJ35" s="353"/>
      <c r="AK35" s="353"/>
      <c r="AL35" s="353"/>
    </row>
    <row r="36" spans="1:38" s="354" customFormat="1" ht="15" customHeight="1">
      <c r="A36" s="360">
        <v>7</v>
      </c>
      <c r="B36" s="370">
        <v>44747</v>
      </c>
      <c r="C36" s="361"/>
      <c r="D36" s="362" t="s">
        <v>325</v>
      </c>
      <c r="E36" s="363" t="s">
        <v>559</v>
      </c>
      <c r="F36" s="363">
        <v>734.5</v>
      </c>
      <c r="G36" s="363">
        <v>714</v>
      </c>
      <c r="H36" s="363">
        <v>751</v>
      </c>
      <c r="I36" s="363" t="s">
        <v>915</v>
      </c>
      <c r="J36" s="339" t="s">
        <v>597</v>
      </c>
      <c r="K36" s="339">
        <f t="shared" si="31"/>
        <v>16.5</v>
      </c>
      <c r="L36" s="380">
        <f>(F36*-0.07)/100</f>
        <v>-0.51415000000000011</v>
      </c>
      <c r="M36" s="381">
        <f t="shared" si="32"/>
        <v>2.1764261402314498E-2</v>
      </c>
      <c r="N36" s="339" t="s">
        <v>557</v>
      </c>
      <c r="O36" s="364">
        <v>44747</v>
      </c>
      <c r="P36" s="286"/>
      <c r="Q36" s="286"/>
      <c r="R36" s="287" t="s">
        <v>833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2"/>
      <c r="AJ36" s="353"/>
      <c r="AK36" s="353"/>
      <c r="AL36" s="353"/>
    </row>
    <row r="37" spans="1:38" s="369" customFormat="1" ht="15" customHeight="1">
      <c r="A37" s="360">
        <v>8</v>
      </c>
      <c r="B37" s="370">
        <v>44748</v>
      </c>
      <c r="C37" s="361"/>
      <c r="D37" s="362" t="s">
        <v>325</v>
      </c>
      <c r="E37" s="363" t="s">
        <v>559</v>
      </c>
      <c r="F37" s="363">
        <v>741</v>
      </c>
      <c r="G37" s="363">
        <v>720</v>
      </c>
      <c r="H37" s="363">
        <v>757</v>
      </c>
      <c r="I37" s="363" t="s">
        <v>928</v>
      </c>
      <c r="J37" s="339" t="s">
        <v>916</v>
      </c>
      <c r="K37" s="339">
        <f t="shared" ref="K37" si="33">H37-F37</f>
        <v>16</v>
      </c>
      <c r="L37" s="380">
        <f>(F37*-0.07)/100</f>
        <v>-0.51870000000000005</v>
      </c>
      <c r="M37" s="381">
        <f t="shared" ref="M37" si="34">(K37+L37)/F37</f>
        <v>2.0892442645074224E-2</v>
      </c>
      <c r="N37" s="339" t="s">
        <v>557</v>
      </c>
      <c r="O37" s="364">
        <v>44748</v>
      </c>
      <c r="P37" s="434"/>
      <c r="Q37" s="434"/>
      <c r="R37" s="435" t="s">
        <v>833</v>
      </c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7"/>
      <c r="AJ37" s="368"/>
      <c r="AK37" s="368"/>
      <c r="AL37" s="368"/>
    </row>
    <row r="38" spans="1:38" s="369" customFormat="1" ht="15" customHeight="1">
      <c r="A38" s="360">
        <v>9</v>
      </c>
      <c r="B38" s="370">
        <v>44753</v>
      </c>
      <c r="C38" s="361"/>
      <c r="D38" s="362" t="s">
        <v>314</v>
      </c>
      <c r="E38" s="363" t="s">
        <v>559</v>
      </c>
      <c r="F38" s="363">
        <v>892.5</v>
      </c>
      <c r="G38" s="363">
        <v>870</v>
      </c>
      <c r="H38" s="363">
        <v>915</v>
      </c>
      <c r="I38" s="363" t="s">
        <v>988</v>
      </c>
      <c r="J38" s="339" t="s">
        <v>944</v>
      </c>
      <c r="K38" s="339">
        <f t="shared" ref="K38" si="35">H38-F38</f>
        <v>22.5</v>
      </c>
      <c r="L38" s="380">
        <f>(F38*-0.07)/100</f>
        <v>-0.62475000000000014</v>
      </c>
      <c r="M38" s="381">
        <f t="shared" ref="M38" si="36">(K38+L38)/F38</f>
        <v>2.4510084033613447E-2</v>
      </c>
      <c r="N38" s="339" t="s">
        <v>557</v>
      </c>
      <c r="O38" s="364">
        <v>44753</v>
      </c>
      <c r="P38" s="434"/>
      <c r="Q38" s="434"/>
      <c r="R38" s="435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7"/>
      <c r="AJ38" s="368"/>
      <c r="AK38" s="368"/>
      <c r="AL38" s="368"/>
    </row>
    <row r="39" spans="1:38" s="369" customFormat="1" ht="15" customHeight="1">
      <c r="A39" s="425">
        <v>10</v>
      </c>
      <c r="B39" s="426">
        <v>44753</v>
      </c>
      <c r="C39" s="427"/>
      <c r="D39" s="428" t="s">
        <v>120</v>
      </c>
      <c r="E39" s="429" t="s">
        <v>559</v>
      </c>
      <c r="F39" s="429" t="s">
        <v>994</v>
      </c>
      <c r="G39" s="429">
        <v>348</v>
      </c>
      <c r="H39" s="429"/>
      <c r="I39" s="429" t="s">
        <v>995</v>
      </c>
      <c r="J39" s="430" t="s">
        <v>560</v>
      </c>
      <c r="K39" s="430"/>
      <c r="L39" s="431"/>
      <c r="M39" s="432"/>
      <c r="N39" s="430"/>
      <c r="O39" s="433"/>
      <c r="P39" s="434"/>
      <c r="Q39" s="434"/>
      <c r="R39" s="435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7"/>
      <c r="AJ39" s="368"/>
      <c r="AK39" s="368"/>
      <c r="AL39" s="368"/>
    </row>
    <row r="40" spans="1:38" s="369" customFormat="1" ht="15" customHeight="1">
      <c r="A40" s="425">
        <v>11</v>
      </c>
      <c r="B40" s="426">
        <v>44753</v>
      </c>
      <c r="C40" s="427"/>
      <c r="D40" s="428" t="s">
        <v>179</v>
      </c>
      <c r="E40" s="429" t="s">
        <v>559</v>
      </c>
      <c r="F40" s="429" t="s">
        <v>996</v>
      </c>
      <c r="G40" s="429">
        <v>210</v>
      </c>
      <c r="H40" s="429"/>
      <c r="I40" s="429" t="s">
        <v>997</v>
      </c>
      <c r="J40" s="430" t="s">
        <v>560</v>
      </c>
      <c r="K40" s="430"/>
      <c r="L40" s="431"/>
      <c r="M40" s="432"/>
      <c r="N40" s="430"/>
      <c r="O40" s="433"/>
      <c r="P40" s="434"/>
      <c r="Q40" s="434"/>
      <c r="R40" s="435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7"/>
      <c r="AJ40" s="368"/>
      <c r="AK40" s="368"/>
      <c r="AL40" s="368"/>
    </row>
    <row r="41" spans="1:38" s="369" customFormat="1" ht="15" customHeight="1">
      <c r="A41" s="425"/>
      <c r="B41" s="426"/>
      <c r="C41" s="427"/>
      <c r="D41" s="428"/>
      <c r="E41" s="429"/>
      <c r="F41" s="429"/>
      <c r="G41" s="429"/>
      <c r="H41" s="429"/>
      <c r="I41" s="429"/>
      <c r="J41" s="430"/>
      <c r="K41" s="430"/>
      <c r="L41" s="431"/>
      <c r="M41" s="432"/>
      <c r="N41" s="430"/>
      <c r="O41" s="433"/>
      <c r="P41" s="434"/>
      <c r="Q41" s="434"/>
      <c r="R41" s="435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7"/>
      <c r="AJ41" s="368"/>
      <c r="AK41" s="368"/>
      <c r="AL41" s="368"/>
    </row>
    <row r="42" spans="1:38" s="354" customFormat="1" ht="15" customHeight="1">
      <c r="A42" s="343"/>
      <c r="B42" s="344"/>
      <c r="C42" s="345"/>
      <c r="D42" s="346"/>
      <c r="E42" s="347"/>
      <c r="F42" s="347"/>
      <c r="G42" s="347"/>
      <c r="H42" s="347"/>
      <c r="I42" s="347"/>
      <c r="J42" s="282"/>
      <c r="K42" s="282"/>
      <c r="L42" s="283"/>
      <c r="M42" s="284"/>
      <c r="N42" s="282"/>
      <c r="O42" s="305"/>
      <c r="P42" s="286"/>
      <c r="Q42" s="286"/>
      <c r="R42" s="287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52"/>
      <c r="AJ42" s="353"/>
      <c r="AK42" s="353"/>
      <c r="AL42" s="353"/>
    </row>
    <row r="43" spans="1:38" ht="15" customHeight="1">
      <c r="A43" s="289"/>
      <c r="B43" s="290"/>
      <c r="C43" s="291"/>
      <c r="D43" s="292"/>
      <c r="E43" s="293"/>
      <c r="F43" s="293"/>
      <c r="G43" s="293"/>
      <c r="H43" s="293"/>
      <c r="I43" s="293"/>
      <c r="J43" s="294"/>
      <c r="K43" s="294"/>
      <c r="L43" s="295"/>
      <c r="M43" s="296"/>
      <c r="N43" s="294"/>
      <c r="O43" s="297"/>
      <c r="P43" s="286"/>
      <c r="Q43" s="286"/>
      <c r="R43" s="287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1"/>
      <c r="AI43" s="1"/>
      <c r="AJ43" s="1"/>
      <c r="AK43" s="1"/>
      <c r="AL43" s="1"/>
    </row>
    <row r="44" spans="1:38" ht="44.25" customHeight="1">
      <c r="A44" s="119" t="s">
        <v>561</v>
      </c>
      <c r="B44" s="142"/>
      <c r="C44" s="142"/>
      <c r="D44" s="1"/>
      <c r="E44" s="6"/>
      <c r="F44" s="6"/>
      <c r="G44" s="6"/>
      <c r="H44" s="6" t="s">
        <v>573</v>
      </c>
      <c r="I44" s="6"/>
      <c r="J44" s="6"/>
      <c r="K44" s="115"/>
      <c r="L44" s="144"/>
      <c r="M44" s="115"/>
      <c r="N44" s="116"/>
      <c r="O44" s="11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81"/>
      <c r="AD44" s="281"/>
      <c r="AE44" s="281"/>
      <c r="AF44" s="281"/>
      <c r="AG44" s="281"/>
      <c r="AH44" s="281"/>
    </row>
    <row r="45" spans="1:38" ht="12.75" customHeight="1">
      <c r="A45" s="126" t="s">
        <v>562</v>
      </c>
      <c r="B45" s="119"/>
      <c r="C45" s="119"/>
      <c r="D45" s="119"/>
      <c r="E45" s="41"/>
      <c r="F45" s="127" t="s">
        <v>563</v>
      </c>
      <c r="G45" s="56"/>
      <c r="H45" s="41"/>
      <c r="I45" s="56"/>
      <c r="J45" s="6"/>
      <c r="K45" s="145"/>
      <c r="L45" s="146"/>
      <c r="M45" s="6"/>
      <c r="N45" s="109"/>
      <c r="O45" s="147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26"/>
      <c r="B46" s="119"/>
      <c r="C46" s="119"/>
      <c r="D46" s="119"/>
      <c r="E46" s="6"/>
      <c r="F46" s="127" t="s">
        <v>565</v>
      </c>
      <c r="G46" s="56"/>
      <c r="H46" s="41"/>
      <c r="I46" s="56"/>
      <c r="J46" s="6"/>
      <c r="K46" s="145"/>
      <c r="L46" s="146"/>
      <c r="M46" s="6"/>
      <c r="N46" s="109"/>
      <c r="O46" s="147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19"/>
      <c r="B47" s="119"/>
      <c r="C47" s="119"/>
      <c r="D47" s="119"/>
      <c r="E47" s="6"/>
      <c r="F47" s="6"/>
      <c r="G47" s="6"/>
      <c r="H47" s="6"/>
      <c r="I47" s="6"/>
      <c r="J47" s="132"/>
      <c r="K47" s="129"/>
      <c r="L47" s="130"/>
      <c r="M47" s="6"/>
      <c r="N47" s="13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48" t="s">
        <v>574</v>
      </c>
      <c r="B48" s="148"/>
      <c r="C48" s="148"/>
      <c r="D48" s="148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6" t="s">
        <v>16</v>
      </c>
      <c r="B49" s="96" t="s">
        <v>534</v>
      </c>
      <c r="C49" s="96"/>
      <c r="D49" s="97" t="s">
        <v>545</v>
      </c>
      <c r="E49" s="96" t="s">
        <v>546</v>
      </c>
      <c r="F49" s="96" t="s">
        <v>547</v>
      </c>
      <c r="G49" s="96" t="s">
        <v>567</v>
      </c>
      <c r="H49" s="96" t="s">
        <v>549</v>
      </c>
      <c r="I49" s="96" t="s">
        <v>550</v>
      </c>
      <c r="J49" s="95" t="s">
        <v>551</v>
      </c>
      <c r="K49" s="149" t="s">
        <v>575</v>
      </c>
      <c r="L49" s="98" t="s">
        <v>553</v>
      </c>
      <c r="M49" s="149" t="s">
        <v>576</v>
      </c>
      <c r="N49" s="96" t="s">
        <v>577</v>
      </c>
      <c r="O49" s="95" t="s">
        <v>555</v>
      </c>
      <c r="P49" s="97" t="s">
        <v>556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47" customFormat="1" ht="13.15" customHeight="1">
      <c r="A50" s="335">
        <v>1</v>
      </c>
      <c r="B50" s="334">
        <v>44739</v>
      </c>
      <c r="C50" s="336"/>
      <c r="D50" s="337" t="s">
        <v>848</v>
      </c>
      <c r="E50" s="335" t="s">
        <v>559</v>
      </c>
      <c r="F50" s="335">
        <v>2140</v>
      </c>
      <c r="G50" s="335">
        <v>2090</v>
      </c>
      <c r="H50" s="338">
        <v>2170</v>
      </c>
      <c r="I50" s="338" t="s">
        <v>849</v>
      </c>
      <c r="J50" s="339" t="s">
        <v>572</v>
      </c>
      <c r="K50" s="338">
        <f t="shared" ref="K50" si="37">H50-F50</f>
        <v>30</v>
      </c>
      <c r="L50" s="340">
        <f t="shared" ref="L50" si="38">(H50*N50)*0.07%</f>
        <v>379.75000000000006</v>
      </c>
      <c r="M50" s="341">
        <f t="shared" ref="M50" si="39">(K50*N50)-L50</f>
        <v>7120.25</v>
      </c>
      <c r="N50" s="338">
        <v>250</v>
      </c>
      <c r="O50" s="339" t="s">
        <v>557</v>
      </c>
      <c r="P50" s="334">
        <v>44743</v>
      </c>
      <c r="Q50" s="249"/>
      <c r="R50" s="253" t="s">
        <v>558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3"/>
      <c r="AG50" s="290"/>
      <c r="AH50" s="249"/>
      <c r="AI50" s="249"/>
      <c r="AJ50" s="293"/>
      <c r="AK50" s="293"/>
      <c r="AL50" s="293"/>
    </row>
    <row r="51" spans="1:38" s="247" customFormat="1" ht="13.15" customHeight="1">
      <c r="A51" s="335">
        <v>2</v>
      </c>
      <c r="B51" s="334">
        <v>44742</v>
      </c>
      <c r="C51" s="337"/>
      <c r="D51" s="337" t="s">
        <v>888</v>
      </c>
      <c r="E51" s="335" t="s">
        <v>559</v>
      </c>
      <c r="F51" s="335">
        <v>3720</v>
      </c>
      <c r="G51" s="335">
        <v>3620</v>
      </c>
      <c r="H51" s="338">
        <v>3780</v>
      </c>
      <c r="I51" s="338" t="s">
        <v>889</v>
      </c>
      <c r="J51" s="339" t="s">
        <v>766</v>
      </c>
      <c r="K51" s="338">
        <f t="shared" ref="K51" si="40">H51-F51</f>
        <v>60</v>
      </c>
      <c r="L51" s="340">
        <f t="shared" ref="L51" si="41">(H51*N51)*0.07%</f>
        <v>463.05000000000007</v>
      </c>
      <c r="M51" s="341">
        <f t="shared" ref="M51" si="42">(K51*N51)-L51</f>
        <v>10036.950000000001</v>
      </c>
      <c r="N51" s="338">
        <v>175</v>
      </c>
      <c r="O51" s="339" t="s">
        <v>557</v>
      </c>
      <c r="P51" s="334">
        <v>44746</v>
      </c>
      <c r="Q51" s="249"/>
      <c r="R51" s="253" t="s">
        <v>833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3"/>
      <c r="AG51" s="290"/>
      <c r="AH51" s="249"/>
      <c r="AI51" s="249"/>
      <c r="AJ51" s="293"/>
      <c r="AK51" s="293"/>
      <c r="AL51" s="293"/>
    </row>
    <row r="52" spans="1:38" s="247" customFormat="1" ht="13.15" customHeight="1">
      <c r="A52" s="335">
        <v>3</v>
      </c>
      <c r="B52" s="334">
        <v>44742</v>
      </c>
      <c r="C52" s="337"/>
      <c r="D52" s="337" t="s">
        <v>844</v>
      </c>
      <c r="E52" s="335" t="s">
        <v>559</v>
      </c>
      <c r="F52" s="335">
        <v>1488</v>
      </c>
      <c r="G52" s="335">
        <v>1450</v>
      </c>
      <c r="H52" s="338">
        <v>1512</v>
      </c>
      <c r="I52" s="338" t="s">
        <v>890</v>
      </c>
      <c r="J52" s="339" t="s">
        <v>898</v>
      </c>
      <c r="K52" s="338">
        <f t="shared" ref="K52:K53" si="43">H52-F52</f>
        <v>24</v>
      </c>
      <c r="L52" s="340">
        <f t="shared" ref="L52:L53" si="44">(H52*N52)*0.07%</f>
        <v>370.44000000000005</v>
      </c>
      <c r="M52" s="341">
        <f t="shared" ref="M52:M53" si="45">(K52*N52)-L52</f>
        <v>8029.5599999999995</v>
      </c>
      <c r="N52" s="338">
        <v>350</v>
      </c>
      <c r="O52" s="339" t="s">
        <v>557</v>
      </c>
      <c r="P52" s="334">
        <v>44743</v>
      </c>
      <c r="Q52" s="249"/>
      <c r="R52" s="253" t="s">
        <v>558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3"/>
      <c r="AG52" s="290"/>
      <c r="AH52" s="249"/>
      <c r="AI52" s="249"/>
      <c r="AJ52" s="293"/>
      <c r="AK52" s="293"/>
      <c r="AL52" s="293"/>
    </row>
    <row r="53" spans="1:38" s="247" customFormat="1" ht="13.15" customHeight="1">
      <c r="A53" s="335">
        <v>4</v>
      </c>
      <c r="B53" s="334">
        <v>44743</v>
      </c>
      <c r="C53" s="337"/>
      <c r="D53" s="337" t="s">
        <v>912</v>
      </c>
      <c r="E53" s="335" t="s">
        <v>559</v>
      </c>
      <c r="F53" s="335">
        <v>2397.5</v>
      </c>
      <c r="G53" s="335">
        <v>2355</v>
      </c>
      <c r="H53" s="338">
        <v>2437.5</v>
      </c>
      <c r="I53" s="338" t="s">
        <v>895</v>
      </c>
      <c r="J53" s="339" t="s">
        <v>601</v>
      </c>
      <c r="K53" s="338">
        <f t="shared" si="43"/>
        <v>40</v>
      </c>
      <c r="L53" s="340">
        <f t="shared" si="44"/>
        <v>469.21875000000006</v>
      </c>
      <c r="M53" s="341">
        <f t="shared" si="45"/>
        <v>10530.78125</v>
      </c>
      <c r="N53" s="338">
        <v>275</v>
      </c>
      <c r="O53" s="339" t="s">
        <v>557</v>
      </c>
      <c r="P53" s="334">
        <v>44746</v>
      </c>
      <c r="Q53" s="249"/>
      <c r="R53" s="253" t="s">
        <v>833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3"/>
      <c r="AG53" s="290"/>
      <c r="AH53" s="249"/>
      <c r="AI53" s="249"/>
      <c r="AJ53" s="293"/>
      <c r="AK53" s="293"/>
      <c r="AL53" s="293"/>
    </row>
    <row r="54" spans="1:38" s="247" customFormat="1" ht="13.15" customHeight="1">
      <c r="A54" s="335">
        <v>5</v>
      </c>
      <c r="B54" s="334">
        <v>44747</v>
      </c>
      <c r="C54" s="337"/>
      <c r="D54" s="337" t="s">
        <v>922</v>
      </c>
      <c r="E54" s="335" t="s">
        <v>559</v>
      </c>
      <c r="F54" s="335">
        <v>653</v>
      </c>
      <c r="G54" s="335">
        <v>642</v>
      </c>
      <c r="H54" s="338">
        <v>663.5</v>
      </c>
      <c r="I54" s="338" t="s">
        <v>923</v>
      </c>
      <c r="J54" s="339" t="s">
        <v>943</v>
      </c>
      <c r="K54" s="338">
        <f t="shared" ref="K54:K56" si="46">H54-F54</f>
        <v>10.5</v>
      </c>
      <c r="L54" s="340">
        <f t="shared" ref="L54:L56" si="47">(H54*N54)*0.07%</f>
        <v>557.34</v>
      </c>
      <c r="M54" s="341">
        <f t="shared" ref="M54:M56" si="48">(K54*N54)-L54</f>
        <v>12042.66</v>
      </c>
      <c r="N54" s="338">
        <v>1200</v>
      </c>
      <c r="O54" s="339" t="s">
        <v>557</v>
      </c>
      <c r="P54" s="334">
        <v>44749</v>
      </c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335">
        <v>6</v>
      </c>
      <c r="B55" s="334">
        <v>44748</v>
      </c>
      <c r="C55" s="337"/>
      <c r="D55" s="337" t="s">
        <v>931</v>
      </c>
      <c r="E55" s="335" t="s">
        <v>559</v>
      </c>
      <c r="F55" s="335">
        <v>1361.5</v>
      </c>
      <c r="G55" s="335">
        <v>1335</v>
      </c>
      <c r="H55" s="338">
        <v>1384</v>
      </c>
      <c r="I55" s="338" t="s">
        <v>933</v>
      </c>
      <c r="J55" s="339" t="s">
        <v>944</v>
      </c>
      <c r="K55" s="338">
        <f t="shared" si="46"/>
        <v>22.5</v>
      </c>
      <c r="L55" s="340">
        <f t="shared" si="47"/>
        <v>460.18000000000006</v>
      </c>
      <c r="M55" s="341">
        <f t="shared" si="48"/>
        <v>10227.32</v>
      </c>
      <c r="N55" s="338">
        <v>475</v>
      </c>
      <c r="O55" s="339" t="s">
        <v>557</v>
      </c>
      <c r="P55" s="334">
        <v>44749</v>
      </c>
      <c r="Q55" s="249"/>
      <c r="R55" s="253" t="s">
        <v>833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335">
        <v>7</v>
      </c>
      <c r="B56" s="334">
        <v>44748</v>
      </c>
      <c r="C56" s="337"/>
      <c r="D56" s="337" t="s">
        <v>934</v>
      </c>
      <c r="E56" s="335" t="s">
        <v>559</v>
      </c>
      <c r="F56" s="335">
        <v>576</v>
      </c>
      <c r="G56" s="335">
        <v>562</v>
      </c>
      <c r="H56" s="338">
        <v>587</v>
      </c>
      <c r="I56" s="338" t="s">
        <v>935</v>
      </c>
      <c r="J56" s="339" t="s">
        <v>945</v>
      </c>
      <c r="K56" s="338">
        <f t="shared" si="46"/>
        <v>11</v>
      </c>
      <c r="L56" s="340">
        <f t="shared" si="47"/>
        <v>359.53750000000008</v>
      </c>
      <c r="M56" s="341">
        <f t="shared" si="48"/>
        <v>9265.4624999999996</v>
      </c>
      <c r="N56" s="338">
        <v>875</v>
      </c>
      <c r="O56" s="339" t="s">
        <v>557</v>
      </c>
      <c r="P56" s="334">
        <v>44749</v>
      </c>
      <c r="Q56" s="249"/>
      <c r="R56" s="253" t="s">
        <v>558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s="247" customFormat="1" ht="13.15" customHeight="1">
      <c r="A57" s="335">
        <v>8</v>
      </c>
      <c r="B57" s="334">
        <v>44749</v>
      </c>
      <c r="C57" s="337"/>
      <c r="D57" s="337" t="s">
        <v>954</v>
      </c>
      <c r="E57" s="335" t="s">
        <v>559</v>
      </c>
      <c r="F57" s="335">
        <v>743.5</v>
      </c>
      <c r="G57" s="335">
        <v>734.5</v>
      </c>
      <c r="H57" s="338">
        <v>751.5</v>
      </c>
      <c r="I57" s="338" t="s">
        <v>946</v>
      </c>
      <c r="J57" s="339" t="s">
        <v>962</v>
      </c>
      <c r="K57" s="338">
        <f t="shared" ref="K57:K58" si="49">H57-F57</f>
        <v>8</v>
      </c>
      <c r="L57" s="340">
        <f t="shared" ref="L57:L58" si="50">(H57*N57)*0.07%</f>
        <v>723.31875000000014</v>
      </c>
      <c r="M57" s="341">
        <f t="shared" ref="M57:M58" si="51">(K57*N57)-L57</f>
        <v>10276.68125</v>
      </c>
      <c r="N57" s="338">
        <v>1375</v>
      </c>
      <c r="O57" s="339" t="s">
        <v>557</v>
      </c>
      <c r="P57" s="334">
        <v>44750</v>
      </c>
      <c r="Q57" s="249"/>
      <c r="R57" s="253" t="s">
        <v>558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3"/>
      <c r="AG57" s="290"/>
      <c r="AH57" s="249"/>
      <c r="AI57" s="249"/>
      <c r="AJ57" s="293"/>
      <c r="AK57" s="293"/>
      <c r="AL57" s="293"/>
    </row>
    <row r="58" spans="1:38" s="247" customFormat="1" ht="13.15" customHeight="1">
      <c r="A58" s="335">
        <v>9</v>
      </c>
      <c r="B58" s="334">
        <v>44750</v>
      </c>
      <c r="C58" s="337"/>
      <c r="D58" s="337" t="s">
        <v>985</v>
      </c>
      <c r="E58" s="335" t="s">
        <v>559</v>
      </c>
      <c r="F58" s="335">
        <v>2755</v>
      </c>
      <c r="G58" s="335">
        <v>2710</v>
      </c>
      <c r="H58" s="338">
        <v>2797.5</v>
      </c>
      <c r="I58" s="338" t="s">
        <v>986</v>
      </c>
      <c r="J58" s="339" t="s">
        <v>993</v>
      </c>
      <c r="K58" s="338">
        <f t="shared" si="49"/>
        <v>42.5</v>
      </c>
      <c r="L58" s="340">
        <f t="shared" si="50"/>
        <v>489.56250000000006</v>
      </c>
      <c r="M58" s="341">
        <f t="shared" si="51"/>
        <v>10135.4375</v>
      </c>
      <c r="N58" s="338">
        <v>250</v>
      </c>
      <c r="O58" s="339" t="s">
        <v>557</v>
      </c>
      <c r="P58" s="334">
        <v>44753</v>
      </c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3"/>
      <c r="AG58" s="290"/>
      <c r="AH58" s="249"/>
      <c r="AI58" s="249"/>
      <c r="AJ58" s="293"/>
      <c r="AK58" s="293"/>
      <c r="AL58" s="293"/>
    </row>
    <row r="59" spans="1:38" s="247" customFormat="1" ht="13.15" customHeight="1">
      <c r="A59" s="251">
        <v>10</v>
      </c>
      <c r="B59" s="426">
        <v>44753</v>
      </c>
      <c r="C59" s="306"/>
      <c r="D59" s="306" t="s">
        <v>848</v>
      </c>
      <c r="E59" s="251" t="s">
        <v>559</v>
      </c>
      <c r="F59" s="251" t="s">
        <v>989</v>
      </c>
      <c r="G59" s="251">
        <v>2190</v>
      </c>
      <c r="H59" s="252"/>
      <c r="I59" s="252" t="s">
        <v>990</v>
      </c>
      <c r="J59" s="282" t="s">
        <v>560</v>
      </c>
      <c r="K59" s="306"/>
      <c r="L59" s="251"/>
      <c r="M59" s="251"/>
      <c r="N59" s="251"/>
      <c r="O59" s="252"/>
      <c r="P59" s="252"/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3"/>
      <c r="AG59" s="290"/>
      <c r="AH59" s="249"/>
      <c r="AI59" s="249"/>
      <c r="AJ59" s="293"/>
      <c r="AK59" s="293"/>
      <c r="AL59" s="293"/>
    </row>
    <row r="60" spans="1:38" s="247" customFormat="1" ht="13.15" customHeight="1">
      <c r="A60" s="335">
        <v>11</v>
      </c>
      <c r="B60" s="370">
        <v>44753</v>
      </c>
      <c r="C60" s="337"/>
      <c r="D60" s="337" t="s">
        <v>991</v>
      </c>
      <c r="E60" s="335" t="s">
        <v>559</v>
      </c>
      <c r="F60" s="335">
        <v>16110</v>
      </c>
      <c r="G60" s="335">
        <v>15970</v>
      </c>
      <c r="H60" s="338">
        <v>16210</v>
      </c>
      <c r="I60" s="338" t="s">
        <v>992</v>
      </c>
      <c r="J60" s="339" t="s">
        <v>822</v>
      </c>
      <c r="K60" s="338">
        <f t="shared" ref="K60" si="52">H60-F60</f>
        <v>100</v>
      </c>
      <c r="L60" s="340">
        <f t="shared" ref="L60" si="53">(H60*N60)*0.07%</f>
        <v>567.35000000000014</v>
      </c>
      <c r="M60" s="341">
        <f t="shared" ref="M60" si="54">(K60*N60)-L60</f>
        <v>4432.6499999999996</v>
      </c>
      <c r="N60" s="338">
        <v>50</v>
      </c>
      <c r="O60" s="339" t="s">
        <v>557</v>
      </c>
      <c r="P60" s="334">
        <v>44753</v>
      </c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3"/>
      <c r="AG60" s="290"/>
      <c r="AH60" s="249"/>
      <c r="AI60" s="249"/>
      <c r="AJ60" s="293"/>
      <c r="AK60" s="293"/>
      <c r="AL60" s="293"/>
    </row>
    <row r="61" spans="1:38" s="247" customFormat="1" ht="13.15" customHeight="1">
      <c r="A61" s="251">
        <v>12</v>
      </c>
      <c r="B61" s="426">
        <v>44753</v>
      </c>
      <c r="C61" s="306"/>
      <c r="D61" s="306" t="s">
        <v>998</v>
      </c>
      <c r="E61" s="251" t="s">
        <v>559</v>
      </c>
      <c r="F61" s="251" t="s">
        <v>999</v>
      </c>
      <c r="G61" s="251">
        <v>569</v>
      </c>
      <c r="H61" s="252"/>
      <c r="I61" s="252" t="s">
        <v>1000</v>
      </c>
      <c r="J61" s="282" t="s">
        <v>560</v>
      </c>
      <c r="K61" s="306"/>
      <c r="L61" s="251"/>
      <c r="M61" s="251"/>
      <c r="N61" s="251"/>
      <c r="O61" s="252"/>
      <c r="P61" s="252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3"/>
      <c r="AG61" s="290"/>
      <c r="AH61" s="249"/>
      <c r="AI61" s="249"/>
      <c r="AJ61" s="293"/>
      <c r="AK61" s="293"/>
      <c r="AL61" s="293"/>
    </row>
    <row r="62" spans="1:38" s="247" customFormat="1" ht="13.15" customHeight="1">
      <c r="A62" s="251"/>
      <c r="B62" s="426"/>
      <c r="C62" s="306"/>
      <c r="D62" s="306"/>
      <c r="E62" s="251"/>
      <c r="F62" s="251"/>
      <c r="G62" s="251"/>
      <c r="H62" s="252"/>
      <c r="I62" s="252"/>
      <c r="J62" s="282"/>
      <c r="K62" s="306"/>
      <c r="L62" s="251"/>
      <c r="M62" s="251"/>
      <c r="N62" s="251"/>
      <c r="O62" s="252"/>
      <c r="P62" s="252"/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3"/>
      <c r="AG62" s="290"/>
      <c r="AH62" s="249"/>
      <c r="AI62" s="249"/>
      <c r="AJ62" s="293"/>
      <c r="AK62" s="293"/>
      <c r="AL62" s="293"/>
    </row>
    <row r="63" spans="1:38" s="247" customFormat="1" ht="13.15" customHeight="1">
      <c r="A63" s="251"/>
      <c r="B63" s="248"/>
      <c r="C63" s="306"/>
      <c r="D63" s="306"/>
      <c r="E63" s="251"/>
      <c r="F63" s="251"/>
      <c r="G63" s="251"/>
      <c r="H63" s="252"/>
      <c r="I63" s="252"/>
      <c r="J63" s="282"/>
      <c r="K63" s="306"/>
      <c r="L63" s="251"/>
      <c r="M63" s="251"/>
      <c r="N63" s="251"/>
      <c r="O63" s="252"/>
      <c r="P63" s="252"/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3"/>
      <c r="AG63" s="290"/>
      <c r="AH63" s="249"/>
      <c r="AI63" s="249"/>
      <c r="AJ63" s="293"/>
      <c r="AK63" s="293"/>
      <c r="AL63" s="293"/>
    </row>
    <row r="64" spans="1:38" ht="13.5" customHeight="1">
      <c r="A64" s="293"/>
      <c r="B64" s="290"/>
      <c r="C64" s="249"/>
      <c r="D64" s="249"/>
      <c r="E64" s="293"/>
      <c r="F64" s="293"/>
      <c r="G64" s="293"/>
      <c r="H64" s="294"/>
      <c r="I64" s="294"/>
      <c r="J64" s="328"/>
      <c r="K64" s="294"/>
      <c r="L64" s="295"/>
      <c r="M64" s="329"/>
      <c r="N64" s="294"/>
      <c r="O64" s="330"/>
      <c r="P64" s="297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07"/>
      <c r="B65" s="108"/>
      <c r="C65" s="142"/>
      <c r="D65" s="150"/>
      <c r="E65" s="151"/>
      <c r="F65" s="107"/>
      <c r="G65" s="107"/>
      <c r="H65" s="107"/>
      <c r="I65" s="143"/>
      <c r="J65" s="143"/>
      <c r="K65" s="143"/>
      <c r="L65" s="143"/>
      <c r="M65" s="143"/>
      <c r="N65" s="143"/>
      <c r="O65" s="143"/>
      <c r="P65" s="143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52"/>
      <c r="B66" s="108"/>
      <c r="C66" s="109"/>
      <c r="D66" s="153"/>
      <c r="E66" s="112"/>
      <c r="F66" s="112"/>
      <c r="G66" s="112"/>
      <c r="H66" s="112"/>
      <c r="I66" s="112"/>
      <c r="J66" s="6"/>
      <c r="K66" s="112"/>
      <c r="L66" s="112"/>
      <c r="M66" s="6"/>
      <c r="N66" s="1"/>
      <c r="O66" s="109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154" t="s">
        <v>579</v>
      </c>
      <c r="B67" s="154"/>
      <c r="C67" s="154"/>
      <c r="D67" s="154"/>
      <c r="E67" s="155"/>
      <c r="F67" s="112"/>
      <c r="G67" s="112"/>
      <c r="H67" s="112"/>
      <c r="I67" s="112"/>
      <c r="J67" s="1"/>
      <c r="K67" s="6"/>
      <c r="L67" s="6"/>
      <c r="M67" s="6"/>
      <c r="N67" s="1"/>
      <c r="O67" s="1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96" t="s">
        <v>16</v>
      </c>
      <c r="B68" s="96" t="s">
        <v>534</v>
      </c>
      <c r="C68" s="96"/>
      <c r="D68" s="97" t="s">
        <v>545</v>
      </c>
      <c r="E68" s="96" t="s">
        <v>546</v>
      </c>
      <c r="F68" s="96" t="s">
        <v>547</v>
      </c>
      <c r="G68" s="96" t="s">
        <v>567</v>
      </c>
      <c r="H68" s="96" t="s">
        <v>549</v>
      </c>
      <c r="I68" s="96" t="s">
        <v>550</v>
      </c>
      <c r="J68" s="95" t="s">
        <v>551</v>
      </c>
      <c r="K68" s="95" t="s">
        <v>580</v>
      </c>
      <c r="L68" s="98" t="s">
        <v>553</v>
      </c>
      <c r="M68" s="149" t="s">
        <v>576</v>
      </c>
      <c r="N68" s="96" t="s">
        <v>577</v>
      </c>
      <c r="O68" s="96" t="s">
        <v>555</v>
      </c>
      <c r="P68" s="97" t="s">
        <v>556</v>
      </c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s="247" customFormat="1" ht="12.75" customHeight="1">
      <c r="A69" s="415">
        <v>1</v>
      </c>
      <c r="B69" s="397">
        <v>44743</v>
      </c>
      <c r="C69" s="416"/>
      <c r="D69" s="416" t="s">
        <v>896</v>
      </c>
      <c r="E69" s="415" t="s">
        <v>559</v>
      </c>
      <c r="F69" s="415">
        <v>43</v>
      </c>
      <c r="G69" s="415">
        <v>30</v>
      </c>
      <c r="H69" s="415">
        <v>49.5</v>
      </c>
      <c r="I69" s="415" t="s">
        <v>897</v>
      </c>
      <c r="J69" s="339" t="s">
        <v>932</v>
      </c>
      <c r="K69" s="338">
        <f t="shared" ref="K69" si="55">H69-F69</f>
        <v>6.5</v>
      </c>
      <c r="L69" s="340">
        <v>100</v>
      </c>
      <c r="M69" s="341">
        <f t="shared" ref="M69" si="56">(K69*N69)-L69</f>
        <v>1850</v>
      </c>
      <c r="N69" s="338">
        <v>300</v>
      </c>
      <c r="O69" s="339" t="s">
        <v>557</v>
      </c>
      <c r="P69" s="334">
        <v>44747</v>
      </c>
      <c r="Q69" s="249"/>
      <c r="R69" s="250" t="s">
        <v>558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415">
        <v>2</v>
      </c>
      <c r="B70" s="397">
        <v>44747</v>
      </c>
      <c r="C70" s="416"/>
      <c r="D70" s="416" t="s">
        <v>917</v>
      </c>
      <c r="E70" s="415" t="s">
        <v>559</v>
      </c>
      <c r="F70" s="415">
        <v>108</v>
      </c>
      <c r="G70" s="415">
        <v>68</v>
      </c>
      <c r="H70" s="415">
        <v>129</v>
      </c>
      <c r="I70" s="415" t="s">
        <v>918</v>
      </c>
      <c r="J70" s="339" t="s">
        <v>570</v>
      </c>
      <c r="K70" s="338">
        <f t="shared" ref="K70:K71" si="57">H70-F70</f>
        <v>21</v>
      </c>
      <c r="L70" s="340">
        <v>100</v>
      </c>
      <c r="M70" s="341">
        <f t="shared" ref="M70:M71" si="58">(K70*N70)-L70</f>
        <v>950</v>
      </c>
      <c r="N70" s="338">
        <v>50</v>
      </c>
      <c r="O70" s="339" t="s">
        <v>557</v>
      </c>
      <c r="P70" s="334">
        <v>44747</v>
      </c>
      <c r="Q70" s="249"/>
      <c r="R70" s="250" t="s">
        <v>833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417">
        <v>3</v>
      </c>
      <c r="B71" s="418">
        <v>44747</v>
      </c>
      <c r="C71" s="419"/>
      <c r="D71" s="419" t="s">
        <v>919</v>
      </c>
      <c r="E71" s="417" t="s">
        <v>559</v>
      </c>
      <c r="F71" s="417">
        <v>88</v>
      </c>
      <c r="G71" s="417">
        <v>50</v>
      </c>
      <c r="H71" s="417">
        <v>58</v>
      </c>
      <c r="I71" s="417" t="s">
        <v>920</v>
      </c>
      <c r="J71" s="420" t="s">
        <v>921</v>
      </c>
      <c r="K71" s="421">
        <f t="shared" si="57"/>
        <v>-30</v>
      </c>
      <c r="L71" s="422">
        <v>100</v>
      </c>
      <c r="M71" s="423">
        <f t="shared" si="58"/>
        <v>-1600</v>
      </c>
      <c r="N71" s="421">
        <v>50</v>
      </c>
      <c r="O71" s="420" t="s">
        <v>569</v>
      </c>
      <c r="P71" s="424">
        <v>44747</v>
      </c>
      <c r="Q71" s="249"/>
      <c r="R71" s="250" t="s">
        <v>833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415">
        <v>4</v>
      </c>
      <c r="B72" s="397">
        <v>44749</v>
      </c>
      <c r="C72" s="416"/>
      <c r="D72" s="416" t="s">
        <v>947</v>
      </c>
      <c r="E72" s="415" t="s">
        <v>559</v>
      </c>
      <c r="F72" s="415">
        <v>5.55</v>
      </c>
      <c r="G72" s="415">
        <v>2.35</v>
      </c>
      <c r="H72" s="415">
        <v>9.25</v>
      </c>
      <c r="I72" s="439" t="s">
        <v>948</v>
      </c>
      <c r="J72" s="339" t="s">
        <v>949</v>
      </c>
      <c r="K72" s="338">
        <f t="shared" ref="K72" si="59">H72-F72</f>
        <v>3.7</v>
      </c>
      <c r="L72" s="340">
        <v>100</v>
      </c>
      <c r="M72" s="341">
        <f t="shared" ref="M72" si="60">(K72*N72)-L72</f>
        <v>5635</v>
      </c>
      <c r="N72" s="338">
        <v>1550</v>
      </c>
      <c r="O72" s="339" t="s">
        <v>557</v>
      </c>
      <c r="P72" s="334">
        <v>44749</v>
      </c>
      <c r="Q72" s="249"/>
      <c r="R72" s="250" t="s">
        <v>558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436">
        <v>5</v>
      </c>
      <c r="B73" s="359">
        <v>44749</v>
      </c>
      <c r="C73" s="437"/>
      <c r="D73" s="437" t="s">
        <v>950</v>
      </c>
      <c r="E73" s="436" t="s">
        <v>559</v>
      </c>
      <c r="F73" s="436" t="s">
        <v>951</v>
      </c>
      <c r="G73" s="436">
        <v>19</v>
      </c>
      <c r="H73" s="436"/>
      <c r="I73" s="436" t="s">
        <v>897</v>
      </c>
      <c r="J73" s="282" t="s">
        <v>560</v>
      </c>
      <c r="K73" s="252"/>
      <c r="L73" s="271"/>
      <c r="M73" s="272"/>
      <c r="N73" s="252"/>
      <c r="O73" s="282"/>
      <c r="P73" s="248"/>
      <c r="Q73" s="249"/>
      <c r="R73" s="250" t="s">
        <v>558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40">
        <v>6</v>
      </c>
      <c r="B74" s="441">
        <v>44749</v>
      </c>
      <c r="C74" s="442"/>
      <c r="D74" s="442" t="s">
        <v>952</v>
      </c>
      <c r="E74" s="440" t="s">
        <v>559</v>
      </c>
      <c r="F74" s="440">
        <v>30</v>
      </c>
      <c r="G74" s="440">
        <v>5</v>
      </c>
      <c r="H74" s="440">
        <v>36</v>
      </c>
      <c r="I74" s="440" t="s">
        <v>897</v>
      </c>
      <c r="J74" s="443" t="s">
        <v>953</v>
      </c>
      <c r="K74" s="444">
        <f t="shared" ref="K74" si="61">H74-F74</f>
        <v>6</v>
      </c>
      <c r="L74" s="445">
        <v>100</v>
      </c>
      <c r="M74" s="446">
        <f t="shared" ref="M74:M75" si="62">(K74*N74)-L74</f>
        <v>200</v>
      </c>
      <c r="N74" s="444">
        <v>50</v>
      </c>
      <c r="O74" s="443" t="s">
        <v>679</v>
      </c>
      <c r="P74" s="447">
        <v>44749</v>
      </c>
      <c r="Q74" s="249"/>
      <c r="R74" s="250" t="s">
        <v>558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415">
        <v>7</v>
      </c>
      <c r="B75" s="397">
        <v>44750</v>
      </c>
      <c r="C75" s="416"/>
      <c r="D75" s="416" t="s">
        <v>983</v>
      </c>
      <c r="E75" s="415" t="s">
        <v>984</v>
      </c>
      <c r="F75" s="415">
        <v>10</v>
      </c>
      <c r="G75" s="415">
        <v>17.5</v>
      </c>
      <c r="H75" s="415">
        <v>7.5</v>
      </c>
      <c r="I75" s="415">
        <v>0.5</v>
      </c>
      <c r="J75" s="339" t="s">
        <v>1001</v>
      </c>
      <c r="K75" s="338">
        <f>F75-H75</f>
        <v>2.5</v>
      </c>
      <c r="L75" s="340">
        <v>100</v>
      </c>
      <c r="M75" s="341">
        <f t="shared" si="62"/>
        <v>1650</v>
      </c>
      <c r="N75" s="338">
        <v>700</v>
      </c>
      <c r="O75" s="339" t="s">
        <v>557</v>
      </c>
      <c r="P75" s="334">
        <v>44753</v>
      </c>
      <c r="Q75" s="249"/>
      <c r="R75" s="250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436"/>
      <c r="B76" s="359"/>
      <c r="C76" s="437"/>
      <c r="D76" s="437"/>
      <c r="E76" s="436"/>
      <c r="F76" s="436"/>
      <c r="G76" s="436"/>
      <c r="H76" s="436"/>
      <c r="I76" s="436"/>
      <c r="J76" s="282"/>
      <c r="K76" s="252"/>
      <c r="L76" s="271"/>
      <c r="M76" s="272"/>
      <c r="N76" s="252"/>
      <c r="O76" s="282"/>
      <c r="P76" s="248"/>
      <c r="Q76" s="249"/>
      <c r="R76" s="250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ht="14.25" customHeight="1">
      <c r="A77" s="323"/>
      <c r="B77" s="438"/>
      <c r="C77" s="324"/>
      <c r="D77" s="325"/>
      <c r="E77" s="323"/>
      <c r="F77" s="323"/>
      <c r="G77" s="323"/>
      <c r="H77" s="326"/>
      <c r="I77" s="327"/>
      <c r="J77" s="282"/>
      <c r="K77" s="252"/>
      <c r="L77" s="271"/>
      <c r="M77" s="272"/>
      <c r="N77" s="252"/>
      <c r="O77" s="282"/>
      <c r="P77" s="248"/>
      <c r="Q77" s="1"/>
      <c r="R77" s="250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51"/>
      <c r="B78" s="156"/>
      <c r="C78" s="156"/>
      <c r="D78" s="157"/>
      <c r="E78" s="151"/>
      <c r="F78" s="158"/>
      <c r="G78" s="151"/>
      <c r="H78" s="151"/>
      <c r="I78" s="151"/>
      <c r="J78" s="156"/>
      <c r="K78" s="159"/>
      <c r="L78" s="151"/>
      <c r="M78" s="151"/>
      <c r="N78" s="151"/>
      <c r="O78" s="160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4" t="s">
        <v>581</v>
      </c>
      <c r="B79" s="161"/>
      <c r="C79" s="161"/>
      <c r="D79" s="162"/>
      <c r="E79" s="135"/>
      <c r="F79" s="6"/>
      <c r="G79" s="6"/>
      <c r="H79" s="136"/>
      <c r="I79" s="163"/>
      <c r="J79" s="1"/>
      <c r="K79" s="6"/>
      <c r="L79" s="6"/>
      <c r="M79" s="6"/>
      <c r="N79" s="1"/>
      <c r="O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s="247" customFormat="1" ht="14.25" customHeight="1">
      <c r="A80" s="95" t="s">
        <v>16</v>
      </c>
      <c r="B80" s="96" t="s">
        <v>534</v>
      </c>
      <c r="C80" s="96"/>
      <c r="D80" s="97" t="s">
        <v>545</v>
      </c>
      <c r="E80" s="96" t="s">
        <v>546</v>
      </c>
      <c r="F80" s="96" t="s">
        <v>547</v>
      </c>
      <c r="G80" s="96" t="s">
        <v>548</v>
      </c>
      <c r="H80" s="96" t="s">
        <v>549</v>
      </c>
      <c r="I80" s="96" t="s">
        <v>550</v>
      </c>
      <c r="J80" s="95" t="s">
        <v>551</v>
      </c>
      <c r="K80" s="139" t="s">
        <v>568</v>
      </c>
      <c r="L80" s="140" t="s">
        <v>553</v>
      </c>
      <c r="M80" s="98" t="s">
        <v>554</v>
      </c>
      <c r="N80" s="96" t="s">
        <v>555</v>
      </c>
      <c r="O80" s="97" t="s">
        <v>556</v>
      </c>
      <c r="P80" s="96" t="s">
        <v>788</v>
      </c>
      <c r="Q80" s="246"/>
      <c r="R80" s="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389">
        <v>1</v>
      </c>
      <c r="B81" s="390">
        <v>44488</v>
      </c>
      <c r="C81" s="390"/>
      <c r="D81" s="391" t="s">
        <v>837</v>
      </c>
      <c r="E81" s="392" t="s">
        <v>831</v>
      </c>
      <c r="F81" s="392">
        <v>235.25</v>
      </c>
      <c r="G81" s="392">
        <v>198</v>
      </c>
      <c r="H81" s="392">
        <v>287.5</v>
      </c>
      <c r="I81" s="392" t="s">
        <v>793</v>
      </c>
      <c r="J81" s="386" t="s">
        <v>907</v>
      </c>
      <c r="K81" s="386">
        <f t="shared" ref="K81" si="63">H81-F81</f>
        <v>52.25</v>
      </c>
      <c r="L81" s="387">
        <f t="shared" ref="L81" si="64">(F81*-0.7)/100</f>
        <v>-1.6467499999999999</v>
      </c>
      <c r="M81" s="393">
        <f t="shared" ref="M81" si="65">(K81+L81)/F81</f>
        <v>0.21510414452709883</v>
      </c>
      <c r="N81" s="386" t="s">
        <v>557</v>
      </c>
      <c r="O81" s="394">
        <v>44746</v>
      </c>
      <c r="P81" s="386"/>
      <c r="Q81" s="246"/>
      <c r="R81" s="1" t="s">
        <v>558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ht="14.25" customHeight="1">
      <c r="A82" s="389">
        <v>2</v>
      </c>
      <c r="B82" s="390">
        <v>44736</v>
      </c>
      <c r="C82" s="390"/>
      <c r="D82" s="391" t="s">
        <v>846</v>
      </c>
      <c r="E82" s="392" t="s">
        <v>559</v>
      </c>
      <c r="F82" s="392">
        <v>1450</v>
      </c>
      <c r="G82" s="392">
        <v>1300</v>
      </c>
      <c r="H82" s="392">
        <v>1690</v>
      </c>
      <c r="I82" s="392" t="s">
        <v>847</v>
      </c>
      <c r="J82" s="386" t="s">
        <v>961</v>
      </c>
      <c r="K82" s="386">
        <f t="shared" ref="K82" si="66">H82-F82</f>
        <v>240</v>
      </c>
      <c r="L82" s="387">
        <f>(F82*-0.4)/100</f>
        <v>-5.8</v>
      </c>
      <c r="M82" s="393">
        <f t="shared" ref="M82" si="67">(K82+L82)/F82</f>
        <v>0.16151724137931034</v>
      </c>
      <c r="N82" s="386" t="s">
        <v>557</v>
      </c>
      <c r="O82" s="394">
        <v>44750</v>
      </c>
      <c r="P82" s="386"/>
      <c r="R82" s="246" t="s">
        <v>558</v>
      </c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64"/>
      <c r="B83" s="141"/>
      <c r="C83" s="165"/>
      <c r="D83" s="100"/>
      <c r="E83" s="166"/>
      <c r="F83" s="166"/>
      <c r="G83" s="166"/>
      <c r="H83" s="166"/>
      <c r="I83" s="166"/>
      <c r="J83" s="166"/>
      <c r="K83" s="167"/>
      <c r="L83" s="168"/>
      <c r="M83" s="166"/>
      <c r="N83" s="169"/>
      <c r="O83" s="170"/>
      <c r="P83" s="170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19" t="s">
        <v>561</v>
      </c>
      <c r="B84" s="119"/>
      <c r="C84" s="119"/>
      <c r="D84" s="119"/>
      <c r="E84" s="41"/>
      <c r="F84" s="127" t="s">
        <v>563</v>
      </c>
      <c r="G84" s="56"/>
      <c r="H84" s="56"/>
      <c r="I84" s="56"/>
      <c r="J84" s="6"/>
      <c r="K84" s="145"/>
      <c r="L84" s="146"/>
      <c r="M84" s="6"/>
      <c r="N84" s="109"/>
      <c r="O84" s="17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26" t="s">
        <v>562</v>
      </c>
      <c r="B85" s="119"/>
      <c r="C85" s="119"/>
      <c r="D85" s="119"/>
      <c r="E85" s="6"/>
      <c r="F85" s="127" t="s">
        <v>565</v>
      </c>
      <c r="G85" s="6"/>
      <c r="H85" s="6" t="s">
        <v>784</v>
      </c>
      <c r="I85" s="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26"/>
      <c r="B86" s="119"/>
      <c r="C86" s="119"/>
      <c r="D86" s="119"/>
      <c r="E86" s="6"/>
      <c r="F86" s="127"/>
      <c r="G86" s="6"/>
      <c r="H86" s="6"/>
      <c r="I86" s="6"/>
      <c r="J86" s="1"/>
      <c r="K86" s="6"/>
      <c r="L86" s="6"/>
      <c r="M86" s="6"/>
      <c r="N86" s="1"/>
      <c r="O86" s="1"/>
      <c r="Q86" s="1"/>
      <c r="R86" s="5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1"/>
      <c r="B87" s="134" t="s">
        <v>582</v>
      </c>
      <c r="C87" s="134"/>
      <c r="D87" s="134"/>
      <c r="E87" s="134"/>
      <c r="F87" s="135"/>
      <c r="G87" s="6"/>
      <c r="H87" s="6"/>
      <c r="I87" s="136"/>
      <c r="J87" s="137"/>
      <c r="K87" s="138"/>
      <c r="L87" s="137"/>
      <c r="M87" s="6"/>
      <c r="N87" s="1"/>
      <c r="O87" s="1"/>
      <c r="Q87" s="1"/>
      <c r="R87" s="5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95" t="s">
        <v>16</v>
      </c>
      <c r="B88" s="96" t="s">
        <v>534</v>
      </c>
      <c r="C88" s="96"/>
      <c r="D88" s="97" t="s">
        <v>545</v>
      </c>
      <c r="E88" s="96" t="s">
        <v>546</v>
      </c>
      <c r="F88" s="96" t="s">
        <v>547</v>
      </c>
      <c r="G88" s="96" t="s">
        <v>567</v>
      </c>
      <c r="H88" s="96" t="s">
        <v>549</v>
      </c>
      <c r="I88" s="96" t="s">
        <v>550</v>
      </c>
      <c r="J88" s="172" t="s">
        <v>551</v>
      </c>
      <c r="K88" s="139" t="s">
        <v>568</v>
      </c>
      <c r="L88" s="149" t="s">
        <v>576</v>
      </c>
      <c r="M88" s="96" t="s">
        <v>577</v>
      </c>
      <c r="N88" s="140" t="s">
        <v>553</v>
      </c>
      <c r="O88" s="98" t="s">
        <v>554</v>
      </c>
      <c r="P88" s="96" t="s">
        <v>555</v>
      </c>
      <c r="Q88" s="97" t="s">
        <v>556</v>
      </c>
      <c r="R88" s="56"/>
      <c r="S88" s="113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38" ht="14.2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75"/>
      <c r="K89" s="175"/>
      <c r="L89" s="176"/>
      <c r="M89" s="99"/>
      <c r="N89" s="176"/>
      <c r="O89" s="177"/>
      <c r="P89" s="178"/>
      <c r="Q89" s="179"/>
      <c r="R89" s="144"/>
      <c r="S89" s="113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8" ht="14.25" customHeight="1">
      <c r="A90" s="101"/>
      <c r="B90" s="102"/>
      <c r="C90" s="173"/>
      <c r="D90" s="103"/>
      <c r="E90" s="104"/>
      <c r="F90" s="174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14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1"/>
      <c r="B92" s="102"/>
      <c r="C92" s="173"/>
      <c r="D92" s="103"/>
      <c r="E92" s="104"/>
      <c r="F92" s="175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1"/>
      <c r="B93" s="102"/>
      <c r="C93" s="173"/>
      <c r="D93" s="103"/>
      <c r="E93" s="104"/>
      <c r="F93" s="175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4"/>
      <c r="G95" s="101"/>
      <c r="H95" s="104"/>
      <c r="I95" s="105"/>
      <c r="J95" s="175"/>
      <c r="K95" s="175"/>
      <c r="L95" s="175"/>
      <c r="M95" s="175"/>
      <c r="N95" s="176"/>
      <c r="O95" s="180"/>
      <c r="P95" s="178"/>
      <c r="Q95" s="179"/>
      <c r="R95" s="6"/>
      <c r="S95" s="113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5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144"/>
      <c r="S96" s="113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26" ht="12.7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81"/>
      <c r="K97" s="181"/>
      <c r="L97" s="181"/>
      <c r="M97" s="181"/>
      <c r="N97" s="182"/>
      <c r="O97" s="177"/>
      <c r="P97" s="106"/>
      <c r="Q97" s="179"/>
      <c r="R97" s="14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6"/>
      <c r="B98" s="119"/>
      <c r="C98" s="119"/>
      <c r="D98" s="119"/>
      <c r="E98" s="6"/>
      <c r="F98" s="127"/>
      <c r="G98" s="6"/>
      <c r="H98" s="6"/>
      <c r="I98" s="6"/>
      <c r="J98" s="1"/>
      <c r="K98" s="6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26"/>
      <c r="B99" s="119"/>
      <c r="C99" s="119"/>
      <c r="D99" s="119"/>
      <c r="E99" s="6"/>
      <c r="F99" s="127"/>
      <c r="G99" s="56"/>
      <c r="H99" s="41"/>
      <c r="I99" s="56"/>
      <c r="J99" s="6"/>
      <c r="K99" s="145"/>
      <c r="L99" s="146"/>
      <c r="M99" s="6"/>
      <c r="N99" s="109"/>
      <c r="O99" s="147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56"/>
      <c r="B100" s="108"/>
      <c r="C100" s="108"/>
      <c r="D100" s="41"/>
      <c r="E100" s="56"/>
      <c r="F100" s="56"/>
      <c r="G100" s="56"/>
      <c r="H100" s="41"/>
      <c r="I100" s="56"/>
      <c r="J100" s="6"/>
      <c r="K100" s="145"/>
      <c r="L100" s="146"/>
      <c r="M100" s="6"/>
      <c r="N100" s="109"/>
      <c r="O100" s="147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38.25" customHeight="1">
      <c r="A101" s="41"/>
      <c r="B101" s="183" t="s">
        <v>583</v>
      </c>
      <c r="C101" s="183"/>
      <c r="D101" s="183"/>
      <c r="E101" s="183"/>
      <c r="F101" s="6"/>
      <c r="G101" s="6"/>
      <c r="H101" s="137"/>
      <c r="I101" s="6"/>
      <c r="J101" s="137"/>
      <c r="K101" s="138"/>
      <c r="L101" s="6"/>
      <c r="M101" s="6"/>
      <c r="N101" s="1"/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95" t="s">
        <v>16</v>
      </c>
      <c r="B102" s="96" t="s">
        <v>534</v>
      </c>
      <c r="C102" s="96"/>
      <c r="D102" s="97" t="s">
        <v>545</v>
      </c>
      <c r="E102" s="96" t="s">
        <v>546</v>
      </c>
      <c r="F102" s="96" t="s">
        <v>547</v>
      </c>
      <c r="G102" s="96" t="s">
        <v>584</v>
      </c>
      <c r="H102" s="96" t="s">
        <v>585</v>
      </c>
      <c r="I102" s="96" t="s">
        <v>550</v>
      </c>
      <c r="J102" s="184" t="s">
        <v>551</v>
      </c>
      <c r="K102" s="96" t="s">
        <v>552</v>
      </c>
      <c r="L102" s="96" t="s">
        <v>586</v>
      </c>
      <c r="M102" s="96" t="s">
        <v>555</v>
      </c>
      <c r="N102" s="97" t="s">
        <v>556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</v>
      </c>
      <c r="B103" s="186">
        <v>41579</v>
      </c>
      <c r="C103" s="186"/>
      <c r="D103" s="187" t="s">
        <v>587</v>
      </c>
      <c r="E103" s="188" t="s">
        <v>588</v>
      </c>
      <c r="F103" s="189">
        <v>82</v>
      </c>
      <c r="G103" s="188" t="s">
        <v>589</v>
      </c>
      <c r="H103" s="188">
        <v>100</v>
      </c>
      <c r="I103" s="190">
        <v>100</v>
      </c>
      <c r="J103" s="191" t="s">
        <v>590</v>
      </c>
      <c r="K103" s="192">
        <f t="shared" ref="K103:K155" si="68">H103-F103</f>
        <v>18</v>
      </c>
      <c r="L103" s="193">
        <f t="shared" ref="L103:L155" si="69">K103/F103</f>
        <v>0.21951219512195122</v>
      </c>
      <c r="M103" s="188" t="s">
        <v>557</v>
      </c>
      <c r="N103" s="194">
        <v>42657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</v>
      </c>
      <c r="B104" s="186">
        <v>41794</v>
      </c>
      <c r="C104" s="186"/>
      <c r="D104" s="187" t="s">
        <v>591</v>
      </c>
      <c r="E104" s="188" t="s">
        <v>559</v>
      </c>
      <c r="F104" s="189">
        <v>257</v>
      </c>
      <c r="G104" s="188" t="s">
        <v>589</v>
      </c>
      <c r="H104" s="188">
        <v>300</v>
      </c>
      <c r="I104" s="190">
        <v>300</v>
      </c>
      <c r="J104" s="191" t="s">
        <v>590</v>
      </c>
      <c r="K104" s="192">
        <f t="shared" si="68"/>
        <v>43</v>
      </c>
      <c r="L104" s="193">
        <f t="shared" si="69"/>
        <v>0.16731517509727625</v>
      </c>
      <c r="M104" s="188" t="s">
        <v>557</v>
      </c>
      <c r="N104" s="194">
        <v>41822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3</v>
      </c>
      <c r="B105" s="186">
        <v>41828</v>
      </c>
      <c r="C105" s="186"/>
      <c r="D105" s="187" t="s">
        <v>592</v>
      </c>
      <c r="E105" s="188" t="s">
        <v>559</v>
      </c>
      <c r="F105" s="189">
        <v>393</v>
      </c>
      <c r="G105" s="188" t="s">
        <v>589</v>
      </c>
      <c r="H105" s="188">
        <v>468</v>
      </c>
      <c r="I105" s="190">
        <v>468</v>
      </c>
      <c r="J105" s="191" t="s">
        <v>590</v>
      </c>
      <c r="K105" s="192">
        <f t="shared" si="68"/>
        <v>75</v>
      </c>
      <c r="L105" s="193">
        <f t="shared" si="69"/>
        <v>0.19083969465648856</v>
      </c>
      <c r="M105" s="188" t="s">
        <v>557</v>
      </c>
      <c r="N105" s="194">
        <v>41863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4</v>
      </c>
      <c r="B106" s="186">
        <v>41857</v>
      </c>
      <c r="C106" s="186"/>
      <c r="D106" s="187" t="s">
        <v>593</v>
      </c>
      <c r="E106" s="188" t="s">
        <v>559</v>
      </c>
      <c r="F106" s="189">
        <v>205</v>
      </c>
      <c r="G106" s="188" t="s">
        <v>589</v>
      </c>
      <c r="H106" s="188">
        <v>275</v>
      </c>
      <c r="I106" s="190">
        <v>250</v>
      </c>
      <c r="J106" s="191" t="s">
        <v>590</v>
      </c>
      <c r="K106" s="192">
        <f t="shared" si="68"/>
        <v>70</v>
      </c>
      <c r="L106" s="193">
        <f t="shared" si="69"/>
        <v>0.34146341463414637</v>
      </c>
      <c r="M106" s="188" t="s">
        <v>557</v>
      </c>
      <c r="N106" s="194">
        <v>41962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5</v>
      </c>
      <c r="B107" s="186">
        <v>41886</v>
      </c>
      <c r="C107" s="186"/>
      <c r="D107" s="187" t="s">
        <v>594</v>
      </c>
      <c r="E107" s="188" t="s">
        <v>559</v>
      </c>
      <c r="F107" s="189">
        <v>162</v>
      </c>
      <c r="G107" s="188" t="s">
        <v>589</v>
      </c>
      <c r="H107" s="188">
        <v>190</v>
      </c>
      <c r="I107" s="190">
        <v>190</v>
      </c>
      <c r="J107" s="191" t="s">
        <v>590</v>
      </c>
      <c r="K107" s="192">
        <f t="shared" si="68"/>
        <v>28</v>
      </c>
      <c r="L107" s="193">
        <f t="shared" si="69"/>
        <v>0.1728395061728395</v>
      </c>
      <c r="M107" s="188" t="s">
        <v>557</v>
      </c>
      <c r="N107" s="194">
        <v>42006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6</v>
      </c>
      <c r="B108" s="186">
        <v>41886</v>
      </c>
      <c r="C108" s="186"/>
      <c r="D108" s="187" t="s">
        <v>595</v>
      </c>
      <c r="E108" s="188" t="s">
        <v>559</v>
      </c>
      <c r="F108" s="189">
        <v>75</v>
      </c>
      <c r="G108" s="188" t="s">
        <v>589</v>
      </c>
      <c r="H108" s="188">
        <v>91.5</v>
      </c>
      <c r="I108" s="190" t="s">
        <v>596</v>
      </c>
      <c r="J108" s="191" t="s">
        <v>597</v>
      </c>
      <c r="K108" s="192">
        <f t="shared" si="68"/>
        <v>16.5</v>
      </c>
      <c r="L108" s="193">
        <f t="shared" si="69"/>
        <v>0.22</v>
      </c>
      <c r="M108" s="188" t="s">
        <v>557</v>
      </c>
      <c r="N108" s="194">
        <v>41954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7</v>
      </c>
      <c r="B109" s="186">
        <v>41913</v>
      </c>
      <c r="C109" s="186"/>
      <c r="D109" s="187" t="s">
        <v>598</v>
      </c>
      <c r="E109" s="188" t="s">
        <v>559</v>
      </c>
      <c r="F109" s="189">
        <v>850</v>
      </c>
      <c r="G109" s="188" t="s">
        <v>589</v>
      </c>
      <c r="H109" s="188">
        <v>982.5</v>
      </c>
      <c r="I109" s="190">
        <v>1050</v>
      </c>
      <c r="J109" s="191" t="s">
        <v>599</v>
      </c>
      <c r="K109" s="192">
        <f t="shared" si="68"/>
        <v>132.5</v>
      </c>
      <c r="L109" s="193">
        <f t="shared" si="69"/>
        <v>0.15588235294117647</v>
      </c>
      <c r="M109" s="188" t="s">
        <v>557</v>
      </c>
      <c r="N109" s="194">
        <v>42039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8</v>
      </c>
      <c r="B110" s="186">
        <v>41913</v>
      </c>
      <c r="C110" s="186"/>
      <c r="D110" s="187" t="s">
        <v>600</v>
      </c>
      <c r="E110" s="188" t="s">
        <v>559</v>
      </c>
      <c r="F110" s="189">
        <v>475</v>
      </c>
      <c r="G110" s="188" t="s">
        <v>589</v>
      </c>
      <c r="H110" s="188">
        <v>515</v>
      </c>
      <c r="I110" s="190">
        <v>600</v>
      </c>
      <c r="J110" s="191" t="s">
        <v>601</v>
      </c>
      <c r="K110" s="192">
        <f t="shared" si="68"/>
        <v>40</v>
      </c>
      <c r="L110" s="193">
        <f t="shared" si="69"/>
        <v>8.4210526315789472E-2</v>
      </c>
      <c r="M110" s="188" t="s">
        <v>557</v>
      </c>
      <c r="N110" s="19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9</v>
      </c>
      <c r="B111" s="186">
        <v>41913</v>
      </c>
      <c r="C111" s="186"/>
      <c r="D111" s="187" t="s">
        <v>602</v>
      </c>
      <c r="E111" s="188" t="s">
        <v>559</v>
      </c>
      <c r="F111" s="189">
        <v>86</v>
      </c>
      <c r="G111" s="188" t="s">
        <v>589</v>
      </c>
      <c r="H111" s="188">
        <v>99</v>
      </c>
      <c r="I111" s="190">
        <v>140</v>
      </c>
      <c r="J111" s="191" t="s">
        <v>603</v>
      </c>
      <c r="K111" s="192">
        <f t="shared" si="68"/>
        <v>13</v>
      </c>
      <c r="L111" s="193">
        <f t="shared" si="69"/>
        <v>0.15116279069767441</v>
      </c>
      <c r="M111" s="188" t="s">
        <v>557</v>
      </c>
      <c r="N111" s="19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10</v>
      </c>
      <c r="B112" s="186">
        <v>41926</v>
      </c>
      <c r="C112" s="186"/>
      <c r="D112" s="187" t="s">
        <v>604</v>
      </c>
      <c r="E112" s="188" t="s">
        <v>559</v>
      </c>
      <c r="F112" s="189">
        <v>496.6</v>
      </c>
      <c r="G112" s="188" t="s">
        <v>589</v>
      </c>
      <c r="H112" s="188">
        <v>621</v>
      </c>
      <c r="I112" s="190">
        <v>580</v>
      </c>
      <c r="J112" s="191" t="s">
        <v>590</v>
      </c>
      <c r="K112" s="192">
        <f t="shared" si="68"/>
        <v>124.39999999999998</v>
      </c>
      <c r="L112" s="193">
        <f t="shared" si="69"/>
        <v>0.25050342327829234</v>
      </c>
      <c r="M112" s="188" t="s">
        <v>557</v>
      </c>
      <c r="N112" s="194">
        <v>42605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11</v>
      </c>
      <c r="B113" s="186">
        <v>41926</v>
      </c>
      <c r="C113" s="186"/>
      <c r="D113" s="187" t="s">
        <v>605</v>
      </c>
      <c r="E113" s="188" t="s">
        <v>559</v>
      </c>
      <c r="F113" s="189">
        <v>2481.9</v>
      </c>
      <c r="G113" s="188" t="s">
        <v>589</v>
      </c>
      <c r="H113" s="188">
        <v>2840</v>
      </c>
      <c r="I113" s="190">
        <v>2870</v>
      </c>
      <c r="J113" s="191" t="s">
        <v>606</v>
      </c>
      <c r="K113" s="192">
        <f t="shared" si="68"/>
        <v>358.09999999999991</v>
      </c>
      <c r="L113" s="193">
        <f t="shared" si="69"/>
        <v>0.14428462065353154</v>
      </c>
      <c r="M113" s="188" t="s">
        <v>557</v>
      </c>
      <c r="N113" s="194">
        <v>42017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12</v>
      </c>
      <c r="B114" s="186">
        <v>41928</v>
      </c>
      <c r="C114" s="186"/>
      <c r="D114" s="187" t="s">
        <v>607</v>
      </c>
      <c r="E114" s="188" t="s">
        <v>559</v>
      </c>
      <c r="F114" s="189">
        <v>84.5</v>
      </c>
      <c r="G114" s="188" t="s">
        <v>589</v>
      </c>
      <c r="H114" s="188">
        <v>93</v>
      </c>
      <c r="I114" s="190">
        <v>110</v>
      </c>
      <c r="J114" s="191" t="s">
        <v>608</v>
      </c>
      <c r="K114" s="192">
        <f t="shared" si="68"/>
        <v>8.5</v>
      </c>
      <c r="L114" s="193">
        <f t="shared" si="69"/>
        <v>0.10059171597633136</v>
      </c>
      <c r="M114" s="188" t="s">
        <v>557</v>
      </c>
      <c r="N114" s="19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13</v>
      </c>
      <c r="B115" s="186">
        <v>41928</v>
      </c>
      <c r="C115" s="186"/>
      <c r="D115" s="187" t="s">
        <v>609</v>
      </c>
      <c r="E115" s="188" t="s">
        <v>559</v>
      </c>
      <c r="F115" s="189">
        <v>401</v>
      </c>
      <c r="G115" s="188" t="s">
        <v>589</v>
      </c>
      <c r="H115" s="188">
        <v>428</v>
      </c>
      <c r="I115" s="190">
        <v>450</v>
      </c>
      <c r="J115" s="191" t="s">
        <v>610</v>
      </c>
      <c r="K115" s="192">
        <f t="shared" si="68"/>
        <v>27</v>
      </c>
      <c r="L115" s="193">
        <f t="shared" si="69"/>
        <v>6.7331670822942641E-2</v>
      </c>
      <c r="M115" s="188" t="s">
        <v>557</v>
      </c>
      <c r="N115" s="194">
        <v>42020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14</v>
      </c>
      <c r="B116" s="186">
        <v>41928</v>
      </c>
      <c r="C116" s="186"/>
      <c r="D116" s="187" t="s">
        <v>611</v>
      </c>
      <c r="E116" s="188" t="s">
        <v>559</v>
      </c>
      <c r="F116" s="189">
        <v>101</v>
      </c>
      <c r="G116" s="188" t="s">
        <v>589</v>
      </c>
      <c r="H116" s="188">
        <v>112</v>
      </c>
      <c r="I116" s="190">
        <v>120</v>
      </c>
      <c r="J116" s="191" t="s">
        <v>612</v>
      </c>
      <c r="K116" s="192">
        <f t="shared" si="68"/>
        <v>11</v>
      </c>
      <c r="L116" s="193">
        <f t="shared" si="69"/>
        <v>0.10891089108910891</v>
      </c>
      <c r="M116" s="188" t="s">
        <v>557</v>
      </c>
      <c r="N116" s="19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15</v>
      </c>
      <c r="B117" s="186">
        <v>41954</v>
      </c>
      <c r="C117" s="186"/>
      <c r="D117" s="187" t="s">
        <v>613</v>
      </c>
      <c r="E117" s="188" t="s">
        <v>559</v>
      </c>
      <c r="F117" s="189">
        <v>59</v>
      </c>
      <c r="G117" s="188" t="s">
        <v>589</v>
      </c>
      <c r="H117" s="188">
        <v>76</v>
      </c>
      <c r="I117" s="190">
        <v>76</v>
      </c>
      <c r="J117" s="191" t="s">
        <v>590</v>
      </c>
      <c r="K117" s="192">
        <f t="shared" si="68"/>
        <v>17</v>
      </c>
      <c r="L117" s="193">
        <f t="shared" si="69"/>
        <v>0.28813559322033899</v>
      </c>
      <c r="M117" s="188" t="s">
        <v>557</v>
      </c>
      <c r="N117" s="194">
        <v>43032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16</v>
      </c>
      <c r="B118" s="186">
        <v>41954</v>
      </c>
      <c r="C118" s="186"/>
      <c r="D118" s="187" t="s">
        <v>602</v>
      </c>
      <c r="E118" s="188" t="s">
        <v>559</v>
      </c>
      <c r="F118" s="189">
        <v>99</v>
      </c>
      <c r="G118" s="188" t="s">
        <v>589</v>
      </c>
      <c r="H118" s="188">
        <v>120</v>
      </c>
      <c r="I118" s="190">
        <v>120</v>
      </c>
      <c r="J118" s="191" t="s">
        <v>570</v>
      </c>
      <c r="K118" s="192">
        <f t="shared" si="68"/>
        <v>21</v>
      </c>
      <c r="L118" s="193">
        <f t="shared" si="69"/>
        <v>0.21212121212121213</v>
      </c>
      <c r="M118" s="188" t="s">
        <v>557</v>
      </c>
      <c r="N118" s="194">
        <v>41960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17</v>
      </c>
      <c r="B119" s="186">
        <v>41956</v>
      </c>
      <c r="C119" s="186"/>
      <c r="D119" s="187" t="s">
        <v>614</v>
      </c>
      <c r="E119" s="188" t="s">
        <v>559</v>
      </c>
      <c r="F119" s="189">
        <v>22</v>
      </c>
      <c r="G119" s="188" t="s">
        <v>589</v>
      </c>
      <c r="H119" s="188">
        <v>33.549999999999997</v>
      </c>
      <c r="I119" s="190">
        <v>32</v>
      </c>
      <c r="J119" s="191" t="s">
        <v>615</v>
      </c>
      <c r="K119" s="192">
        <f t="shared" si="68"/>
        <v>11.549999999999997</v>
      </c>
      <c r="L119" s="193">
        <f t="shared" si="69"/>
        <v>0.52499999999999991</v>
      </c>
      <c r="M119" s="188" t="s">
        <v>557</v>
      </c>
      <c r="N119" s="194">
        <v>42188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18</v>
      </c>
      <c r="B120" s="186">
        <v>41976</v>
      </c>
      <c r="C120" s="186"/>
      <c r="D120" s="187" t="s">
        <v>616</v>
      </c>
      <c r="E120" s="188" t="s">
        <v>559</v>
      </c>
      <c r="F120" s="189">
        <v>440</v>
      </c>
      <c r="G120" s="188" t="s">
        <v>589</v>
      </c>
      <c r="H120" s="188">
        <v>520</v>
      </c>
      <c r="I120" s="190">
        <v>520</v>
      </c>
      <c r="J120" s="191" t="s">
        <v>617</v>
      </c>
      <c r="K120" s="192">
        <f t="shared" si="68"/>
        <v>80</v>
      </c>
      <c r="L120" s="193">
        <f t="shared" si="69"/>
        <v>0.18181818181818182</v>
      </c>
      <c r="M120" s="188" t="s">
        <v>557</v>
      </c>
      <c r="N120" s="194">
        <v>42208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19</v>
      </c>
      <c r="B121" s="186">
        <v>41976</v>
      </c>
      <c r="C121" s="186"/>
      <c r="D121" s="187" t="s">
        <v>618</v>
      </c>
      <c r="E121" s="188" t="s">
        <v>559</v>
      </c>
      <c r="F121" s="189">
        <v>360</v>
      </c>
      <c r="G121" s="188" t="s">
        <v>589</v>
      </c>
      <c r="H121" s="188">
        <v>427</v>
      </c>
      <c r="I121" s="190">
        <v>425</v>
      </c>
      <c r="J121" s="191" t="s">
        <v>619</v>
      </c>
      <c r="K121" s="192">
        <f t="shared" si="68"/>
        <v>67</v>
      </c>
      <c r="L121" s="193">
        <f t="shared" si="69"/>
        <v>0.18611111111111112</v>
      </c>
      <c r="M121" s="188" t="s">
        <v>557</v>
      </c>
      <c r="N121" s="194">
        <v>42058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20</v>
      </c>
      <c r="B122" s="186">
        <v>42012</v>
      </c>
      <c r="C122" s="186"/>
      <c r="D122" s="187" t="s">
        <v>620</v>
      </c>
      <c r="E122" s="188" t="s">
        <v>559</v>
      </c>
      <c r="F122" s="189">
        <v>360</v>
      </c>
      <c r="G122" s="188" t="s">
        <v>589</v>
      </c>
      <c r="H122" s="188">
        <v>455</v>
      </c>
      <c r="I122" s="190">
        <v>420</v>
      </c>
      <c r="J122" s="191" t="s">
        <v>621</v>
      </c>
      <c r="K122" s="192">
        <f t="shared" si="68"/>
        <v>95</v>
      </c>
      <c r="L122" s="193">
        <f t="shared" si="69"/>
        <v>0.2638888888888889</v>
      </c>
      <c r="M122" s="188" t="s">
        <v>557</v>
      </c>
      <c r="N122" s="194">
        <v>42024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21</v>
      </c>
      <c r="B123" s="186">
        <v>42012</v>
      </c>
      <c r="C123" s="186"/>
      <c r="D123" s="187" t="s">
        <v>622</v>
      </c>
      <c r="E123" s="188" t="s">
        <v>559</v>
      </c>
      <c r="F123" s="189">
        <v>130</v>
      </c>
      <c r="G123" s="188"/>
      <c r="H123" s="188">
        <v>175.5</v>
      </c>
      <c r="I123" s="190">
        <v>165</v>
      </c>
      <c r="J123" s="191" t="s">
        <v>623</v>
      </c>
      <c r="K123" s="192">
        <f t="shared" si="68"/>
        <v>45.5</v>
      </c>
      <c r="L123" s="193">
        <f t="shared" si="69"/>
        <v>0.35</v>
      </c>
      <c r="M123" s="188" t="s">
        <v>557</v>
      </c>
      <c r="N123" s="194">
        <v>43088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22</v>
      </c>
      <c r="B124" s="186">
        <v>42040</v>
      </c>
      <c r="C124" s="186"/>
      <c r="D124" s="187" t="s">
        <v>372</v>
      </c>
      <c r="E124" s="188" t="s">
        <v>588</v>
      </c>
      <c r="F124" s="189">
        <v>98</v>
      </c>
      <c r="G124" s="188"/>
      <c r="H124" s="188">
        <v>120</v>
      </c>
      <c r="I124" s="190">
        <v>120</v>
      </c>
      <c r="J124" s="191" t="s">
        <v>590</v>
      </c>
      <c r="K124" s="192">
        <f t="shared" si="68"/>
        <v>22</v>
      </c>
      <c r="L124" s="193">
        <f t="shared" si="69"/>
        <v>0.22448979591836735</v>
      </c>
      <c r="M124" s="188" t="s">
        <v>557</v>
      </c>
      <c r="N124" s="194">
        <v>42753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23</v>
      </c>
      <c r="B125" s="186">
        <v>42040</v>
      </c>
      <c r="C125" s="186"/>
      <c r="D125" s="187" t="s">
        <v>624</v>
      </c>
      <c r="E125" s="188" t="s">
        <v>588</v>
      </c>
      <c r="F125" s="189">
        <v>196</v>
      </c>
      <c r="G125" s="188"/>
      <c r="H125" s="188">
        <v>262</v>
      </c>
      <c r="I125" s="190">
        <v>255</v>
      </c>
      <c r="J125" s="191" t="s">
        <v>590</v>
      </c>
      <c r="K125" s="192">
        <f t="shared" si="68"/>
        <v>66</v>
      </c>
      <c r="L125" s="193">
        <f t="shared" si="69"/>
        <v>0.33673469387755101</v>
      </c>
      <c r="M125" s="188" t="s">
        <v>557</v>
      </c>
      <c r="N125" s="194">
        <v>42599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24</v>
      </c>
      <c r="B126" s="196">
        <v>42067</v>
      </c>
      <c r="C126" s="196"/>
      <c r="D126" s="197" t="s">
        <v>371</v>
      </c>
      <c r="E126" s="198" t="s">
        <v>588</v>
      </c>
      <c r="F126" s="199">
        <v>235</v>
      </c>
      <c r="G126" s="199"/>
      <c r="H126" s="200">
        <v>77</v>
      </c>
      <c r="I126" s="200" t="s">
        <v>625</v>
      </c>
      <c r="J126" s="201" t="s">
        <v>626</v>
      </c>
      <c r="K126" s="202">
        <f t="shared" si="68"/>
        <v>-158</v>
      </c>
      <c r="L126" s="203">
        <f t="shared" si="69"/>
        <v>-0.67234042553191486</v>
      </c>
      <c r="M126" s="199" t="s">
        <v>569</v>
      </c>
      <c r="N126" s="196">
        <v>43522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25</v>
      </c>
      <c r="B127" s="186">
        <v>42067</v>
      </c>
      <c r="C127" s="186"/>
      <c r="D127" s="187" t="s">
        <v>627</v>
      </c>
      <c r="E127" s="188" t="s">
        <v>588</v>
      </c>
      <c r="F127" s="189">
        <v>185</v>
      </c>
      <c r="G127" s="188"/>
      <c r="H127" s="188">
        <v>224</v>
      </c>
      <c r="I127" s="190" t="s">
        <v>628</v>
      </c>
      <c r="J127" s="191" t="s">
        <v>590</v>
      </c>
      <c r="K127" s="192">
        <f t="shared" si="68"/>
        <v>39</v>
      </c>
      <c r="L127" s="193">
        <f t="shared" si="69"/>
        <v>0.21081081081081082</v>
      </c>
      <c r="M127" s="188" t="s">
        <v>557</v>
      </c>
      <c r="N127" s="194">
        <v>42647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26</v>
      </c>
      <c r="B128" s="196">
        <v>42090</v>
      </c>
      <c r="C128" s="196"/>
      <c r="D128" s="204" t="s">
        <v>629</v>
      </c>
      <c r="E128" s="199" t="s">
        <v>588</v>
      </c>
      <c r="F128" s="199">
        <v>49.5</v>
      </c>
      <c r="G128" s="200"/>
      <c r="H128" s="200">
        <v>15.85</v>
      </c>
      <c r="I128" s="200">
        <v>67</v>
      </c>
      <c r="J128" s="201" t="s">
        <v>630</v>
      </c>
      <c r="K128" s="200">
        <f t="shared" si="68"/>
        <v>-33.65</v>
      </c>
      <c r="L128" s="205">
        <f t="shared" si="69"/>
        <v>-0.67979797979797973</v>
      </c>
      <c r="M128" s="199" t="s">
        <v>569</v>
      </c>
      <c r="N128" s="206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27</v>
      </c>
      <c r="B129" s="186">
        <v>42093</v>
      </c>
      <c r="C129" s="186"/>
      <c r="D129" s="187" t="s">
        <v>631</v>
      </c>
      <c r="E129" s="188" t="s">
        <v>588</v>
      </c>
      <c r="F129" s="189">
        <v>183.5</v>
      </c>
      <c r="G129" s="188"/>
      <c r="H129" s="188">
        <v>219</v>
      </c>
      <c r="I129" s="190">
        <v>218</v>
      </c>
      <c r="J129" s="191" t="s">
        <v>632</v>
      </c>
      <c r="K129" s="192">
        <f t="shared" si="68"/>
        <v>35.5</v>
      </c>
      <c r="L129" s="193">
        <f t="shared" si="69"/>
        <v>0.19346049046321526</v>
      </c>
      <c r="M129" s="188" t="s">
        <v>557</v>
      </c>
      <c r="N129" s="194">
        <v>42103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28</v>
      </c>
      <c r="B130" s="186">
        <v>42114</v>
      </c>
      <c r="C130" s="186"/>
      <c r="D130" s="187" t="s">
        <v>633</v>
      </c>
      <c r="E130" s="188" t="s">
        <v>588</v>
      </c>
      <c r="F130" s="189">
        <f>(227+237)/2</f>
        <v>232</v>
      </c>
      <c r="G130" s="188"/>
      <c r="H130" s="188">
        <v>298</v>
      </c>
      <c r="I130" s="190">
        <v>298</v>
      </c>
      <c r="J130" s="191" t="s">
        <v>590</v>
      </c>
      <c r="K130" s="192">
        <f t="shared" si="68"/>
        <v>66</v>
      </c>
      <c r="L130" s="193">
        <f t="shared" si="69"/>
        <v>0.28448275862068967</v>
      </c>
      <c r="M130" s="188" t="s">
        <v>557</v>
      </c>
      <c r="N130" s="194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29</v>
      </c>
      <c r="B131" s="186">
        <v>42128</v>
      </c>
      <c r="C131" s="186"/>
      <c r="D131" s="187" t="s">
        <v>634</v>
      </c>
      <c r="E131" s="188" t="s">
        <v>559</v>
      </c>
      <c r="F131" s="189">
        <v>385</v>
      </c>
      <c r="G131" s="188"/>
      <c r="H131" s="188">
        <f>212.5+331</f>
        <v>543.5</v>
      </c>
      <c r="I131" s="190">
        <v>510</v>
      </c>
      <c r="J131" s="191" t="s">
        <v>635</v>
      </c>
      <c r="K131" s="192">
        <f t="shared" si="68"/>
        <v>158.5</v>
      </c>
      <c r="L131" s="193">
        <f t="shared" si="69"/>
        <v>0.41168831168831171</v>
      </c>
      <c r="M131" s="188" t="s">
        <v>557</v>
      </c>
      <c r="N131" s="194">
        <v>42235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30</v>
      </c>
      <c r="B132" s="186">
        <v>42128</v>
      </c>
      <c r="C132" s="186"/>
      <c r="D132" s="187" t="s">
        <v>636</v>
      </c>
      <c r="E132" s="188" t="s">
        <v>559</v>
      </c>
      <c r="F132" s="189">
        <v>115.5</v>
      </c>
      <c r="G132" s="188"/>
      <c r="H132" s="188">
        <v>146</v>
      </c>
      <c r="I132" s="190">
        <v>142</v>
      </c>
      <c r="J132" s="191" t="s">
        <v>637</v>
      </c>
      <c r="K132" s="192">
        <f t="shared" si="68"/>
        <v>30.5</v>
      </c>
      <c r="L132" s="193">
        <f t="shared" si="69"/>
        <v>0.26406926406926406</v>
      </c>
      <c r="M132" s="188" t="s">
        <v>557</v>
      </c>
      <c r="N132" s="194">
        <v>42202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31</v>
      </c>
      <c r="B133" s="186">
        <v>42151</v>
      </c>
      <c r="C133" s="186"/>
      <c r="D133" s="187" t="s">
        <v>638</v>
      </c>
      <c r="E133" s="188" t="s">
        <v>559</v>
      </c>
      <c r="F133" s="189">
        <v>237.5</v>
      </c>
      <c r="G133" s="188"/>
      <c r="H133" s="188">
        <v>279.5</v>
      </c>
      <c r="I133" s="190">
        <v>278</v>
      </c>
      <c r="J133" s="191" t="s">
        <v>590</v>
      </c>
      <c r="K133" s="192">
        <f t="shared" si="68"/>
        <v>42</v>
      </c>
      <c r="L133" s="193">
        <f t="shared" si="69"/>
        <v>0.17684210526315788</v>
      </c>
      <c r="M133" s="188" t="s">
        <v>557</v>
      </c>
      <c r="N133" s="194">
        <v>42222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32</v>
      </c>
      <c r="B134" s="186">
        <v>42174</v>
      </c>
      <c r="C134" s="186"/>
      <c r="D134" s="187" t="s">
        <v>609</v>
      </c>
      <c r="E134" s="188" t="s">
        <v>588</v>
      </c>
      <c r="F134" s="189">
        <v>340</v>
      </c>
      <c r="G134" s="188"/>
      <c r="H134" s="188">
        <v>448</v>
      </c>
      <c r="I134" s="190">
        <v>448</v>
      </c>
      <c r="J134" s="191" t="s">
        <v>590</v>
      </c>
      <c r="K134" s="192">
        <f t="shared" si="68"/>
        <v>108</v>
      </c>
      <c r="L134" s="193">
        <f t="shared" si="69"/>
        <v>0.31764705882352939</v>
      </c>
      <c r="M134" s="188" t="s">
        <v>557</v>
      </c>
      <c r="N134" s="194">
        <v>43018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33</v>
      </c>
      <c r="B135" s="186">
        <v>42191</v>
      </c>
      <c r="C135" s="186"/>
      <c r="D135" s="187" t="s">
        <v>639</v>
      </c>
      <c r="E135" s="188" t="s">
        <v>588</v>
      </c>
      <c r="F135" s="189">
        <v>390</v>
      </c>
      <c r="G135" s="188"/>
      <c r="H135" s="188">
        <v>460</v>
      </c>
      <c r="I135" s="190">
        <v>460</v>
      </c>
      <c r="J135" s="191" t="s">
        <v>590</v>
      </c>
      <c r="K135" s="192">
        <f t="shared" si="68"/>
        <v>70</v>
      </c>
      <c r="L135" s="193">
        <f t="shared" si="69"/>
        <v>0.17948717948717949</v>
      </c>
      <c r="M135" s="188" t="s">
        <v>557</v>
      </c>
      <c r="N135" s="194">
        <v>42478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34</v>
      </c>
      <c r="B136" s="196">
        <v>42195</v>
      </c>
      <c r="C136" s="196"/>
      <c r="D136" s="197" t="s">
        <v>640</v>
      </c>
      <c r="E136" s="198" t="s">
        <v>588</v>
      </c>
      <c r="F136" s="199">
        <v>122.5</v>
      </c>
      <c r="G136" s="199"/>
      <c r="H136" s="200">
        <v>61</v>
      </c>
      <c r="I136" s="200">
        <v>172</v>
      </c>
      <c r="J136" s="201" t="s">
        <v>641</v>
      </c>
      <c r="K136" s="202">
        <f t="shared" si="68"/>
        <v>-61.5</v>
      </c>
      <c r="L136" s="203">
        <f t="shared" si="69"/>
        <v>-0.50204081632653064</v>
      </c>
      <c r="M136" s="199" t="s">
        <v>569</v>
      </c>
      <c r="N136" s="196">
        <v>43333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35</v>
      </c>
      <c r="B137" s="186">
        <v>42219</v>
      </c>
      <c r="C137" s="186"/>
      <c r="D137" s="187" t="s">
        <v>642</v>
      </c>
      <c r="E137" s="188" t="s">
        <v>588</v>
      </c>
      <c r="F137" s="189">
        <v>297.5</v>
      </c>
      <c r="G137" s="188"/>
      <c r="H137" s="188">
        <v>350</v>
      </c>
      <c r="I137" s="190">
        <v>360</v>
      </c>
      <c r="J137" s="191" t="s">
        <v>643</v>
      </c>
      <c r="K137" s="192">
        <f t="shared" si="68"/>
        <v>52.5</v>
      </c>
      <c r="L137" s="193">
        <f t="shared" si="69"/>
        <v>0.17647058823529413</v>
      </c>
      <c r="M137" s="188" t="s">
        <v>557</v>
      </c>
      <c r="N137" s="194">
        <v>42232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36</v>
      </c>
      <c r="B138" s="186">
        <v>42219</v>
      </c>
      <c r="C138" s="186"/>
      <c r="D138" s="187" t="s">
        <v>644</v>
      </c>
      <c r="E138" s="188" t="s">
        <v>588</v>
      </c>
      <c r="F138" s="189">
        <v>115.5</v>
      </c>
      <c r="G138" s="188"/>
      <c r="H138" s="188">
        <v>149</v>
      </c>
      <c r="I138" s="190">
        <v>140</v>
      </c>
      <c r="J138" s="191" t="s">
        <v>645</v>
      </c>
      <c r="K138" s="192">
        <f t="shared" si="68"/>
        <v>33.5</v>
      </c>
      <c r="L138" s="193">
        <f t="shared" si="69"/>
        <v>0.29004329004329005</v>
      </c>
      <c r="M138" s="188" t="s">
        <v>557</v>
      </c>
      <c r="N138" s="19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37</v>
      </c>
      <c r="B139" s="186">
        <v>42251</v>
      </c>
      <c r="C139" s="186"/>
      <c r="D139" s="187" t="s">
        <v>638</v>
      </c>
      <c r="E139" s="188" t="s">
        <v>588</v>
      </c>
      <c r="F139" s="189">
        <v>226</v>
      </c>
      <c r="G139" s="188"/>
      <c r="H139" s="188">
        <v>292</v>
      </c>
      <c r="I139" s="190">
        <v>292</v>
      </c>
      <c r="J139" s="191" t="s">
        <v>646</v>
      </c>
      <c r="K139" s="192">
        <f t="shared" si="68"/>
        <v>66</v>
      </c>
      <c r="L139" s="193">
        <f t="shared" si="69"/>
        <v>0.29203539823008851</v>
      </c>
      <c r="M139" s="188" t="s">
        <v>557</v>
      </c>
      <c r="N139" s="194">
        <v>42286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38</v>
      </c>
      <c r="B140" s="186">
        <v>42254</v>
      </c>
      <c r="C140" s="186"/>
      <c r="D140" s="187" t="s">
        <v>633</v>
      </c>
      <c r="E140" s="188" t="s">
        <v>588</v>
      </c>
      <c r="F140" s="189">
        <v>232.5</v>
      </c>
      <c r="G140" s="188"/>
      <c r="H140" s="188">
        <v>312.5</v>
      </c>
      <c r="I140" s="190">
        <v>310</v>
      </c>
      <c r="J140" s="191" t="s">
        <v>590</v>
      </c>
      <c r="K140" s="192">
        <f t="shared" si="68"/>
        <v>80</v>
      </c>
      <c r="L140" s="193">
        <f t="shared" si="69"/>
        <v>0.34408602150537637</v>
      </c>
      <c r="M140" s="188" t="s">
        <v>557</v>
      </c>
      <c r="N140" s="194">
        <v>42823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39</v>
      </c>
      <c r="B141" s="186">
        <v>42268</v>
      </c>
      <c r="C141" s="186"/>
      <c r="D141" s="187" t="s">
        <v>647</v>
      </c>
      <c r="E141" s="188" t="s">
        <v>588</v>
      </c>
      <c r="F141" s="189">
        <v>196.5</v>
      </c>
      <c r="G141" s="188"/>
      <c r="H141" s="188">
        <v>238</v>
      </c>
      <c r="I141" s="190">
        <v>238</v>
      </c>
      <c r="J141" s="191" t="s">
        <v>646</v>
      </c>
      <c r="K141" s="192">
        <f t="shared" si="68"/>
        <v>41.5</v>
      </c>
      <c r="L141" s="193">
        <f t="shared" si="69"/>
        <v>0.21119592875318066</v>
      </c>
      <c r="M141" s="188" t="s">
        <v>557</v>
      </c>
      <c r="N141" s="194">
        <v>42291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40</v>
      </c>
      <c r="B142" s="186">
        <v>42271</v>
      </c>
      <c r="C142" s="186"/>
      <c r="D142" s="187" t="s">
        <v>587</v>
      </c>
      <c r="E142" s="188" t="s">
        <v>588</v>
      </c>
      <c r="F142" s="189">
        <v>65</v>
      </c>
      <c r="G142" s="188"/>
      <c r="H142" s="188">
        <v>82</v>
      </c>
      <c r="I142" s="190">
        <v>82</v>
      </c>
      <c r="J142" s="191" t="s">
        <v>646</v>
      </c>
      <c r="K142" s="192">
        <f t="shared" si="68"/>
        <v>17</v>
      </c>
      <c r="L142" s="193">
        <f t="shared" si="69"/>
        <v>0.26153846153846155</v>
      </c>
      <c r="M142" s="188" t="s">
        <v>557</v>
      </c>
      <c r="N142" s="19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41</v>
      </c>
      <c r="B143" s="186">
        <v>42291</v>
      </c>
      <c r="C143" s="186"/>
      <c r="D143" s="187" t="s">
        <v>648</v>
      </c>
      <c r="E143" s="188" t="s">
        <v>588</v>
      </c>
      <c r="F143" s="189">
        <v>144</v>
      </c>
      <c r="G143" s="188"/>
      <c r="H143" s="188">
        <v>182.5</v>
      </c>
      <c r="I143" s="190">
        <v>181</v>
      </c>
      <c r="J143" s="191" t="s">
        <v>646</v>
      </c>
      <c r="K143" s="192">
        <f t="shared" si="68"/>
        <v>38.5</v>
      </c>
      <c r="L143" s="193">
        <f t="shared" si="69"/>
        <v>0.2673611111111111</v>
      </c>
      <c r="M143" s="188" t="s">
        <v>557</v>
      </c>
      <c r="N143" s="194">
        <v>42817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42</v>
      </c>
      <c r="B144" s="186">
        <v>42291</v>
      </c>
      <c r="C144" s="186"/>
      <c r="D144" s="187" t="s">
        <v>649</v>
      </c>
      <c r="E144" s="188" t="s">
        <v>588</v>
      </c>
      <c r="F144" s="189">
        <v>264</v>
      </c>
      <c r="G144" s="188"/>
      <c r="H144" s="188">
        <v>311</v>
      </c>
      <c r="I144" s="190">
        <v>311</v>
      </c>
      <c r="J144" s="191" t="s">
        <v>646</v>
      </c>
      <c r="K144" s="192">
        <f t="shared" si="68"/>
        <v>47</v>
      </c>
      <c r="L144" s="193">
        <f t="shared" si="69"/>
        <v>0.17803030303030304</v>
      </c>
      <c r="M144" s="188" t="s">
        <v>557</v>
      </c>
      <c r="N144" s="194">
        <v>42604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43</v>
      </c>
      <c r="B145" s="186">
        <v>42318</v>
      </c>
      <c r="C145" s="186"/>
      <c r="D145" s="187" t="s">
        <v>650</v>
      </c>
      <c r="E145" s="188" t="s">
        <v>559</v>
      </c>
      <c r="F145" s="189">
        <v>549.5</v>
      </c>
      <c r="G145" s="188"/>
      <c r="H145" s="188">
        <v>630</v>
      </c>
      <c r="I145" s="190">
        <v>630</v>
      </c>
      <c r="J145" s="191" t="s">
        <v>646</v>
      </c>
      <c r="K145" s="192">
        <f t="shared" si="68"/>
        <v>80.5</v>
      </c>
      <c r="L145" s="193">
        <f t="shared" si="69"/>
        <v>0.1464968152866242</v>
      </c>
      <c r="M145" s="188" t="s">
        <v>557</v>
      </c>
      <c r="N145" s="194">
        <v>42419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44</v>
      </c>
      <c r="B146" s="186">
        <v>42342</v>
      </c>
      <c r="C146" s="186"/>
      <c r="D146" s="187" t="s">
        <v>651</v>
      </c>
      <c r="E146" s="188" t="s">
        <v>588</v>
      </c>
      <c r="F146" s="189">
        <v>1027.5</v>
      </c>
      <c r="G146" s="188"/>
      <c r="H146" s="188">
        <v>1315</v>
      </c>
      <c r="I146" s="190">
        <v>1250</v>
      </c>
      <c r="J146" s="191" t="s">
        <v>646</v>
      </c>
      <c r="K146" s="192">
        <f t="shared" si="68"/>
        <v>287.5</v>
      </c>
      <c r="L146" s="193">
        <f t="shared" si="69"/>
        <v>0.27980535279805352</v>
      </c>
      <c r="M146" s="188" t="s">
        <v>557</v>
      </c>
      <c r="N146" s="194">
        <v>43244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45</v>
      </c>
      <c r="B147" s="186">
        <v>42367</v>
      </c>
      <c r="C147" s="186"/>
      <c r="D147" s="187" t="s">
        <v>652</v>
      </c>
      <c r="E147" s="188" t="s">
        <v>588</v>
      </c>
      <c r="F147" s="189">
        <v>465</v>
      </c>
      <c r="G147" s="188"/>
      <c r="H147" s="188">
        <v>540</v>
      </c>
      <c r="I147" s="190">
        <v>540</v>
      </c>
      <c r="J147" s="191" t="s">
        <v>646</v>
      </c>
      <c r="K147" s="192">
        <f t="shared" si="68"/>
        <v>75</v>
      </c>
      <c r="L147" s="193">
        <f t="shared" si="69"/>
        <v>0.16129032258064516</v>
      </c>
      <c r="M147" s="188" t="s">
        <v>557</v>
      </c>
      <c r="N147" s="194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46</v>
      </c>
      <c r="B148" s="186">
        <v>42380</v>
      </c>
      <c r="C148" s="186"/>
      <c r="D148" s="187" t="s">
        <v>372</v>
      </c>
      <c r="E148" s="188" t="s">
        <v>559</v>
      </c>
      <c r="F148" s="189">
        <v>81</v>
      </c>
      <c r="G148" s="188"/>
      <c r="H148" s="188">
        <v>110</v>
      </c>
      <c r="I148" s="190">
        <v>110</v>
      </c>
      <c r="J148" s="191" t="s">
        <v>646</v>
      </c>
      <c r="K148" s="192">
        <f t="shared" si="68"/>
        <v>29</v>
      </c>
      <c r="L148" s="193">
        <f t="shared" si="69"/>
        <v>0.35802469135802467</v>
      </c>
      <c r="M148" s="188" t="s">
        <v>557</v>
      </c>
      <c r="N148" s="194">
        <v>42745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47</v>
      </c>
      <c r="B149" s="186">
        <v>42382</v>
      </c>
      <c r="C149" s="186"/>
      <c r="D149" s="187" t="s">
        <v>653</v>
      </c>
      <c r="E149" s="188" t="s">
        <v>559</v>
      </c>
      <c r="F149" s="189">
        <v>417.5</v>
      </c>
      <c r="G149" s="188"/>
      <c r="H149" s="188">
        <v>547</v>
      </c>
      <c r="I149" s="190">
        <v>535</v>
      </c>
      <c r="J149" s="191" t="s">
        <v>646</v>
      </c>
      <c r="K149" s="192">
        <f t="shared" si="68"/>
        <v>129.5</v>
      </c>
      <c r="L149" s="193">
        <f t="shared" si="69"/>
        <v>0.31017964071856285</v>
      </c>
      <c r="M149" s="188" t="s">
        <v>557</v>
      </c>
      <c r="N149" s="194">
        <v>42578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48</v>
      </c>
      <c r="B150" s="186">
        <v>42408</v>
      </c>
      <c r="C150" s="186"/>
      <c r="D150" s="187" t="s">
        <v>654</v>
      </c>
      <c r="E150" s="188" t="s">
        <v>588</v>
      </c>
      <c r="F150" s="189">
        <v>650</v>
      </c>
      <c r="G150" s="188"/>
      <c r="H150" s="188">
        <v>800</v>
      </c>
      <c r="I150" s="190">
        <v>800</v>
      </c>
      <c r="J150" s="191" t="s">
        <v>646</v>
      </c>
      <c r="K150" s="192">
        <f t="shared" si="68"/>
        <v>150</v>
      </c>
      <c r="L150" s="193">
        <f t="shared" si="69"/>
        <v>0.23076923076923078</v>
      </c>
      <c r="M150" s="188" t="s">
        <v>557</v>
      </c>
      <c r="N150" s="194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49</v>
      </c>
      <c r="B151" s="186">
        <v>42433</v>
      </c>
      <c r="C151" s="186"/>
      <c r="D151" s="187" t="s">
        <v>209</v>
      </c>
      <c r="E151" s="188" t="s">
        <v>588</v>
      </c>
      <c r="F151" s="189">
        <v>437.5</v>
      </c>
      <c r="G151" s="188"/>
      <c r="H151" s="188">
        <v>504.5</v>
      </c>
      <c r="I151" s="190">
        <v>522</v>
      </c>
      <c r="J151" s="191" t="s">
        <v>655</v>
      </c>
      <c r="K151" s="192">
        <f t="shared" si="68"/>
        <v>67</v>
      </c>
      <c r="L151" s="193">
        <f t="shared" si="69"/>
        <v>0.15314285714285714</v>
      </c>
      <c r="M151" s="188" t="s">
        <v>557</v>
      </c>
      <c r="N151" s="194">
        <v>42480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50</v>
      </c>
      <c r="B152" s="186">
        <v>42438</v>
      </c>
      <c r="C152" s="186"/>
      <c r="D152" s="187" t="s">
        <v>656</v>
      </c>
      <c r="E152" s="188" t="s">
        <v>588</v>
      </c>
      <c r="F152" s="189">
        <v>189.5</v>
      </c>
      <c r="G152" s="188"/>
      <c r="H152" s="188">
        <v>218</v>
      </c>
      <c r="I152" s="190">
        <v>218</v>
      </c>
      <c r="J152" s="191" t="s">
        <v>646</v>
      </c>
      <c r="K152" s="192">
        <f t="shared" si="68"/>
        <v>28.5</v>
      </c>
      <c r="L152" s="193">
        <f t="shared" si="69"/>
        <v>0.15039577836411611</v>
      </c>
      <c r="M152" s="188" t="s">
        <v>557</v>
      </c>
      <c r="N152" s="194">
        <v>43034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51</v>
      </c>
      <c r="B153" s="196">
        <v>42471</v>
      </c>
      <c r="C153" s="196"/>
      <c r="D153" s="204" t="s">
        <v>657</v>
      </c>
      <c r="E153" s="199" t="s">
        <v>588</v>
      </c>
      <c r="F153" s="199">
        <v>36.5</v>
      </c>
      <c r="G153" s="200"/>
      <c r="H153" s="200">
        <v>15.85</v>
      </c>
      <c r="I153" s="200">
        <v>60</v>
      </c>
      <c r="J153" s="201" t="s">
        <v>658</v>
      </c>
      <c r="K153" s="202">
        <f t="shared" si="68"/>
        <v>-20.65</v>
      </c>
      <c r="L153" s="203">
        <f t="shared" si="69"/>
        <v>-0.5657534246575342</v>
      </c>
      <c r="M153" s="199" t="s">
        <v>569</v>
      </c>
      <c r="N153" s="207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52</v>
      </c>
      <c r="B154" s="186">
        <v>42472</v>
      </c>
      <c r="C154" s="186"/>
      <c r="D154" s="187" t="s">
        <v>659</v>
      </c>
      <c r="E154" s="188" t="s">
        <v>588</v>
      </c>
      <c r="F154" s="189">
        <v>93</v>
      </c>
      <c r="G154" s="188"/>
      <c r="H154" s="188">
        <v>149</v>
      </c>
      <c r="I154" s="190">
        <v>140</v>
      </c>
      <c r="J154" s="191" t="s">
        <v>660</v>
      </c>
      <c r="K154" s="192">
        <f t="shared" si="68"/>
        <v>56</v>
      </c>
      <c r="L154" s="193">
        <f t="shared" si="69"/>
        <v>0.60215053763440862</v>
      </c>
      <c r="M154" s="188" t="s">
        <v>557</v>
      </c>
      <c r="N154" s="194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53</v>
      </c>
      <c r="B155" s="186">
        <v>42472</v>
      </c>
      <c r="C155" s="186"/>
      <c r="D155" s="187" t="s">
        <v>661</v>
      </c>
      <c r="E155" s="188" t="s">
        <v>588</v>
      </c>
      <c r="F155" s="189">
        <v>130</v>
      </c>
      <c r="G155" s="188"/>
      <c r="H155" s="188">
        <v>150</v>
      </c>
      <c r="I155" s="190" t="s">
        <v>662</v>
      </c>
      <c r="J155" s="191" t="s">
        <v>646</v>
      </c>
      <c r="K155" s="192">
        <f t="shared" si="68"/>
        <v>20</v>
      </c>
      <c r="L155" s="193">
        <f t="shared" si="69"/>
        <v>0.15384615384615385</v>
      </c>
      <c r="M155" s="188" t="s">
        <v>557</v>
      </c>
      <c r="N155" s="194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54</v>
      </c>
      <c r="B156" s="186">
        <v>42473</v>
      </c>
      <c r="C156" s="186"/>
      <c r="D156" s="187" t="s">
        <v>663</v>
      </c>
      <c r="E156" s="188" t="s">
        <v>588</v>
      </c>
      <c r="F156" s="189">
        <v>196</v>
      </c>
      <c r="G156" s="188"/>
      <c r="H156" s="188">
        <v>299</v>
      </c>
      <c r="I156" s="190">
        <v>299</v>
      </c>
      <c r="J156" s="191" t="s">
        <v>646</v>
      </c>
      <c r="K156" s="192">
        <v>103</v>
      </c>
      <c r="L156" s="193">
        <v>0.52551020408163296</v>
      </c>
      <c r="M156" s="188" t="s">
        <v>557</v>
      </c>
      <c r="N156" s="194">
        <v>42620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55</v>
      </c>
      <c r="B157" s="186">
        <v>42473</v>
      </c>
      <c r="C157" s="186"/>
      <c r="D157" s="187" t="s">
        <v>664</v>
      </c>
      <c r="E157" s="188" t="s">
        <v>588</v>
      </c>
      <c r="F157" s="189">
        <v>88</v>
      </c>
      <c r="G157" s="188"/>
      <c r="H157" s="188">
        <v>103</v>
      </c>
      <c r="I157" s="190">
        <v>103</v>
      </c>
      <c r="J157" s="191" t="s">
        <v>646</v>
      </c>
      <c r="K157" s="192">
        <v>15</v>
      </c>
      <c r="L157" s="193">
        <v>0.170454545454545</v>
      </c>
      <c r="M157" s="188" t="s">
        <v>557</v>
      </c>
      <c r="N157" s="194">
        <v>42530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56</v>
      </c>
      <c r="B158" s="186">
        <v>42492</v>
      </c>
      <c r="C158" s="186"/>
      <c r="D158" s="187" t="s">
        <v>665</v>
      </c>
      <c r="E158" s="188" t="s">
        <v>588</v>
      </c>
      <c r="F158" s="189">
        <v>127.5</v>
      </c>
      <c r="G158" s="188"/>
      <c r="H158" s="188">
        <v>148</v>
      </c>
      <c r="I158" s="190" t="s">
        <v>666</v>
      </c>
      <c r="J158" s="191" t="s">
        <v>646</v>
      </c>
      <c r="K158" s="192">
        <f>H158-F158</f>
        <v>20.5</v>
      </c>
      <c r="L158" s="193">
        <f>K158/F158</f>
        <v>0.16078431372549021</v>
      </c>
      <c r="M158" s="188" t="s">
        <v>557</v>
      </c>
      <c r="N158" s="194">
        <v>42564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57</v>
      </c>
      <c r="B159" s="186">
        <v>42493</v>
      </c>
      <c r="C159" s="186"/>
      <c r="D159" s="187" t="s">
        <v>667</v>
      </c>
      <c r="E159" s="188" t="s">
        <v>588</v>
      </c>
      <c r="F159" s="189">
        <v>675</v>
      </c>
      <c r="G159" s="188"/>
      <c r="H159" s="188">
        <v>815</v>
      </c>
      <c r="I159" s="190" t="s">
        <v>668</v>
      </c>
      <c r="J159" s="191" t="s">
        <v>646</v>
      </c>
      <c r="K159" s="192">
        <f>H159-F159</f>
        <v>140</v>
      </c>
      <c r="L159" s="193">
        <f>K159/F159</f>
        <v>0.2074074074074074</v>
      </c>
      <c r="M159" s="188" t="s">
        <v>557</v>
      </c>
      <c r="N159" s="194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58</v>
      </c>
      <c r="B160" s="196">
        <v>42522</v>
      </c>
      <c r="C160" s="196"/>
      <c r="D160" s="197" t="s">
        <v>669</v>
      </c>
      <c r="E160" s="198" t="s">
        <v>588</v>
      </c>
      <c r="F160" s="199">
        <v>500</v>
      </c>
      <c r="G160" s="199"/>
      <c r="H160" s="200">
        <v>232.5</v>
      </c>
      <c r="I160" s="200" t="s">
        <v>670</v>
      </c>
      <c r="J160" s="201" t="s">
        <v>671</v>
      </c>
      <c r="K160" s="202">
        <f>H160-F160</f>
        <v>-267.5</v>
      </c>
      <c r="L160" s="203">
        <f>K160/F160</f>
        <v>-0.53500000000000003</v>
      </c>
      <c r="M160" s="199" t="s">
        <v>569</v>
      </c>
      <c r="N160" s="196">
        <v>43735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59</v>
      </c>
      <c r="B161" s="186">
        <v>42527</v>
      </c>
      <c r="C161" s="186"/>
      <c r="D161" s="187" t="s">
        <v>512</v>
      </c>
      <c r="E161" s="188" t="s">
        <v>588</v>
      </c>
      <c r="F161" s="189">
        <v>110</v>
      </c>
      <c r="G161" s="188"/>
      <c r="H161" s="188">
        <v>126.5</v>
      </c>
      <c r="I161" s="190">
        <v>125</v>
      </c>
      <c r="J161" s="191" t="s">
        <v>597</v>
      </c>
      <c r="K161" s="192">
        <f>H161-F161</f>
        <v>16.5</v>
      </c>
      <c r="L161" s="193">
        <f>K161/F161</f>
        <v>0.15</v>
      </c>
      <c r="M161" s="188" t="s">
        <v>557</v>
      </c>
      <c r="N161" s="194">
        <v>42552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60</v>
      </c>
      <c r="B162" s="186">
        <v>42538</v>
      </c>
      <c r="C162" s="186"/>
      <c r="D162" s="187" t="s">
        <v>672</v>
      </c>
      <c r="E162" s="188" t="s">
        <v>588</v>
      </c>
      <c r="F162" s="189">
        <v>44</v>
      </c>
      <c r="G162" s="188"/>
      <c r="H162" s="188">
        <v>69.5</v>
      </c>
      <c r="I162" s="190">
        <v>69.5</v>
      </c>
      <c r="J162" s="191" t="s">
        <v>673</v>
      </c>
      <c r="K162" s="192">
        <f>H162-F162</f>
        <v>25.5</v>
      </c>
      <c r="L162" s="193">
        <f>K162/F162</f>
        <v>0.57954545454545459</v>
      </c>
      <c r="M162" s="188" t="s">
        <v>557</v>
      </c>
      <c r="N162" s="194">
        <v>42977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61</v>
      </c>
      <c r="B163" s="186">
        <v>42549</v>
      </c>
      <c r="C163" s="186"/>
      <c r="D163" s="187" t="s">
        <v>674</v>
      </c>
      <c r="E163" s="188" t="s">
        <v>588</v>
      </c>
      <c r="F163" s="189">
        <v>262.5</v>
      </c>
      <c r="G163" s="188"/>
      <c r="H163" s="188">
        <v>340</v>
      </c>
      <c r="I163" s="190">
        <v>333</v>
      </c>
      <c r="J163" s="191" t="s">
        <v>675</v>
      </c>
      <c r="K163" s="192">
        <v>77.5</v>
      </c>
      <c r="L163" s="193">
        <v>0.29523809523809502</v>
      </c>
      <c r="M163" s="188" t="s">
        <v>557</v>
      </c>
      <c r="N163" s="194">
        <v>43017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62</v>
      </c>
      <c r="B164" s="186">
        <v>42549</v>
      </c>
      <c r="C164" s="186"/>
      <c r="D164" s="187" t="s">
        <v>676</v>
      </c>
      <c r="E164" s="188" t="s">
        <v>588</v>
      </c>
      <c r="F164" s="189">
        <v>840</v>
      </c>
      <c r="G164" s="188"/>
      <c r="H164" s="188">
        <v>1230</v>
      </c>
      <c r="I164" s="190">
        <v>1230</v>
      </c>
      <c r="J164" s="191" t="s">
        <v>646</v>
      </c>
      <c r="K164" s="192">
        <v>390</v>
      </c>
      <c r="L164" s="193">
        <v>0.46428571428571402</v>
      </c>
      <c r="M164" s="188" t="s">
        <v>557</v>
      </c>
      <c r="N164" s="194">
        <v>42649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8">
        <v>63</v>
      </c>
      <c r="B165" s="209">
        <v>42556</v>
      </c>
      <c r="C165" s="209"/>
      <c r="D165" s="210" t="s">
        <v>677</v>
      </c>
      <c r="E165" s="211" t="s">
        <v>588</v>
      </c>
      <c r="F165" s="211">
        <v>395</v>
      </c>
      <c r="G165" s="212"/>
      <c r="H165" s="212">
        <f>(468.5+342.5)/2</f>
        <v>405.5</v>
      </c>
      <c r="I165" s="212">
        <v>510</v>
      </c>
      <c r="J165" s="213" t="s">
        <v>678</v>
      </c>
      <c r="K165" s="214">
        <f t="shared" ref="K165:K171" si="70">H165-F165</f>
        <v>10.5</v>
      </c>
      <c r="L165" s="215">
        <f t="shared" ref="L165:L171" si="71">K165/F165</f>
        <v>2.6582278481012658E-2</v>
      </c>
      <c r="M165" s="211" t="s">
        <v>679</v>
      </c>
      <c r="N165" s="209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64</v>
      </c>
      <c r="B166" s="196">
        <v>42584</v>
      </c>
      <c r="C166" s="196"/>
      <c r="D166" s="197" t="s">
        <v>680</v>
      </c>
      <c r="E166" s="198" t="s">
        <v>559</v>
      </c>
      <c r="F166" s="199">
        <f>169.5-12.8</f>
        <v>156.69999999999999</v>
      </c>
      <c r="G166" s="199"/>
      <c r="H166" s="200">
        <v>77</v>
      </c>
      <c r="I166" s="200" t="s">
        <v>681</v>
      </c>
      <c r="J166" s="201" t="s">
        <v>682</v>
      </c>
      <c r="K166" s="202">
        <f t="shared" si="70"/>
        <v>-79.699999999999989</v>
      </c>
      <c r="L166" s="203">
        <f t="shared" si="71"/>
        <v>-0.50861518825781749</v>
      </c>
      <c r="M166" s="199" t="s">
        <v>569</v>
      </c>
      <c r="N166" s="196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65</v>
      </c>
      <c r="B167" s="196">
        <v>42586</v>
      </c>
      <c r="C167" s="196"/>
      <c r="D167" s="197" t="s">
        <v>683</v>
      </c>
      <c r="E167" s="198" t="s">
        <v>588</v>
      </c>
      <c r="F167" s="199">
        <v>400</v>
      </c>
      <c r="G167" s="199"/>
      <c r="H167" s="200">
        <v>305</v>
      </c>
      <c r="I167" s="200">
        <v>475</v>
      </c>
      <c r="J167" s="201" t="s">
        <v>684</v>
      </c>
      <c r="K167" s="202">
        <f t="shared" si="70"/>
        <v>-95</v>
      </c>
      <c r="L167" s="203">
        <f t="shared" si="71"/>
        <v>-0.23749999999999999</v>
      </c>
      <c r="M167" s="199" t="s">
        <v>569</v>
      </c>
      <c r="N167" s="196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66</v>
      </c>
      <c r="B168" s="186">
        <v>42593</v>
      </c>
      <c r="C168" s="186"/>
      <c r="D168" s="187" t="s">
        <v>685</v>
      </c>
      <c r="E168" s="188" t="s">
        <v>588</v>
      </c>
      <c r="F168" s="189">
        <v>86.5</v>
      </c>
      <c r="G168" s="188"/>
      <c r="H168" s="188">
        <v>130</v>
      </c>
      <c r="I168" s="190">
        <v>130</v>
      </c>
      <c r="J168" s="191" t="s">
        <v>686</v>
      </c>
      <c r="K168" s="192">
        <f t="shared" si="70"/>
        <v>43.5</v>
      </c>
      <c r="L168" s="193">
        <f t="shared" si="71"/>
        <v>0.50289017341040465</v>
      </c>
      <c r="M168" s="188" t="s">
        <v>557</v>
      </c>
      <c r="N168" s="194">
        <v>43091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67</v>
      </c>
      <c r="B169" s="196">
        <v>42600</v>
      </c>
      <c r="C169" s="196"/>
      <c r="D169" s="197" t="s">
        <v>109</v>
      </c>
      <c r="E169" s="198" t="s">
        <v>588</v>
      </c>
      <c r="F169" s="199">
        <v>133.5</v>
      </c>
      <c r="G169" s="199"/>
      <c r="H169" s="200">
        <v>126.5</v>
      </c>
      <c r="I169" s="200">
        <v>178</v>
      </c>
      <c r="J169" s="201" t="s">
        <v>687</v>
      </c>
      <c r="K169" s="202">
        <f t="shared" si="70"/>
        <v>-7</v>
      </c>
      <c r="L169" s="203">
        <f t="shared" si="71"/>
        <v>-5.2434456928838954E-2</v>
      </c>
      <c r="M169" s="199" t="s">
        <v>569</v>
      </c>
      <c r="N169" s="196">
        <v>42615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68</v>
      </c>
      <c r="B170" s="186">
        <v>42613</v>
      </c>
      <c r="C170" s="186"/>
      <c r="D170" s="187" t="s">
        <v>688</v>
      </c>
      <c r="E170" s="188" t="s">
        <v>588</v>
      </c>
      <c r="F170" s="189">
        <v>560</v>
      </c>
      <c r="G170" s="188"/>
      <c r="H170" s="188">
        <v>725</v>
      </c>
      <c r="I170" s="190">
        <v>725</v>
      </c>
      <c r="J170" s="191" t="s">
        <v>590</v>
      </c>
      <c r="K170" s="192">
        <f t="shared" si="70"/>
        <v>165</v>
      </c>
      <c r="L170" s="193">
        <f t="shared" si="71"/>
        <v>0.29464285714285715</v>
      </c>
      <c r="M170" s="188" t="s">
        <v>557</v>
      </c>
      <c r="N170" s="194">
        <v>42456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69</v>
      </c>
      <c r="B171" s="186">
        <v>42614</v>
      </c>
      <c r="C171" s="186"/>
      <c r="D171" s="187" t="s">
        <v>689</v>
      </c>
      <c r="E171" s="188" t="s">
        <v>588</v>
      </c>
      <c r="F171" s="189">
        <v>160.5</v>
      </c>
      <c r="G171" s="188"/>
      <c r="H171" s="188">
        <v>210</v>
      </c>
      <c r="I171" s="190">
        <v>210</v>
      </c>
      <c r="J171" s="191" t="s">
        <v>590</v>
      </c>
      <c r="K171" s="192">
        <f t="shared" si="70"/>
        <v>49.5</v>
      </c>
      <c r="L171" s="193">
        <f t="shared" si="71"/>
        <v>0.30841121495327101</v>
      </c>
      <c r="M171" s="188" t="s">
        <v>557</v>
      </c>
      <c r="N171" s="194">
        <v>42871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70</v>
      </c>
      <c r="B172" s="186">
        <v>42646</v>
      </c>
      <c r="C172" s="186"/>
      <c r="D172" s="187" t="s">
        <v>386</v>
      </c>
      <c r="E172" s="188" t="s">
        <v>588</v>
      </c>
      <c r="F172" s="189">
        <v>430</v>
      </c>
      <c r="G172" s="188"/>
      <c r="H172" s="188">
        <v>596</v>
      </c>
      <c r="I172" s="190">
        <v>575</v>
      </c>
      <c r="J172" s="191" t="s">
        <v>690</v>
      </c>
      <c r="K172" s="192">
        <v>166</v>
      </c>
      <c r="L172" s="193">
        <v>0.38604651162790699</v>
      </c>
      <c r="M172" s="188" t="s">
        <v>557</v>
      </c>
      <c r="N172" s="194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71</v>
      </c>
      <c r="B173" s="186">
        <v>42657</v>
      </c>
      <c r="C173" s="186"/>
      <c r="D173" s="187" t="s">
        <v>691</v>
      </c>
      <c r="E173" s="188" t="s">
        <v>588</v>
      </c>
      <c r="F173" s="189">
        <v>280</v>
      </c>
      <c r="G173" s="188"/>
      <c r="H173" s="188">
        <v>345</v>
      </c>
      <c r="I173" s="190">
        <v>345</v>
      </c>
      <c r="J173" s="191" t="s">
        <v>590</v>
      </c>
      <c r="K173" s="192">
        <f t="shared" ref="K173:K178" si="72">H173-F173</f>
        <v>65</v>
      </c>
      <c r="L173" s="193">
        <f>K173/F173</f>
        <v>0.23214285714285715</v>
      </c>
      <c r="M173" s="188" t="s">
        <v>557</v>
      </c>
      <c r="N173" s="194">
        <v>42814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72</v>
      </c>
      <c r="B174" s="186">
        <v>42657</v>
      </c>
      <c r="C174" s="186"/>
      <c r="D174" s="187" t="s">
        <v>692</v>
      </c>
      <c r="E174" s="188" t="s">
        <v>588</v>
      </c>
      <c r="F174" s="189">
        <v>245</v>
      </c>
      <c r="G174" s="188"/>
      <c r="H174" s="188">
        <v>325.5</v>
      </c>
      <c r="I174" s="190">
        <v>330</v>
      </c>
      <c r="J174" s="191" t="s">
        <v>693</v>
      </c>
      <c r="K174" s="192">
        <f t="shared" si="72"/>
        <v>80.5</v>
      </c>
      <c r="L174" s="193">
        <f>K174/F174</f>
        <v>0.32857142857142857</v>
      </c>
      <c r="M174" s="188" t="s">
        <v>557</v>
      </c>
      <c r="N174" s="19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73</v>
      </c>
      <c r="B175" s="186">
        <v>42660</v>
      </c>
      <c r="C175" s="186"/>
      <c r="D175" s="187" t="s">
        <v>339</v>
      </c>
      <c r="E175" s="188" t="s">
        <v>588</v>
      </c>
      <c r="F175" s="189">
        <v>125</v>
      </c>
      <c r="G175" s="188"/>
      <c r="H175" s="188">
        <v>160</v>
      </c>
      <c r="I175" s="190">
        <v>160</v>
      </c>
      <c r="J175" s="191" t="s">
        <v>646</v>
      </c>
      <c r="K175" s="192">
        <f t="shared" si="72"/>
        <v>35</v>
      </c>
      <c r="L175" s="193">
        <v>0.28000000000000003</v>
      </c>
      <c r="M175" s="188" t="s">
        <v>557</v>
      </c>
      <c r="N175" s="194">
        <v>42803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74</v>
      </c>
      <c r="B176" s="186">
        <v>42660</v>
      </c>
      <c r="C176" s="186"/>
      <c r="D176" s="187" t="s">
        <v>446</v>
      </c>
      <c r="E176" s="188" t="s">
        <v>588</v>
      </c>
      <c r="F176" s="189">
        <v>114</v>
      </c>
      <c r="G176" s="188"/>
      <c r="H176" s="188">
        <v>145</v>
      </c>
      <c r="I176" s="190">
        <v>145</v>
      </c>
      <c r="J176" s="191" t="s">
        <v>646</v>
      </c>
      <c r="K176" s="192">
        <f t="shared" si="72"/>
        <v>31</v>
      </c>
      <c r="L176" s="193">
        <f>K176/F176</f>
        <v>0.27192982456140352</v>
      </c>
      <c r="M176" s="188" t="s">
        <v>557</v>
      </c>
      <c r="N176" s="194">
        <v>42859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75</v>
      </c>
      <c r="B177" s="186">
        <v>42660</v>
      </c>
      <c r="C177" s="186"/>
      <c r="D177" s="187" t="s">
        <v>694</v>
      </c>
      <c r="E177" s="188" t="s">
        <v>588</v>
      </c>
      <c r="F177" s="189">
        <v>212</v>
      </c>
      <c r="G177" s="188"/>
      <c r="H177" s="188">
        <v>280</v>
      </c>
      <c r="I177" s="190">
        <v>276</v>
      </c>
      <c r="J177" s="191" t="s">
        <v>695</v>
      </c>
      <c r="K177" s="192">
        <f t="shared" si="72"/>
        <v>68</v>
      </c>
      <c r="L177" s="193">
        <f>K177/F177</f>
        <v>0.32075471698113206</v>
      </c>
      <c r="M177" s="188" t="s">
        <v>557</v>
      </c>
      <c r="N177" s="194">
        <v>42858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76</v>
      </c>
      <c r="B178" s="186">
        <v>42678</v>
      </c>
      <c r="C178" s="186"/>
      <c r="D178" s="187" t="s">
        <v>436</v>
      </c>
      <c r="E178" s="188" t="s">
        <v>588</v>
      </c>
      <c r="F178" s="189">
        <v>155</v>
      </c>
      <c r="G178" s="188"/>
      <c r="H178" s="188">
        <v>210</v>
      </c>
      <c r="I178" s="190">
        <v>210</v>
      </c>
      <c r="J178" s="191" t="s">
        <v>696</v>
      </c>
      <c r="K178" s="192">
        <f t="shared" si="72"/>
        <v>55</v>
      </c>
      <c r="L178" s="193">
        <f>K178/F178</f>
        <v>0.35483870967741937</v>
      </c>
      <c r="M178" s="188" t="s">
        <v>557</v>
      </c>
      <c r="N178" s="194">
        <v>42944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77</v>
      </c>
      <c r="B179" s="196">
        <v>42710</v>
      </c>
      <c r="C179" s="196"/>
      <c r="D179" s="197" t="s">
        <v>697</v>
      </c>
      <c r="E179" s="198" t="s">
        <v>588</v>
      </c>
      <c r="F179" s="199">
        <v>150.5</v>
      </c>
      <c r="G179" s="199"/>
      <c r="H179" s="200">
        <v>72.5</v>
      </c>
      <c r="I179" s="200">
        <v>174</v>
      </c>
      <c r="J179" s="201" t="s">
        <v>698</v>
      </c>
      <c r="K179" s="202">
        <v>-78</v>
      </c>
      <c r="L179" s="203">
        <v>-0.51827242524916906</v>
      </c>
      <c r="M179" s="199" t="s">
        <v>569</v>
      </c>
      <c r="N179" s="196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78</v>
      </c>
      <c r="B180" s="186">
        <v>42712</v>
      </c>
      <c r="C180" s="186"/>
      <c r="D180" s="187" t="s">
        <v>699</v>
      </c>
      <c r="E180" s="188" t="s">
        <v>588</v>
      </c>
      <c r="F180" s="189">
        <v>380</v>
      </c>
      <c r="G180" s="188"/>
      <c r="H180" s="188">
        <v>478</v>
      </c>
      <c r="I180" s="190">
        <v>468</v>
      </c>
      <c r="J180" s="191" t="s">
        <v>646</v>
      </c>
      <c r="K180" s="192">
        <f>H180-F180</f>
        <v>98</v>
      </c>
      <c r="L180" s="193">
        <f>K180/F180</f>
        <v>0.25789473684210529</v>
      </c>
      <c r="M180" s="188" t="s">
        <v>557</v>
      </c>
      <c r="N180" s="194">
        <v>43025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79</v>
      </c>
      <c r="B181" s="186">
        <v>42734</v>
      </c>
      <c r="C181" s="186"/>
      <c r="D181" s="187" t="s">
        <v>108</v>
      </c>
      <c r="E181" s="188" t="s">
        <v>588</v>
      </c>
      <c r="F181" s="189">
        <v>305</v>
      </c>
      <c r="G181" s="188"/>
      <c r="H181" s="188">
        <v>375</v>
      </c>
      <c r="I181" s="190">
        <v>375</v>
      </c>
      <c r="J181" s="191" t="s">
        <v>646</v>
      </c>
      <c r="K181" s="192">
        <f>H181-F181</f>
        <v>70</v>
      </c>
      <c r="L181" s="193">
        <f>K181/F181</f>
        <v>0.22950819672131148</v>
      </c>
      <c r="M181" s="188" t="s">
        <v>557</v>
      </c>
      <c r="N181" s="194">
        <v>42768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80</v>
      </c>
      <c r="B182" s="186">
        <v>42739</v>
      </c>
      <c r="C182" s="186"/>
      <c r="D182" s="187" t="s">
        <v>94</v>
      </c>
      <c r="E182" s="188" t="s">
        <v>588</v>
      </c>
      <c r="F182" s="189">
        <v>99.5</v>
      </c>
      <c r="G182" s="188"/>
      <c r="H182" s="188">
        <v>158</v>
      </c>
      <c r="I182" s="190">
        <v>158</v>
      </c>
      <c r="J182" s="191" t="s">
        <v>646</v>
      </c>
      <c r="K182" s="192">
        <f>H182-F182</f>
        <v>58.5</v>
      </c>
      <c r="L182" s="193">
        <f>K182/F182</f>
        <v>0.5879396984924623</v>
      </c>
      <c r="M182" s="188" t="s">
        <v>557</v>
      </c>
      <c r="N182" s="19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81</v>
      </c>
      <c r="B183" s="186">
        <v>42739</v>
      </c>
      <c r="C183" s="186"/>
      <c r="D183" s="187" t="s">
        <v>94</v>
      </c>
      <c r="E183" s="188" t="s">
        <v>588</v>
      </c>
      <c r="F183" s="189">
        <v>99.5</v>
      </c>
      <c r="G183" s="188"/>
      <c r="H183" s="188">
        <v>158</v>
      </c>
      <c r="I183" s="190">
        <v>158</v>
      </c>
      <c r="J183" s="191" t="s">
        <v>646</v>
      </c>
      <c r="K183" s="192">
        <v>58.5</v>
      </c>
      <c r="L183" s="193">
        <v>0.58793969849246197</v>
      </c>
      <c r="M183" s="188" t="s">
        <v>557</v>
      </c>
      <c r="N183" s="194">
        <v>42898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82</v>
      </c>
      <c r="B184" s="186">
        <v>42786</v>
      </c>
      <c r="C184" s="186"/>
      <c r="D184" s="187" t="s">
        <v>184</v>
      </c>
      <c r="E184" s="188" t="s">
        <v>588</v>
      </c>
      <c r="F184" s="189">
        <v>140.5</v>
      </c>
      <c r="G184" s="188"/>
      <c r="H184" s="188">
        <v>220</v>
      </c>
      <c r="I184" s="190">
        <v>220</v>
      </c>
      <c r="J184" s="191" t="s">
        <v>646</v>
      </c>
      <c r="K184" s="192">
        <f>H184-F184</f>
        <v>79.5</v>
      </c>
      <c r="L184" s="193">
        <f>K184/F184</f>
        <v>0.5658362989323843</v>
      </c>
      <c r="M184" s="188" t="s">
        <v>557</v>
      </c>
      <c r="N184" s="194">
        <v>42864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83</v>
      </c>
      <c r="B185" s="186">
        <v>42786</v>
      </c>
      <c r="C185" s="186"/>
      <c r="D185" s="187" t="s">
        <v>700</v>
      </c>
      <c r="E185" s="188" t="s">
        <v>588</v>
      </c>
      <c r="F185" s="189">
        <v>202.5</v>
      </c>
      <c r="G185" s="188"/>
      <c r="H185" s="188">
        <v>234</v>
      </c>
      <c r="I185" s="190">
        <v>234</v>
      </c>
      <c r="J185" s="191" t="s">
        <v>646</v>
      </c>
      <c r="K185" s="192">
        <v>31.5</v>
      </c>
      <c r="L185" s="193">
        <v>0.155555555555556</v>
      </c>
      <c r="M185" s="188" t="s">
        <v>557</v>
      </c>
      <c r="N185" s="194">
        <v>42836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84</v>
      </c>
      <c r="B186" s="186">
        <v>42818</v>
      </c>
      <c r="C186" s="186"/>
      <c r="D186" s="187" t="s">
        <v>701</v>
      </c>
      <c r="E186" s="188" t="s">
        <v>588</v>
      </c>
      <c r="F186" s="189">
        <v>300.5</v>
      </c>
      <c r="G186" s="188"/>
      <c r="H186" s="188">
        <v>417.5</v>
      </c>
      <c r="I186" s="190">
        <v>420</v>
      </c>
      <c r="J186" s="191" t="s">
        <v>702</v>
      </c>
      <c r="K186" s="192">
        <f>H186-F186</f>
        <v>117</v>
      </c>
      <c r="L186" s="193">
        <f>K186/F186</f>
        <v>0.38935108153078202</v>
      </c>
      <c r="M186" s="188" t="s">
        <v>557</v>
      </c>
      <c r="N186" s="194">
        <v>43070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85</v>
      </c>
      <c r="B187" s="186">
        <v>42818</v>
      </c>
      <c r="C187" s="186"/>
      <c r="D187" s="187" t="s">
        <v>676</v>
      </c>
      <c r="E187" s="188" t="s">
        <v>588</v>
      </c>
      <c r="F187" s="189">
        <v>850</v>
      </c>
      <c r="G187" s="188"/>
      <c r="H187" s="188">
        <v>1042.5</v>
      </c>
      <c r="I187" s="190">
        <v>1023</v>
      </c>
      <c r="J187" s="191" t="s">
        <v>703</v>
      </c>
      <c r="K187" s="192">
        <v>192.5</v>
      </c>
      <c r="L187" s="193">
        <v>0.22647058823529401</v>
      </c>
      <c r="M187" s="188" t="s">
        <v>557</v>
      </c>
      <c r="N187" s="194">
        <v>42830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86</v>
      </c>
      <c r="B188" s="186">
        <v>42830</v>
      </c>
      <c r="C188" s="186"/>
      <c r="D188" s="187" t="s">
        <v>465</v>
      </c>
      <c r="E188" s="188" t="s">
        <v>588</v>
      </c>
      <c r="F188" s="189">
        <v>785</v>
      </c>
      <c r="G188" s="188"/>
      <c r="H188" s="188">
        <v>930</v>
      </c>
      <c r="I188" s="190">
        <v>920</v>
      </c>
      <c r="J188" s="191" t="s">
        <v>704</v>
      </c>
      <c r="K188" s="192">
        <f>H188-F188</f>
        <v>145</v>
      </c>
      <c r="L188" s="193">
        <f>K188/F188</f>
        <v>0.18471337579617833</v>
      </c>
      <c r="M188" s="188" t="s">
        <v>557</v>
      </c>
      <c r="N188" s="194">
        <v>42976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87</v>
      </c>
      <c r="B189" s="196">
        <v>42831</v>
      </c>
      <c r="C189" s="196"/>
      <c r="D189" s="197" t="s">
        <v>705</v>
      </c>
      <c r="E189" s="198" t="s">
        <v>588</v>
      </c>
      <c r="F189" s="199">
        <v>40</v>
      </c>
      <c r="G189" s="199"/>
      <c r="H189" s="200">
        <v>13.1</v>
      </c>
      <c r="I189" s="200">
        <v>60</v>
      </c>
      <c r="J189" s="201" t="s">
        <v>706</v>
      </c>
      <c r="K189" s="202">
        <v>-26.9</v>
      </c>
      <c r="L189" s="203">
        <v>-0.67249999999999999</v>
      </c>
      <c r="M189" s="199" t="s">
        <v>569</v>
      </c>
      <c r="N189" s="196">
        <v>43138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88</v>
      </c>
      <c r="B190" s="186">
        <v>42837</v>
      </c>
      <c r="C190" s="186"/>
      <c r="D190" s="187" t="s">
        <v>93</v>
      </c>
      <c r="E190" s="188" t="s">
        <v>588</v>
      </c>
      <c r="F190" s="189">
        <v>289.5</v>
      </c>
      <c r="G190" s="188"/>
      <c r="H190" s="188">
        <v>354</v>
      </c>
      <c r="I190" s="190">
        <v>360</v>
      </c>
      <c r="J190" s="191" t="s">
        <v>707</v>
      </c>
      <c r="K190" s="192">
        <f t="shared" ref="K190:K198" si="73">H190-F190</f>
        <v>64.5</v>
      </c>
      <c r="L190" s="193">
        <f t="shared" ref="L190:L198" si="74">K190/F190</f>
        <v>0.22279792746113988</v>
      </c>
      <c r="M190" s="188" t="s">
        <v>557</v>
      </c>
      <c r="N190" s="19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89</v>
      </c>
      <c r="B191" s="186">
        <v>42845</v>
      </c>
      <c r="C191" s="186"/>
      <c r="D191" s="187" t="s">
        <v>411</v>
      </c>
      <c r="E191" s="188" t="s">
        <v>588</v>
      </c>
      <c r="F191" s="189">
        <v>700</v>
      </c>
      <c r="G191" s="188"/>
      <c r="H191" s="188">
        <v>840</v>
      </c>
      <c r="I191" s="190">
        <v>840</v>
      </c>
      <c r="J191" s="191" t="s">
        <v>708</v>
      </c>
      <c r="K191" s="192">
        <f t="shared" si="73"/>
        <v>140</v>
      </c>
      <c r="L191" s="193">
        <f t="shared" si="74"/>
        <v>0.2</v>
      </c>
      <c r="M191" s="188" t="s">
        <v>557</v>
      </c>
      <c r="N191" s="194">
        <v>42893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90</v>
      </c>
      <c r="B192" s="186">
        <v>42887</v>
      </c>
      <c r="C192" s="186"/>
      <c r="D192" s="187" t="s">
        <v>709</v>
      </c>
      <c r="E192" s="188" t="s">
        <v>588</v>
      </c>
      <c r="F192" s="189">
        <v>130</v>
      </c>
      <c r="G192" s="188"/>
      <c r="H192" s="188">
        <v>144.25</v>
      </c>
      <c r="I192" s="190">
        <v>170</v>
      </c>
      <c r="J192" s="191" t="s">
        <v>710</v>
      </c>
      <c r="K192" s="192">
        <f t="shared" si="73"/>
        <v>14.25</v>
      </c>
      <c r="L192" s="193">
        <f t="shared" si="74"/>
        <v>0.10961538461538461</v>
      </c>
      <c r="M192" s="188" t="s">
        <v>557</v>
      </c>
      <c r="N192" s="194">
        <v>43675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91</v>
      </c>
      <c r="B193" s="186">
        <v>42901</v>
      </c>
      <c r="C193" s="186"/>
      <c r="D193" s="187" t="s">
        <v>711</v>
      </c>
      <c r="E193" s="188" t="s">
        <v>588</v>
      </c>
      <c r="F193" s="189">
        <v>214.5</v>
      </c>
      <c r="G193" s="188"/>
      <c r="H193" s="188">
        <v>262</v>
      </c>
      <c r="I193" s="190">
        <v>262</v>
      </c>
      <c r="J193" s="191" t="s">
        <v>712</v>
      </c>
      <c r="K193" s="192">
        <f t="shared" si="73"/>
        <v>47.5</v>
      </c>
      <c r="L193" s="193">
        <f t="shared" si="74"/>
        <v>0.22144522144522144</v>
      </c>
      <c r="M193" s="188" t="s">
        <v>557</v>
      </c>
      <c r="N193" s="194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92</v>
      </c>
      <c r="B194" s="217">
        <v>42933</v>
      </c>
      <c r="C194" s="217"/>
      <c r="D194" s="218" t="s">
        <v>713</v>
      </c>
      <c r="E194" s="219" t="s">
        <v>588</v>
      </c>
      <c r="F194" s="220">
        <v>370</v>
      </c>
      <c r="G194" s="219"/>
      <c r="H194" s="219">
        <v>447.5</v>
      </c>
      <c r="I194" s="221">
        <v>450</v>
      </c>
      <c r="J194" s="222" t="s">
        <v>646</v>
      </c>
      <c r="K194" s="192">
        <f t="shared" si="73"/>
        <v>77.5</v>
      </c>
      <c r="L194" s="223">
        <f t="shared" si="74"/>
        <v>0.20945945945945946</v>
      </c>
      <c r="M194" s="219" t="s">
        <v>557</v>
      </c>
      <c r="N194" s="224">
        <v>43035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93</v>
      </c>
      <c r="B195" s="217">
        <v>42943</v>
      </c>
      <c r="C195" s="217"/>
      <c r="D195" s="218" t="s">
        <v>182</v>
      </c>
      <c r="E195" s="219" t="s">
        <v>588</v>
      </c>
      <c r="F195" s="220">
        <v>657.5</v>
      </c>
      <c r="G195" s="219"/>
      <c r="H195" s="219">
        <v>825</v>
      </c>
      <c r="I195" s="221">
        <v>820</v>
      </c>
      <c r="J195" s="222" t="s">
        <v>646</v>
      </c>
      <c r="K195" s="192">
        <f t="shared" si="73"/>
        <v>167.5</v>
      </c>
      <c r="L195" s="223">
        <f t="shared" si="74"/>
        <v>0.25475285171102663</v>
      </c>
      <c r="M195" s="219" t="s">
        <v>557</v>
      </c>
      <c r="N195" s="224">
        <v>43090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94</v>
      </c>
      <c r="B196" s="186">
        <v>42964</v>
      </c>
      <c r="C196" s="186"/>
      <c r="D196" s="187" t="s">
        <v>354</v>
      </c>
      <c r="E196" s="188" t="s">
        <v>588</v>
      </c>
      <c r="F196" s="189">
        <v>605</v>
      </c>
      <c r="G196" s="188"/>
      <c r="H196" s="188">
        <v>750</v>
      </c>
      <c r="I196" s="190">
        <v>750</v>
      </c>
      <c r="J196" s="191" t="s">
        <v>704</v>
      </c>
      <c r="K196" s="192">
        <f t="shared" si="73"/>
        <v>145</v>
      </c>
      <c r="L196" s="193">
        <f t="shared" si="74"/>
        <v>0.23966942148760331</v>
      </c>
      <c r="M196" s="188" t="s">
        <v>557</v>
      </c>
      <c r="N196" s="194">
        <v>43027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95</v>
      </c>
      <c r="B197" s="196">
        <v>42979</v>
      </c>
      <c r="C197" s="196"/>
      <c r="D197" s="204" t="s">
        <v>714</v>
      </c>
      <c r="E197" s="199" t="s">
        <v>588</v>
      </c>
      <c r="F197" s="199">
        <v>255</v>
      </c>
      <c r="G197" s="200"/>
      <c r="H197" s="200">
        <v>217.25</v>
      </c>
      <c r="I197" s="200">
        <v>320</v>
      </c>
      <c r="J197" s="201" t="s">
        <v>715</v>
      </c>
      <c r="K197" s="202">
        <f t="shared" si="73"/>
        <v>-37.75</v>
      </c>
      <c r="L197" s="205">
        <f t="shared" si="74"/>
        <v>-0.14803921568627451</v>
      </c>
      <c r="M197" s="199" t="s">
        <v>569</v>
      </c>
      <c r="N197" s="196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96</v>
      </c>
      <c r="B198" s="186">
        <v>42997</v>
      </c>
      <c r="C198" s="186"/>
      <c r="D198" s="187" t="s">
        <v>716</v>
      </c>
      <c r="E198" s="188" t="s">
        <v>588</v>
      </c>
      <c r="F198" s="189">
        <v>215</v>
      </c>
      <c r="G198" s="188"/>
      <c r="H198" s="188">
        <v>258</v>
      </c>
      <c r="I198" s="190">
        <v>258</v>
      </c>
      <c r="J198" s="191" t="s">
        <v>646</v>
      </c>
      <c r="K198" s="192">
        <f t="shared" si="73"/>
        <v>43</v>
      </c>
      <c r="L198" s="193">
        <f t="shared" si="74"/>
        <v>0.2</v>
      </c>
      <c r="M198" s="188" t="s">
        <v>557</v>
      </c>
      <c r="N198" s="19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97</v>
      </c>
      <c r="B199" s="186">
        <v>42997</v>
      </c>
      <c r="C199" s="186"/>
      <c r="D199" s="187" t="s">
        <v>716</v>
      </c>
      <c r="E199" s="188" t="s">
        <v>588</v>
      </c>
      <c r="F199" s="189">
        <v>215</v>
      </c>
      <c r="G199" s="188"/>
      <c r="H199" s="188">
        <v>258</v>
      </c>
      <c r="I199" s="190">
        <v>258</v>
      </c>
      <c r="J199" s="222" t="s">
        <v>646</v>
      </c>
      <c r="K199" s="192">
        <v>43</v>
      </c>
      <c r="L199" s="193">
        <v>0.2</v>
      </c>
      <c r="M199" s="188" t="s">
        <v>557</v>
      </c>
      <c r="N199" s="194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98</v>
      </c>
      <c r="B200" s="217">
        <v>42998</v>
      </c>
      <c r="C200" s="217"/>
      <c r="D200" s="218" t="s">
        <v>717</v>
      </c>
      <c r="E200" s="219" t="s">
        <v>588</v>
      </c>
      <c r="F200" s="189">
        <v>75</v>
      </c>
      <c r="G200" s="219"/>
      <c r="H200" s="219">
        <v>90</v>
      </c>
      <c r="I200" s="221">
        <v>90</v>
      </c>
      <c r="J200" s="191" t="s">
        <v>718</v>
      </c>
      <c r="K200" s="192">
        <f t="shared" ref="K200:K205" si="75">H200-F200</f>
        <v>15</v>
      </c>
      <c r="L200" s="193">
        <f t="shared" ref="L200:L205" si="76">K200/F200</f>
        <v>0.2</v>
      </c>
      <c r="M200" s="188" t="s">
        <v>557</v>
      </c>
      <c r="N200" s="194">
        <v>43019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99</v>
      </c>
      <c r="B201" s="217">
        <v>43011</v>
      </c>
      <c r="C201" s="217"/>
      <c r="D201" s="218" t="s">
        <v>571</v>
      </c>
      <c r="E201" s="219" t="s">
        <v>588</v>
      </c>
      <c r="F201" s="220">
        <v>315</v>
      </c>
      <c r="G201" s="219"/>
      <c r="H201" s="219">
        <v>392</v>
      </c>
      <c r="I201" s="221">
        <v>384</v>
      </c>
      <c r="J201" s="222" t="s">
        <v>719</v>
      </c>
      <c r="K201" s="192">
        <f t="shared" si="75"/>
        <v>77</v>
      </c>
      <c r="L201" s="223">
        <f t="shared" si="76"/>
        <v>0.24444444444444444</v>
      </c>
      <c r="M201" s="219" t="s">
        <v>557</v>
      </c>
      <c r="N201" s="224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100</v>
      </c>
      <c r="B202" s="217">
        <v>43013</v>
      </c>
      <c r="C202" s="217"/>
      <c r="D202" s="218" t="s">
        <v>441</v>
      </c>
      <c r="E202" s="219" t="s">
        <v>588</v>
      </c>
      <c r="F202" s="220">
        <v>145</v>
      </c>
      <c r="G202" s="219"/>
      <c r="H202" s="219">
        <v>179</v>
      </c>
      <c r="I202" s="221">
        <v>180</v>
      </c>
      <c r="J202" s="222" t="s">
        <v>720</v>
      </c>
      <c r="K202" s="192">
        <f t="shared" si="75"/>
        <v>34</v>
      </c>
      <c r="L202" s="223">
        <f t="shared" si="76"/>
        <v>0.23448275862068965</v>
      </c>
      <c r="M202" s="219" t="s">
        <v>557</v>
      </c>
      <c r="N202" s="224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101</v>
      </c>
      <c r="B203" s="217">
        <v>43014</v>
      </c>
      <c r="C203" s="217"/>
      <c r="D203" s="218" t="s">
        <v>329</v>
      </c>
      <c r="E203" s="219" t="s">
        <v>588</v>
      </c>
      <c r="F203" s="220">
        <v>256</v>
      </c>
      <c r="G203" s="219"/>
      <c r="H203" s="219">
        <v>323</v>
      </c>
      <c r="I203" s="221">
        <v>320</v>
      </c>
      <c r="J203" s="222" t="s">
        <v>646</v>
      </c>
      <c r="K203" s="192">
        <f t="shared" si="75"/>
        <v>67</v>
      </c>
      <c r="L203" s="223">
        <f t="shared" si="76"/>
        <v>0.26171875</v>
      </c>
      <c r="M203" s="219" t="s">
        <v>557</v>
      </c>
      <c r="N203" s="224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102</v>
      </c>
      <c r="B204" s="217">
        <v>43017</v>
      </c>
      <c r="C204" s="217"/>
      <c r="D204" s="218" t="s">
        <v>344</v>
      </c>
      <c r="E204" s="219" t="s">
        <v>588</v>
      </c>
      <c r="F204" s="220">
        <v>137.5</v>
      </c>
      <c r="G204" s="219"/>
      <c r="H204" s="219">
        <v>184</v>
      </c>
      <c r="I204" s="221">
        <v>183</v>
      </c>
      <c r="J204" s="222" t="s">
        <v>721</v>
      </c>
      <c r="K204" s="192">
        <f t="shared" si="75"/>
        <v>46.5</v>
      </c>
      <c r="L204" s="223">
        <f t="shared" si="76"/>
        <v>0.33818181818181819</v>
      </c>
      <c r="M204" s="219" t="s">
        <v>557</v>
      </c>
      <c r="N204" s="224">
        <v>43108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103</v>
      </c>
      <c r="B205" s="217">
        <v>43018</v>
      </c>
      <c r="C205" s="217"/>
      <c r="D205" s="218" t="s">
        <v>722</v>
      </c>
      <c r="E205" s="219" t="s">
        <v>588</v>
      </c>
      <c r="F205" s="220">
        <v>125.5</v>
      </c>
      <c r="G205" s="219"/>
      <c r="H205" s="219">
        <v>158</v>
      </c>
      <c r="I205" s="221">
        <v>155</v>
      </c>
      <c r="J205" s="222" t="s">
        <v>723</v>
      </c>
      <c r="K205" s="192">
        <f t="shared" si="75"/>
        <v>32.5</v>
      </c>
      <c r="L205" s="223">
        <f t="shared" si="76"/>
        <v>0.25896414342629481</v>
      </c>
      <c r="M205" s="219" t="s">
        <v>557</v>
      </c>
      <c r="N205" s="22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104</v>
      </c>
      <c r="B206" s="217">
        <v>43018</v>
      </c>
      <c r="C206" s="217"/>
      <c r="D206" s="218" t="s">
        <v>724</v>
      </c>
      <c r="E206" s="219" t="s">
        <v>588</v>
      </c>
      <c r="F206" s="220">
        <v>895</v>
      </c>
      <c r="G206" s="219"/>
      <c r="H206" s="219">
        <v>1122.5</v>
      </c>
      <c r="I206" s="221">
        <v>1078</v>
      </c>
      <c r="J206" s="222" t="s">
        <v>725</v>
      </c>
      <c r="K206" s="192">
        <v>227.5</v>
      </c>
      <c r="L206" s="223">
        <v>0.25418994413407803</v>
      </c>
      <c r="M206" s="219" t="s">
        <v>557</v>
      </c>
      <c r="N206" s="224">
        <v>43117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105</v>
      </c>
      <c r="B207" s="217">
        <v>43020</v>
      </c>
      <c r="C207" s="217"/>
      <c r="D207" s="218" t="s">
        <v>338</v>
      </c>
      <c r="E207" s="219" t="s">
        <v>588</v>
      </c>
      <c r="F207" s="220">
        <v>525</v>
      </c>
      <c r="G207" s="219"/>
      <c r="H207" s="219">
        <v>629</v>
      </c>
      <c r="I207" s="221">
        <v>629</v>
      </c>
      <c r="J207" s="222" t="s">
        <v>646</v>
      </c>
      <c r="K207" s="192">
        <v>104</v>
      </c>
      <c r="L207" s="223">
        <v>0.19809523809523799</v>
      </c>
      <c r="M207" s="219" t="s">
        <v>557</v>
      </c>
      <c r="N207" s="224">
        <v>43119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106</v>
      </c>
      <c r="B208" s="217">
        <v>43046</v>
      </c>
      <c r="C208" s="217"/>
      <c r="D208" s="218" t="s">
        <v>377</v>
      </c>
      <c r="E208" s="219" t="s">
        <v>588</v>
      </c>
      <c r="F208" s="220">
        <v>740</v>
      </c>
      <c r="G208" s="219"/>
      <c r="H208" s="219">
        <v>892.5</v>
      </c>
      <c r="I208" s="221">
        <v>900</v>
      </c>
      <c r="J208" s="222" t="s">
        <v>726</v>
      </c>
      <c r="K208" s="192">
        <f>H208-F208</f>
        <v>152.5</v>
      </c>
      <c r="L208" s="223">
        <f>K208/F208</f>
        <v>0.20608108108108109</v>
      </c>
      <c r="M208" s="219" t="s">
        <v>557</v>
      </c>
      <c r="N208" s="224">
        <v>43052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107</v>
      </c>
      <c r="B209" s="186">
        <v>43073</v>
      </c>
      <c r="C209" s="186"/>
      <c r="D209" s="187" t="s">
        <v>727</v>
      </c>
      <c r="E209" s="188" t="s">
        <v>588</v>
      </c>
      <c r="F209" s="189">
        <v>118.5</v>
      </c>
      <c r="G209" s="188"/>
      <c r="H209" s="188">
        <v>143.5</v>
      </c>
      <c r="I209" s="190">
        <v>145</v>
      </c>
      <c r="J209" s="191" t="s">
        <v>578</v>
      </c>
      <c r="K209" s="192">
        <f>H209-F209</f>
        <v>25</v>
      </c>
      <c r="L209" s="193">
        <f>K209/F209</f>
        <v>0.2109704641350211</v>
      </c>
      <c r="M209" s="188" t="s">
        <v>557</v>
      </c>
      <c r="N209" s="194">
        <v>43097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108</v>
      </c>
      <c r="B210" s="196">
        <v>43090</v>
      </c>
      <c r="C210" s="196"/>
      <c r="D210" s="197" t="s">
        <v>416</v>
      </c>
      <c r="E210" s="198" t="s">
        <v>588</v>
      </c>
      <c r="F210" s="199">
        <v>715</v>
      </c>
      <c r="G210" s="199"/>
      <c r="H210" s="200">
        <v>500</v>
      </c>
      <c r="I210" s="200">
        <v>872</v>
      </c>
      <c r="J210" s="201" t="s">
        <v>728</v>
      </c>
      <c r="K210" s="202">
        <f>H210-F210</f>
        <v>-215</v>
      </c>
      <c r="L210" s="203">
        <f>K210/F210</f>
        <v>-0.30069930069930068</v>
      </c>
      <c r="M210" s="199" t="s">
        <v>569</v>
      </c>
      <c r="N210" s="196">
        <v>43670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109</v>
      </c>
      <c r="B211" s="186">
        <v>43098</v>
      </c>
      <c r="C211" s="186"/>
      <c r="D211" s="187" t="s">
        <v>571</v>
      </c>
      <c r="E211" s="188" t="s">
        <v>588</v>
      </c>
      <c r="F211" s="189">
        <v>435</v>
      </c>
      <c r="G211" s="188"/>
      <c r="H211" s="188">
        <v>542.5</v>
      </c>
      <c r="I211" s="190">
        <v>539</v>
      </c>
      <c r="J211" s="191" t="s">
        <v>646</v>
      </c>
      <c r="K211" s="192">
        <v>107.5</v>
      </c>
      <c r="L211" s="193">
        <v>0.247126436781609</v>
      </c>
      <c r="M211" s="188" t="s">
        <v>557</v>
      </c>
      <c r="N211" s="194">
        <v>43206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110</v>
      </c>
      <c r="B212" s="186">
        <v>43098</v>
      </c>
      <c r="C212" s="186"/>
      <c r="D212" s="187" t="s">
        <v>529</v>
      </c>
      <c r="E212" s="188" t="s">
        <v>588</v>
      </c>
      <c r="F212" s="189">
        <v>885</v>
      </c>
      <c r="G212" s="188"/>
      <c r="H212" s="188">
        <v>1090</v>
      </c>
      <c r="I212" s="190">
        <v>1084</v>
      </c>
      <c r="J212" s="191" t="s">
        <v>646</v>
      </c>
      <c r="K212" s="192">
        <v>205</v>
      </c>
      <c r="L212" s="193">
        <v>0.23163841807909599</v>
      </c>
      <c r="M212" s="188" t="s">
        <v>557</v>
      </c>
      <c r="N212" s="194">
        <v>43213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111</v>
      </c>
      <c r="B213" s="226">
        <v>43192</v>
      </c>
      <c r="C213" s="226"/>
      <c r="D213" s="204" t="s">
        <v>729</v>
      </c>
      <c r="E213" s="199" t="s">
        <v>588</v>
      </c>
      <c r="F213" s="227">
        <v>478.5</v>
      </c>
      <c r="G213" s="199"/>
      <c r="H213" s="199">
        <v>442</v>
      </c>
      <c r="I213" s="200">
        <v>613</v>
      </c>
      <c r="J213" s="201" t="s">
        <v>730</v>
      </c>
      <c r="K213" s="202">
        <f>H213-F213</f>
        <v>-36.5</v>
      </c>
      <c r="L213" s="203">
        <f>K213/F213</f>
        <v>-7.6280041797283177E-2</v>
      </c>
      <c r="M213" s="199" t="s">
        <v>569</v>
      </c>
      <c r="N213" s="196">
        <v>43762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112</v>
      </c>
      <c r="B214" s="196">
        <v>43194</v>
      </c>
      <c r="C214" s="196"/>
      <c r="D214" s="197" t="s">
        <v>731</v>
      </c>
      <c r="E214" s="198" t="s">
        <v>588</v>
      </c>
      <c r="F214" s="199">
        <f>141.5-7.3</f>
        <v>134.19999999999999</v>
      </c>
      <c r="G214" s="199"/>
      <c r="H214" s="200">
        <v>77</v>
      </c>
      <c r="I214" s="200">
        <v>180</v>
      </c>
      <c r="J214" s="201" t="s">
        <v>732</v>
      </c>
      <c r="K214" s="202">
        <f>H214-F214</f>
        <v>-57.199999999999989</v>
      </c>
      <c r="L214" s="203">
        <f>K214/F214</f>
        <v>-0.42622950819672129</v>
      </c>
      <c r="M214" s="199" t="s">
        <v>569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113</v>
      </c>
      <c r="B215" s="196">
        <v>43209</v>
      </c>
      <c r="C215" s="196"/>
      <c r="D215" s="197" t="s">
        <v>733</v>
      </c>
      <c r="E215" s="198" t="s">
        <v>588</v>
      </c>
      <c r="F215" s="199">
        <v>430</v>
      </c>
      <c r="G215" s="199"/>
      <c r="H215" s="200">
        <v>220</v>
      </c>
      <c r="I215" s="200">
        <v>537</v>
      </c>
      <c r="J215" s="201" t="s">
        <v>734</v>
      </c>
      <c r="K215" s="202">
        <f>H215-F215</f>
        <v>-210</v>
      </c>
      <c r="L215" s="203">
        <f>K215/F215</f>
        <v>-0.48837209302325579</v>
      </c>
      <c r="M215" s="199" t="s">
        <v>569</v>
      </c>
      <c r="N215" s="196">
        <v>43252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114</v>
      </c>
      <c r="B216" s="217">
        <v>43220</v>
      </c>
      <c r="C216" s="217"/>
      <c r="D216" s="218" t="s">
        <v>378</v>
      </c>
      <c r="E216" s="219" t="s">
        <v>588</v>
      </c>
      <c r="F216" s="219">
        <v>153.5</v>
      </c>
      <c r="G216" s="219"/>
      <c r="H216" s="219">
        <v>196</v>
      </c>
      <c r="I216" s="221">
        <v>196</v>
      </c>
      <c r="J216" s="191" t="s">
        <v>735</v>
      </c>
      <c r="K216" s="192">
        <f>H216-F216</f>
        <v>42.5</v>
      </c>
      <c r="L216" s="193">
        <f>K216/F216</f>
        <v>0.27687296416938112</v>
      </c>
      <c r="M216" s="188" t="s">
        <v>557</v>
      </c>
      <c r="N216" s="194">
        <v>43605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115</v>
      </c>
      <c r="B217" s="196">
        <v>43306</v>
      </c>
      <c r="C217" s="196"/>
      <c r="D217" s="197" t="s">
        <v>705</v>
      </c>
      <c r="E217" s="198" t="s">
        <v>588</v>
      </c>
      <c r="F217" s="199">
        <v>27.5</v>
      </c>
      <c r="G217" s="199"/>
      <c r="H217" s="200">
        <v>13.1</v>
      </c>
      <c r="I217" s="200">
        <v>60</v>
      </c>
      <c r="J217" s="201" t="s">
        <v>736</v>
      </c>
      <c r="K217" s="202">
        <v>-14.4</v>
      </c>
      <c r="L217" s="203">
        <v>-0.52363636363636401</v>
      </c>
      <c r="M217" s="199" t="s">
        <v>569</v>
      </c>
      <c r="N217" s="196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5">
        <v>116</v>
      </c>
      <c r="B218" s="226">
        <v>43318</v>
      </c>
      <c r="C218" s="226"/>
      <c r="D218" s="204" t="s">
        <v>737</v>
      </c>
      <c r="E218" s="199" t="s">
        <v>588</v>
      </c>
      <c r="F218" s="199">
        <v>148.5</v>
      </c>
      <c r="G218" s="199"/>
      <c r="H218" s="199">
        <v>102</v>
      </c>
      <c r="I218" s="200">
        <v>182</v>
      </c>
      <c r="J218" s="201" t="s">
        <v>738</v>
      </c>
      <c r="K218" s="202">
        <f>H218-F218</f>
        <v>-46.5</v>
      </c>
      <c r="L218" s="203">
        <f>K218/F218</f>
        <v>-0.31313131313131315</v>
      </c>
      <c r="M218" s="199" t="s">
        <v>569</v>
      </c>
      <c r="N218" s="196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117</v>
      </c>
      <c r="B219" s="186">
        <v>43335</v>
      </c>
      <c r="C219" s="186"/>
      <c r="D219" s="187" t="s">
        <v>739</v>
      </c>
      <c r="E219" s="188" t="s">
        <v>588</v>
      </c>
      <c r="F219" s="219">
        <v>285</v>
      </c>
      <c r="G219" s="188"/>
      <c r="H219" s="188">
        <v>355</v>
      </c>
      <c r="I219" s="190">
        <v>364</v>
      </c>
      <c r="J219" s="191" t="s">
        <v>740</v>
      </c>
      <c r="K219" s="192">
        <v>70</v>
      </c>
      <c r="L219" s="193">
        <v>0.24561403508771901</v>
      </c>
      <c r="M219" s="188" t="s">
        <v>557</v>
      </c>
      <c r="N219" s="194">
        <v>43455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118</v>
      </c>
      <c r="B220" s="186">
        <v>43341</v>
      </c>
      <c r="C220" s="186"/>
      <c r="D220" s="187" t="s">
        <v>366</v>
      </c>
      <c r="E220" s="188" t="s">
        <v>588</v>
      </c>
      <c r="F220" s="219">
        <v>525</v>
      </c>
      <c r="G220" s="188"/>
      <c r="H220" s="188">
        <v>585</v>
      </c>
      <c r="I220" s="190">
        <v>635</v>
      </c>
      <c r="J220" s="191" t="s">
        <v>741</v>
      </c>
      <c r="K220" s="192">
        <f t="shared" ref="K220:K237" si="77">H220-F220</f>
        <v>60</v>
      </c>
      <c r="L220" s="193">
        <f t="shared" ref="L220:L237" si="78">K220/F220</f>
        <v>0.11428571428571428</v>
      </c>
      <c r="M220" s="188" t="s">
        <v>557</v>
      </c>
      <c r="N220" s="194">
        <v>43662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119</v>
      </c>
      <c r="B221" s="186">
        <v>43395</v>
      </c>
      <c r="C221" s="186"/>
      <c r="D221" s="187" t="s">
        <v>354</v>
      </c>
      <c r="E221" s="188" t="s">
        <v>588</v>
      </c>
      <c r="F221" s="219">
        <v>475</v>
      </c>
      <c r="G221" s="188"/>
      <c r="H221" s="188">
        <v>574</v>
      </c>
      <c r="I221" s="190">
        <v>570</v>
      </c>
      <c r="J221" s="191" t="s">
        <v>646</v>
      </c>
      <c r="K221" s="192">
        <f t="shared" si="77"/>
        <v>99</v>
      </c>
      <c r="L221" s="193">
        <f t="shared" si="78"/>
        <v>0.20842105263157895</v>
      </c>
      <c r="M221" s="188" t="s">
        <v>557</v>
      </c>
      <c r="N221" s="194">
        <v>43403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120</v>
      </c>
      <c r="B222" s="217">
        <v>43397</v>
      </c>
      <c r="C222" s="217"/>
      <c r="D222" s="218" t="s">
        <v>373</v>
      </c>
      <c r="E222" s="219" t="s">
        <v>588</v>
      </c>
      <c r="F222" s="219">
        <v>707.5</v>
      </c>
      <c r="G222" s="219"/>
      <c r="H222" s="219">
        <v>872</v>
      </c>
      <c r="I222" s="221">
        <v>872</v>
      </c>
      <c r="J222" s="222" t="s">
        <v>646</v>
      </c>
      <c r="K222" s="192">
        <f t="shared" si="77"/>
        <v>164.5</v>
      </c>
      <c r="L222" s="223">
        <f t="shared" si="78"/>
        <v>0.23250883392226149</v>
      </c>
      <c r="M222" s="219" t="s">
        <v>557</v>
      </c>
      <c r="N222" s="224">
        <v>43482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121</v>
      </c>
      <c r="B223" s="217">
        <v>43398</v>
      </c>
      <c r="C223" s="217"/>
      <c r="D223" s="218" t="s">
        <v>742</v>
      </c>
      <c r="E223" s="219" t="s">
        <v>588</v>
      </c>
      <c r="F223" s="219">
        <v>162</v>
      </c>
      <c r="G223" s="219"/>
      <c r="H223" s="219">
        <v>204</v>
      </c>
      <c r="I223" s="221">
        <v>209</v>
      </c>
      <c r="J223" s="222" t="s">
        <v>743</v>
      </c>
      <c r="K223" s="192">
        <f t="shared" si="77"/>
        <v>42</v>
      </c>
      <c r="L223" s="223">
        <f t="shared" si="78"/>
        <v>0.25925925925925924</v>
      </c>
      <c r="M223" s="219" t="s">
        <v>557</v>
      </c>
      <c r="N223" s="224">
        <v>43539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122</v>
      </c>
      <c r="B224" s="217">
        <v>43399</v>
      </c>
      <c r="C224" s="217"/>
      <c r="D224" s="218" t="s">
        <v>458</v>
      </c>
      <c r="E224" s="219" t="s">
        <v>588</v>
      </c>
      <c r="F224" s="219">
        <v>240</v>
      </c>
      <c r="G224" s="219"/>
      <c r="H224" s="219">
        <v>297</v>
      </c>
      <c r="I224" s="221">
        <v>297</v>
      </c>
      <c r="J224" s="222" t="s">
        <v>646</v>
      </c>
      <c r="K224" s="228">
        <f t="shared" si="77"/>
        <v>57</v>
      </c>
      <c r="L224" s="223">
        <f t="shared" si="78"/>
        <v>0.23749999999999999</v>
      </c>
      <c r="M224" s="219" t="s">
        <v>557</v>
      </c>
      <c r="N224" s="224">
        <v>43417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123</v>
      </c>
      <c r="B225" s="186">
        <v>43439</v>
      </c>
      <c r="C225" s="186"/>
      <c r="D225" s="187" t="s">
        <v>744</v>
      </c>
      <c r="E225" s="188" t="s">
        <v>588</v>
      </c>
      <c r="F225" s="188">
        <v>202.5</v>
      </c>
      <c r="G225" s="188"/>
      <c r="H225" s="188">
        <v>255</v>
      </c>
      <c r="I225" s="190">
        <v>252</v>
      </c>
      <c r="J225" s="191" t="s">
        <v>646</v>
      </c>
      <c r="K225" s="192">
        <f t="shared" si="77"/>
        <v>52.5</v>
      </c>
      <c r="L225" s="193">
        <f t="shared" si="78"/>
        <v>0.25925925925925924</v>
      </c>
      <c r="M225" s="188" t="s">
        <v>557</v>
      </c>
      <c r="N225" s="194">
        <v>43542</v>
      </c>
      <c r="O225" s="1"/>
      <c r="P225" s="1"/>
      <c r="Q225" s="1"/>
      <c r="R225" s="6" t="s">
        <v>745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124</v>
      </c>
      <c r="B226" s="217">
        <v>43465</v>
      </c>
      <c r="C226" s="186"/>
      <c r="D226" s="218" t="s">
        <v>403</v>
      </c>
      <c r="E226" s="219" t="s">
        <v>588</v>
      </c>
      <c r="F226" s="219">
        <v>710</v>
      </c>
      <c r="G226" s="219"/>
      <c r="H226" s="219">
        <v>866</v>
      </c>
      <c r="I226" s="221">
        <v>866</v>
      </c>
      <c r="J226" s="222" t="s">
        <v>646</v>
      </c>
      <c r="K226" s="192">
        <f t="shared" si="77"/>
        <v>156</v>
      </c>
      <c r="L226" s="193">
        <f t="shared" si="78"/>
        <v>0.21971830985915494</v>
      </c>
      <c r="M226" s="188" t="s">
        <v>557</v>
      </c>
      <c r="N226" s="194">
        <v>43553</v>
      </c>
      <c r="O226" s="1"/>
      <c r="P226" s="1"/>
      <c r="Q226" s="1"/>
      <c r="R226" s="6" t="s">
        <v>745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125</v>
      </c>
      <c r="B227" s="217">
        <v>43522</v>
      </c>
      <c r="C227" s="217"/>
      <c r="D227" s="218" t="s">
        <v>152</v>
      </c>
      <c r="E227" s="219" t="s">
        <v>588</v>
      </c>
      <c r="F227" s="219">
        <v>337.25</v>
      </c>
      <c r="G227" s="219"/>
      <c r="H227" s="219">
        <v>398.5</v>
      </c>
      <c r="I227" s="221">
        <v>411</v>
      </c>
      <c r="J227" s="191" t="s">
        <v>746</v>
      </c>
      <c r="K227" s="192">
        <f t="shared" si="77"/>
        <v>61.25</v>
      </c>
      <c r="L227" s="193">
        <f t="shared" si="78"/>
        <v>0.1816160118606375</v>
      </c>
      <c r="M227" s="188" t="s">
        <v>557</v>
      </c>
      <c r="N227" s="194">
        <v>43760</v>
      </c>
      <c r="O227" s="1"/>
      <c r="P227" s="1"/>
      <c r="Q227" s="1"/>
      <c r="R227" s="6" t="s">
        <v>745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126</v>
      </c>
      <c r="B228" s="230">
        <v>43559</v>
      </c>
      <c r="C228" s="230"/>
      <c r="D228" s="231" t="s">
        <v>747</v>
      </c>
      <c r="E228" s="232" t="s">
        <v>588</v>
      </c>
      <c r="F228" s="232">
        <v>130</v>
      </c>
      <c r="G228" s="232"/>
      <c r="H228" s="232">
        <v>65</v>
      </c>
      <c r="I228" s="233">
        <v>158</v>
      </c>
      <c r="J228" s="201" t="s">
        <v>748</v>
      </c>
      <c r="K228" s="202">
        <f t="shared" si="77"/>
        <v>-65</v>
      </c>
      <c r="L228" s="203">
        <f t="shared" si="78"/>
        <v>-0.5</v>
      </c>
      <c r="M228" s="199" t="s">
        <v>569</v>
      </c>
      <c r="N228" s="196">
        <v>43726</v>
      </c>
      <c r="O228" s="1"/>
      <c r="P228" s="1"/>
      <c r="Q228" s="1"/>
      <c r="R228" s="6" t="s">
        <v>749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127</v>
      </c>
      <c r="B229" s="217">
        <v>43017</v>
      </c>
      <c r="C229" s="217"/>
      <c r="D229" s="218" t="s">
        <v>184</v>
      </c>
      <c r="E229" s="219" t="s">
        <v>588</v>
      </c>
      <c r="F229" s="219">
        <v>141.5</v>
      </c>
      <c r="G229" s="219"/>
      <c r="H229" s="219">
        <v>183.5</v>
      </c>
      <c r="I229" s="221">
        <v>210</v>
      </c>
      <c r="J229" s="191" t="s">
        <v>743</v>
      </c>
      <c r="K229" s="192">
        <f t="shared" si="77"/>
        <v>42</v>
      </c>
      <c r="L229" s="193">
        <f t="shared" si="78"/>
        <v>0.29681978798586572</v>
      </c>
      <c r="M229" s="188" t="s">
        <v>557</v>
      </c>
      <c r="N229" s="194">
        <v>43042</v>
      </c>
      <c r="O229" s="1"/>
      <c r="P229" s="1"/>
      <c r="Q229" s="1"/>
      <c r="R229" s="6" t="s">
        <v>749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128</v>
      </c>
      <c r="B230" s="230">
        <v>43074</v>
      </c>
      <c r="C230" s="230"/>
      <c r="D230" s="231" t="s">
        <v>750</v>
      </c>
      <c r="E230" s="232" t="s">
        <v>588</v>
      </c>
      <c r="F230" s="227">
        <v>172</v>
      </c>
      <c r="G230" s="232"/>
      <c r="H230" s="232">
        <v>155.25</v>
      </c>
      <c r="I230" s="233">
        <v>230</v>
      </c>
      <c r="J230" s="201" t="s">
        <v>751</v>
      </c>
      <c r="K230" s="202">
        <f t="shared" si="77"/>
        <v>-16.75</v>
      </c>
      <c r="L230" s="203">
        <f t="shared" si="78"/>
        <v>-9.7383720930232565E-2</v>
      </c>
      <c r="M230" s="199" t="s">
        <v>569</v>
      </c>
      <c r="N230" s="196">
        <v>43787</v>
      </c>
      <c r="O230" s="1"/>
      <c r="P230" s="1"/>
      <c r="Q230" s="1"/>
      <c r="R230" s="6" t="s">
        <v>749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129</v>
      </c>
      <c r="B231" s="217">
        <v>43398</v>
      </c>
      <c r="C231" s="217"/>
      <c r="D231" s="218" t="s">
        <v>107</v>
      </c>
      <c r="E231" s="219" t="s">
        <v>588</v>
      </c>
      <c r="F231" s="219">
        <v>698.5</v>
      </c>
      <c r="G231" s="219"/>
      <c r="H231" s="219">
        <v>890</v>
      </c>
      <c r="I231" s="221">
        <v>890</v>
      </c>
      <c r="J231" s="191" t="s">
        <v>819</v>
      </c>
      <c r="K231" s="192">
        <f t="shared" si="77"/>
        <v>191.5</v>
      </c>
      <c r="L231" s="193">
        <f t="shared" si="78"/>
        <v>0.27415891195418757</v>
      </c>
      <c r="M231" s="188" t="s">
        <v>557</v>
      </c>
      <c r="N231" s="194">
        <v>44328</v>
      </c>
      <c r="O231" s="1"/>
      <c r="P231" s="1"/>
      <c r="Q231" s="1"/>
      <c r="R231" s="6" t="s">
        <v>745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130</v>
      </c>
      <c r="B232" s="217">
        <v>42877</v>
      </c>
      <c r="C232" s="217"/>
      <c r="D232" s="218" t="s">
        <v>365</v>
      </c>
      <c r="E232" s="219" t="s">
        <v>588</v>
      </c>
      <c r="F232" s="219">
        <v>127.6</v>
      </c>
      <c r="G232" s="219"/>
      <c r="H232" s="219">
        <v>138</v>
      </c>
      <c r="I232" s="221">
        <v>190</v>
      </c>
      <c r="J232" s="191" t="s">
        <v>752</v>
      </c>
      <c r="K232" s="192">
        <f t="shared" si="77"/>
        <v>10.400000000000006</v>
      </c>
      <c r="L232" s="193">
        <f t="shared" si="78"/>
        <v>8.1504702194357417E-2</v>
      </c>
      <c r="M232" s="188" t="s">
        <v>557</v>
      </c>
      <c r="N232" s="194">
        <v>43774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131</v>
      </c>
      <c r="B233" s="217">
        <v>43158</v>
      </c>
      <c r="C233" s="217"/>
      <c r="D233" s="218" t="s">
        <v>753</v>
      </c>
      <c r="E233" s="219" t="s">
        <v>588</v>
      </c>
      <c r="F233" s="219">
        <v>317</v>
      </c>
      <c r="G233" s="219"/>
      <c r="H233" s="219">
        <v>382.5</v>
      </c>
      <c r="I233" s="221">
        <v>398</v>
      </c>
      <c r="J233" s="191" t="s">
        <v>754</v>
      </c>
      <c r="K233" s="192">
        <f t="shared" si="77"/>
        <v>65.5</v>
      </c>
      <c r="L233" s="193">
        <f t="shared" si="78"/>
        <v>0.20662460567823343</v>
      </c>
      <c r="M233" s="188" t="s">
        <v>557</v>
      </c>
      <c r="N233" s="194">
        <v>44238</v>
      </c>
      <c r="O233" s="1"/>
      <c r="P233" s="1"/>
      <c r="Q233" s="1"/>
      <c r="R233" s="6" t="s">
        <v>749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132</v>
      </c>
      <c r="B234" s="230">
        <v>43164</v>
      </c>
      <c r="C234" s="230"/>
      <c r="D234" s="231" t="s">
        <v>144</v>
      </c>
      <c r="E234" s="232" t="s">
        <v>588</v>
      </c>
      <c r="F234" s="227">
        <f>510-14.4</f>
        <v>495.6</v>
      </c>
      <c r="G234" s="232"/>
      <c r="H234" s="232">
        <v>350</v>
      </c>
      <c r="I234" s="233">
        <v>672</v>
      </c>
      <c r="J234" s="201" t="s">
        <v>755</v>
      </c>
      <c r="K234" s="202">
        <f t="shared" si="77"/>
        <v>-145.60000000000002</v>
      </c>
      <c r="L234" s="203">
        <f t="shared" si="78"/>
        <v>-0.29378531073446329</v>
      </c>
      <c r="M234" s="199" t="s">
        <v>569</v>
      </c>
      <c r="N234" s="196">
        <v>43887</v>
      </c>
      <c r="O234" s="1"/>
      <c r="P234" s="1"/>
      <c r="Q234" s="1"/>
      <c r="R234" s="6" t="s">
        <v>745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133</v>
      </c>
      <c r="B235" s="230">
        <v>43237</v>
      </c>
      <c r="C235" s="230"/>
      <c r="D235" s="231" t="s">
        <v>450</v>
      </c>
      <c r="E235" s="232" t="s">
        <v>588</v>
      </c>
      <c r="F235" s="227">
        <v>230.3</v>
      </c>
      <c r="G235" s="232"/>
      <c r="H235" s="232">
        <v>102.5</v>
      </c>
      <c r="I235" s="233">
        <v>348</v>
      </c>
      <c r="J235" s="201" t="s">
        <v>756</v>
      </c>
      <c r="K235" s="202">
        <f t="shared" si="77"/>
        <v>-127.80000000000001</v>
      </c>
      <c r="L235" s="203">
        <f t="shared" si="78"/>
        <v>-0.55492835432045162</v>
      </c>
      <c r="M235" s="199" t="s">
        <v>569</v>
      </c>
      <c r="N235" s="196">
        <v>43896</v>
      </c>
      <c r="O235" s="1"/>
      <c r="P235" s="1"/>
      <c r="Q235" s="1"/>
      <c r="R235" s="6" t="s">
        <v>745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134</v>
      </c>
      <c r="B236" s="217">
        <v>43258</v>
      </c>
      <c r="C236" s="217"/>
      <c r="D236" s="218" t="s">
        <v>420</v>
      </c>
      <c r="E236" s="219" t="s">
        <v>588</v>
      </c>
      <c r="F236" s="219">
        <f>342.5-5.1</f>
        <v>337.4</v>
      </c>
      <c r="G236" s="219"/>
      <c r="H236" s="219">
        <v>412.5</v>
      </c>
      <c r="I236" s="221">
        <v>439</v>
      </c>
      <c r="J236" s="191" t="s">
        <v>757</v>
      </c>
      <c r="K236" s="192">
        <f t="shared" si="77"/>
        <v>75.100000000000023</v>
      </c>
      <c r="L236" s="193">
        <f t="shared" si="78"/>
        <v>0.22258446947243635</v>
      </c>
      <c r="M236" s="188" t="s">
        <v>557</v>
      </c>
      <c r="N236" s="194">
        <v>44230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135</v>
      </c>
      <c r="B237" s="209">
        <v>43285</v>
      </c>
      <c r="C237" s="209"/>
      <c r="D237" s="210" t="s">
        <v>55</v>
      </c>
      <c r="E237" s="211" t="s">
        <v>588</v>
      </c>
      <c r="F237" s="211">
        <f>127.5-5.53</f>
        <v>121.97</v>
      </c>
      <c r="G237" s="212"/>
      <c r="H237" s="212">
        <v>122.5</v>
      </c>
      <c r="I237" s="212">
        <v>170</v>
      </c>
      <c r="J237" s="213" t="s">
        <v>786</v>
      </c>
      <c r="K237" s="214">
        <f t="shared" si="77"/>
        <v>0.53000000000000114</v>
      </c>
      <c r="L237" s="215">
        <f t="shared" si="78"/>
        <v>4.3453308190538747E-3</v>
      </c>
      <c r="M237" s="211" t="s">
        <v>679</v>
      </c>
      <c r="N237" s="209">
        <v>44431</v>
      </c>
      <c r="O237" s="1"/>
      <c r="P237" s="1"/>
      <c r="Q237" s="1"/>
      <c r="R237" s="6" t="s">
        <v>745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136</v>
      </c>
      <c r="B238" s="230">
        <v>43294</v>
      </c>
      <c r="C238" s="230"/>
      <c r="D238" s="231" t="s">
        <v>356</v>
      </c>
      <c r="E238" s="232" t="s">
        <v>588</v>
      </c>
      <c r="F238" s="227">
        <v>46.5</v>
      </c>
      <c r="G238" s="232"/>
      <c r="H238" s="232">
        <v>17</v>
      </c>
      <c r="I238" s="233">
        <v>59</v>
      </c>
      <c r="J238" s="201" t="s">
        <v>758</v>
      </c>
      <c r="K238" s="202">
        <f t="shared" ref="K238:K246" si="79">H238-F238</f>
        <v>-29.5</v>
      </c>
      <c r="L238" s="203">
        <f t="shared" ref="L238:L246" si="80">K238/F238</f>
        <v>-0.63440860215053763</v>
      </c>
      <c r="M238" s="199" t="s">
        <v>569</v>
      </c>
      <c r="N238" s="196">
        <v>43887</v>
      </c>
      <c r="O238" s="1"/>
      <c r="P238" s="1"/>
      <c r="Q238" s="1"/>
      <c r="R238" s="6" t="s">
        <v>745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137</v>
      </c>
      <c r="B239" s="217">
        <v>43396</v>
      </c>
      <c r="C239" s="217"/>
      <c r="D239" s="218" t="s">
        <v>405</v>
      </c>
      <c r="E239" s="219" t="s">
        <v>588</v>
      </c>
      <c r="F239" s="219">
        <v>156.5</v>
      </c>
      <c r="G239" s="219"/>
      <c r="H239" s="219">
        <v>207.5</v>
      </c>
      <c r="I239" s="221">
        <v>191</v>
      </c>
      <c r="J239" s="191" t="s">
        <v>646</v>
      </c>
      <c r="K239" s="192">
        <f t="shared" si="79"/>
        <v>51</v>
      </c>
      <c r="L239" s="193">
        <f t="shared" si="80"/>
        <v>0.32587859424920129</v>
      </c>
      <c r="M239" s="188" t="s">
        <v>557</v>
      </c>
      <c r="N239" s="194">
        <v>44369</v>
      </c>
      <c r="O239" s="1"/>
      <c r="P239" s="1"/>
      <c r="Q239" s="1"/>
      <c r="R239" s="6" t="s">
        <v>745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138</v>
      </c>
      <c r="B240" s="217">
        <v>43439</v>
      </c>
      <c r="C240" s="217"/>
      <c r="D240" s="218" t="s">
        <v>319</v>
      </c>
      <c r="E240" s="219" t="s">
        <v>588</v>
      </c>
      <c r="F240" s="219">
        <v>259.5</v>
      </c>
      <c r="G240" s="219"/>
      <c r="H240" s="219">
        <v>320</v>
      </c>
      <c r="I240" s="221">
        <v>320</v>
      </c>
      <c r="J240" s="191" t="s">
        <v>646</v>
      </c>
      <c r="K240" s="192">
        <f t="shared" si="79"/>
        <v>60.5</v>
      </c>
      <c r="L240" s="193">
        <f t="shared" si="80"/>
        <v>0.23314065510597304</v>
      </c>
      <c r="M240" s="188" t="s">
        <v>557</v>
      </c>
      <c r="N240" s="194">
        <v>44323</v>
      </c>
      <c r="O240" s="1"/>
      <c r="P240" s="1"/>
      <c r="Q240" s="1"/>
      <c r="R240" s="6" t="s">
        <v>745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139</v>
      </c>
      <c r="B241" s="230">
        <v>43439</v>
      </c>
      <c r="C241" s="230"/>
      <c r="D241" s="231" t="s">
        <v>759</v>
      </c>
      <c r="E241" s="232" t="s">
        <v>588</v>
      </c>
      <c r="F241" s="232">
        <v>715</v>
      </c>
      <c r="G241" s="232"/>
      <c r="H241" s="232">
        <v>445</v>
      </c>
      <c r="I241" s="233">
        <v>840</v>
      </c>
      <c r="J241" s="201" t="s">
        <v>760</v>
      </c>
      <c r="K241" s="202">
        <f t="shared" si="79"/>
        <v>-270</v>
      </c>
      <c r="L241" s="203">
        <f t="shared" si="80"/>
        <v>-0.3776223776223776</v>
      </c>
      <c r="M241" s="199" t="s">
        <v>569</v>
      </c>
      <c r="N241" s="196">
        <v>43800</v>
      </c>
      <c r="O241" s="1"/>
      <c r="P241" s="1"/>
      <c r="Q241" s="1"/>
      <c r="R241" s="6" t="s">
        <v>745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140</v>
      </c>
      <c r="B242" s="217">
        <v>43469</v>
      </c>
      <c r="C242" s="217"/>
      <c r="D242" s="218" t="s">
        <v>157</v>
      </c>
      <c r="E242" s="219" t="s">
        <v>588</v>
      </c>
      <c r="F242" s="219">
        <v>875</v>
      </c>
      <c r="G242" s="219"/>
      <c r="H242" s="219">
        <v>1165</v>
      </c>
      <c r="I242" s="221">
        <v>1185</v>
      </c>
      <c r="J242" s="191" t="s">
        <v>761</v>
      </c>
      <c r="K242" s="192">
        <f t="shared" si="79"/>
        <v>290</v>
      </c>
      <c r="L242" s="193">
        <f t="shared" si="80"/>
        <v>0.33142857142857141</v>
      </c>
      <c r="M242" s="188" t="s">
        <v>557</v>
      </c>
      <c r="N242" s="194">
        <v>43847</v>
      </c>
      <c r="O242" s="1"/>
      <c r="P242" s="1"/>
      <c r="Q242" s="1"/>
      <c r="R242" s="6" t="s">
        <v>745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141</v>
      </c>
      <c r="B243" s="217">
        <v>43559</v>
      </c>
      <c r="C243" s="217"/>
      <c r="D243" s="218" t="s">
        <v>335</v>
      </c>
      <c r="E243" s="219" t="s">
        <v>588</v>
      </c>
      <c r="F243" s="219">
        <f>387-14.63</f>
        <v>372.37</v>
      </c>
      <c r="G243" s="219"/>
      <c r="H243" s="219">
        <v>490</v>
      </c>
      <c r="I243" s="221">
        <v>490</v>
      </c>
      <c r="J243" s="191" t="s">
        <v>646</v>
      </c>
      <c r="K243" s="192">
        <f t="shared" si="79"/>
        <v>117.63</v>
      </c>
      <c r="L243" s="193">
        <f t="shared" si="80"/>
        <v>0.31589548030185027</v>
      </c>
      <c r="M243" s="188" t="s">
        <v>557</v>
      </c>
      <c r="N243" s="194">
        <v>43850</v>
      </c>
      <c r="O243" s="1"/>
      <c r="P243" s="1"/>
      <c r="Q243" s="1"/>
      <c r="R243" s="6" t="s">
        <v>745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142</v>
      </c>
      <c r="B244" s="230">
        <v>43578</v>
      </c>
      <c r="C244" s="230"/>
      <c r="D244" s="231" t="s">
        <v>762</v>
      </c>
      <c r="E244" s="232" t="s">
        <v>559</v>
      </c>
      <c r="F244" s="232">
        <v>220</v>
      </c>
      <c r="G244" s="232"/>
      <c r="H244" s="232">
        <v>127.5</v>
      </c>
      <c r="I244" s="233">
        <v>284</v>
      </c>
      <c r="J244" s="201" t="s">
        <v>763</v>
      </c>
      <c r="K244" s="202">
        <f t="shared" si="79"/>
        <v>-92.5</v>
      </c>
      <c r="L244" s="203">
        <f t="shared" si="80"/>
        <v>-0.42045454545454547</v>
      </c>
      <c r="M244" s="199" t="s">
        <v>569</v>
      </c>
      <c r="N244" s="196">
        <v>43896</v>
      </c>
      <c r="O244" s="1"/>
      <c r="P244" s="1"/>
      <c r="Q244" s="1"/>
      <c r="R244" s="6" t="s">
        <v>745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143</v>
      </c>
      <c r="B245" s="217">
        <v>43622</v>
      </c>
      <c r="C245" s="217"/>
      <c r="D245" s="218" t="s">
        <v>459</v>
      </c>
      <c r="E245" s="219" t="s">
        <v>559</v>
      </c>
      <c r="F245" s="219">
        <v>332.8</v>
      </c>
      <c r="G245" s="219"/>
      <c r="H245" s="219">
        <v>405</v>
      </c>
      <c r="I245" s="221">
        <v>419</v>
      </c>
      <c r="J245" s="191" t="s">
        <v>764</v>
      </c>
      <c r="K245" s="192">
        <f t="shared" si="79"/>
        <v>72.199999999999989</v>
      </c>
      <c r="L245" s="193">
        <f t="shared" si="80"/>
        <v>0.21694711538461534</v>
      </c>
      <c r="M245" s="188" t="s">
        <v>557</v>
      </c>
      <c r="N245" s="194">
        <v>43860</v>
      </c>
      <c r="O245" s="1"/>
      <c r="P245" s="1"/>
      <c r="Q245" s="1"/>
      <c r="R245" s="6" t="s">
        <v>749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144</v>
      </c>
      <c r="B246" s="209">
        <v>43641</v>
      </c>
      <c r="C246" s="209"/>
      <c r="D246" s="210" t="s">
        <v>150</v>
      </c>
      <c r="E246" s="211" t="s">
        <v>588</v>
      </c>
      <c r="F246" s="211">
        <v>386</v>
      </c>
      <c r="G246" s="212"/>
      <c r="H246" s="212">
        <v>395</v>
      </c>
      <c r="I246" s="212">
        <v>452</v>
      </c>
      <c r="J246" s="213" t="s">
        <v>765</v>
      </c>
      <c r="K246" s="214">
        <f t="shared" si="79"/>
        <v>9</v>
      </c>
      <c r="L246" s="215">
        <f t="shared" si="80"/>
        <v>2.3316062176165803E-2</v>
      </c>
      <c r="M246" s="211" t="s">
        <v>679</v>
      </c>
      <c r="N246" s="209">
        <v>43868</v>
      </c>
      <c r="O246" s="1"/>
      <c r="P246" s="1"/>
      <c r="Q246" s="1"/>
      <c r="R246" s="6" t="s">
        <v>749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145</v>
      </c>
      <c r="B247" s="209">
        <v>43707</v>
      </c>
      <c r="C247" s="209"/>
      <c r="D247" s="210" t="s">
        <v>130</v>
      </c>
      <c r="E247" s="211" t="s">
        <v>588</v>
      </c>
      <c r="F247" s="211">
        <v>137.5</v>
      </c>
      <c r="G247" s="212"/>
      <c r="H247" s="212">
        <v>138.5</v>
      </c>
      <c r="I247" s="212">
        <v>190</v>
      </c>
      <c r="J247" s="213" t="s">
        <v>785</v>
      </c>
      <c r="K247" s="214">
        <f>H247-F247</f>
        <v>1</v>
      </c>
      <c r="L247" s="215">
        <f>K247/F247</f>
        <v>7.2727272727272727E-3</v>
      </c>
      <c r="M247" s="211" t="s">
        <v>679</v>
      </c>
      <c r="N247" s="209">
        <v>44432</v>
      </c>
      <c r="O247" s="1"/>
      <c r="P247" s="1"/>
      <c r="Q247" s="1"/>
      <c r="R247" s="6" t="s">
        <v>745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146</v>
      </c>
      <c r="B248" s="217">
        <v>43731</v>
      </c>
      <c r="C248" s="217"/>
      <c r="D248" s="218" t="s">
        <v>413</v>
      </c>
      <c r="E248" s="219" t="s">
        <v>588</v>
      </c>
      <c r="F248" s="219">
        <v>235</v>
      </c>
      <c r="G248" s="219"/>
      <c r="H248" s="219">
        <v>295</v>
      </c>
      <c r="I248" s="221">
        <v>296</v>
      </c>
      <c r="J248" s="191" t="s">
        <v>766</v>
      </c>
      <c r="K248" s="192">
        <f t="shared" ref="K248:K254" si="81">H248-F248</f>
        <v>60</v>
      </c>
      <c r="L248" s="193">
        <f t="shared" ref="L248:L254" si="82">K248/F248</f>
        <v>0.25531914893617019</v>
      </c>
      <c r="M248" s="188" t="s">
        <v>557</v>
      </c>
      <c r="N248" s="194">
        <v>43844</v>
      </c>
      <c r="O248" s="1"/>
      <c r="P248" s="1"/>
      <c r="Q248" s="1"/>
      <c r="R248" s="6" t="s">
        <v>749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147</v>
      </c>
      <c r="B249" s="217">
        <v>43752</v>
      </c>
      <c r="C249" s="217"/>
      <c r="D249" s="218" t="s">
        <v>767</v>
      </c>
      <c r="E249" s="219" t="s">
        <v>588</v>
      </c>
      <c r="F249" s="219">
        <v>277.5</v>
      </c>
      <c r="G249" s="219"/>
      <c r="H249" s="219">
        <v>333</v>
      </c>
      <c r="I249" s="221">
        <v>333</v>
      </c>
      <c r="J249" s="191" t="s">
        <v>768</v>
      </c>
      <c r="K249" s="192">
        <f t="shared" si="81"/>
        <v>55.5</v>
      </c>
      <c r="L249" s="193">
        <f t="shared" si="82"/>
        <v>0.2</v>
      </c>
      <c r="M249" s="188" t="s">
        <v>557</v>
      </c>
      <c r="N249" s="194">
        <v>43846</v>
      </c>
      <c r="O249" s="1"/>
      <c r="P249" s="1"/>
      <c r="Q249" s="1"/>
      <c r="R249" s="6" t="s">
        <v>745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148</v>
      </c>
      <c r="B250" s="217">
        <v>43752</v>
      </c>
      <c r="C250" s="217"/>
      <c r="D250" s="218" t="s">
        <v>769</v>
      </c>
      <c r="E250" s="219" t="s">
        <v>588</v>
      </c>
      <c r="F250" s="219">
        <v>930</v>
      </c>
      <c r="G250" s="219"/>
      <c r="H250" s="219">
        <v>1165</v>
      </c>
      <c r="I250" s="221">
        <v>1200</v>
      </c>
      <c r="J250" s="191" t="s">
        <v>770</v>
      </c>
      <c r="K250" s="192">
        <f t="shared" si="81"/>
        <v>235</v>
      </c>
      <c r="L250" s="193">
        <f t="shared" si="82"/>
        <v>0.25268817204301075</v>
      </c>
      <c r="M250" s="188" t="s">
        <v>557</v>
      </c>
      <c r="N250" s="194">
        <v>43847</v>
      </c>
      <c r="O250" s="1"/>
      <c r="P250" s="1"/>
      <c r="Q250" s="1"/>
      <c r="R250" s="6" t="s">
        <v>749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149</v>
      </c>
      <c r="B251" s="217">
        <v>43753</v>
      </c>
      <c r="C251" s="217"/>
      <c r="D251" s="218" t="s">
        <v>771</v>
      </c>
      <c r="E251" s="219" t="s">
        <v>588</v>
      </c>
      <c r="F251" s="189">
        <v>111</v>
      </c>
      <c r="G251" s="219"/>
      <c r="H251" s="219">
        <v>141</v>
      </c>
      <c r="I251" s="221">
        <v>141</v>
      </c>
      <c r="J251" s="191" t="s">
        <v>572</v>
      </c>
      <c r="K251" s="192">
        <f t="shared" si="81"/>
        <v>30</v>
      </c>
      <c r="L251" s="193">
        <f t="shared" si="82"/>
        <v>0.27027027027027029</v>
      </c>
      <c r="M251" s="188" t="s">
        <v>557</v>
      </c>
      <c r="N251" s="194">
        <v>44328</v>
      </c>
      <c r="O251" s="1"/>
      <c r="P251" s="1"/>
      <c r="Q251" s="1"/>
      <c r="R251" s="6" t="s">
        <v>749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150</v>
      </c>
      <c r="B252" s="217">
        <v>43753</v>
      </c>
      <c r="C252" s="217"/>
      <c r="D252" s="218" t="s">
        <v>772</v>
      </c>
      <c r="E252" s="219" t="s">
        <v>588</v>
      </c>
      <c r="F252" s="189">
        <v>296</v>
      </c>
      <c r="G252" s="219"/>
      <c r="H252" s="219">
        <v>370</v>
      </c>
      <c r="I252" s="221">
        <v>370</v>
      </c>
      <c r="J252" s="191" t="s">
        <v>646</v>
      </c>
      <c r="K252" s="192">
        <f t="shared" si="81"/>
        <v>74</v>
      </c>
      <c r="L252" s="193">
        <f t="shared" si="82"/>
        <v>0.25</v>
      </c>
      <c r="M252" s="188" t="s">
        <v>557</v>
      </c>
      <c r="N252" s="194">
        <v>43853</v>
      </c>
      <c r="O252" s="1"/>
      <c r="P252" s="1"/>
      <c r="Q252" s="1"/>
      <c r="R252" s="6" t="s">
        <v>749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151</v>
      </c>
      <c r="B253" s="217">
        <v>43754</v>
      </c>
      <c r="C253" s="217"/>
      <c r="D253" s="218" t="s">
        <v>773</v>
      </c>
      <c r="E253" s="219" t="s">
        <v>588</v>
      </c>
      <c r="F253" s="189">
        <v>300</v>
      </c>
      <c r="G253" s="219"/>
      <c r="H253" s="219">
        <v>382.5</v>
      </c>
      <c r="I253" s="221">
        <v>344</v>
      </c>
      <c r="J253" s="191" t="s">
        <v>823</v>
      </c>
      <c r="K253" s="192">
        <f t="shared" si="81"/>
        <v>82.5</v>
      </c>
      <c r="L253" s="193">
        <f t="shared" si="82"/>
        <v>0.27500000000000002</v>
      </c>
      <c r="M253" s="188" t="s">
        <v>557</v>
      </c>
      <c r="N253" s="194">
        <v>44238</v>
      </c>
      <c r="O253" s="1"/>
      <c r="P253" s="1"/>
      <c r="Q253" s="1"/>
      <c r="R253" s="6" t="s">
        <v>749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152</v>
      </c>
      <c r="B254" s="217">
        <v>43832</v>
      </c>
      <c r="C254" s="217"/>
      <c r="D254" s="218" t="s">
        <v>774</v>
      </c>
      <c r="E254" s="219" t="s">
        <v>588</v>
      </c>
      <c r="F254" s="189">
        <v>495</v>
      </c>
      <c r="G254" s="219"/>
      <c r="H254" s="219">
        <v>595</v>
      </c>
      <c r="I254" s="221">
        <v>590</v>
      </c>
      <c r="J254" s="191" t="s">
        <v>822</v>
      </c>
      <c r="K254" s="192">
        <f t="shared" si="81"/>
        <v>100</v>
      </c>
      <c r="L254" s="193">
        <f t="shared" si="82"/>
        <v>0.20202020202020202</v>
      </c>
      <c r="M254" s="188" t="s">
        <v>557</v>
      </c>
      <c r="N254" s="194">
        <v>44589</v>
      </c>
      <c r="O254" s="1"/>
      <c r="P254" s="1"/>
      <c r="Q254" s="1"/>
      <c r="R254" s="6" t="s">
        <v>749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153</v>
      </c>
      <c r="B255" s="217">
        <v>43966</v>
      </c>
      <c r="C255" s="217"/>
      <c r="D255" s="218" t="s">
        <v>71</v>
      </c>
      <c r="E255" s="219" t="s">
        <v>588</v>
      </c>
      <c r="F255" s="189">
        <v>67.5</v>
      </c>
      <c r="G255" s="219"/>
      <c r="H255" s="219">
        <v>86</v>
      </c>
      <c r="I255" s="221">
        <v>86</v>
      </c>
      <c r="J255" s="191" t="s">
        <v>775</v>
      </c>
      <c r="K255" s="192">
        <f t="shared" ref="K255:K262" si="83">H255-F255</f>
        <v>18.5</v>
      </c>
      <c r="L255" s="193">
        <f t="shared" ref="L255:L262" si="84">K255/F255</f>
        <v>0.27407407407407408</v>
      </c>
      <c r="M255" s="188" t="s">
        <v>557</v>
      </c>
      <c r="N255" s="194">
        <v>44008</v>
      </c>
      <c r="O255" s="1"/>
      <c r="P255" s="1"/>
      <c r="Q255" s="1"/>
      <c r="R255" s="6" t="s">
        <v>749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154</v>
      </c>
      <c r="B256" s="217">
        <v>44035</v>
      </c>
      <c r="C256" s="217"/>
      <c r="D256" s="218" t="s">
        <v>458</v>
      </c>
      <c r="E256" s="219" t="s">
        <v>588</v>
      </c>
      <c r="F256" s="189">
        <v>231</v>
      </c>
      <c r="G256" s="219"/>
      <c r="H256" s="219">
        <v>281</v>
      </c>
      <c r="I256" s="221">
        <v>281</v>
      </c>
      <c r="J256" s="191" t="s">
        <v>646</v>
      </c>
      <c r="K256" s="192">
        <f t="shared" si="83"/>
        <v>50</v>
      </c>
      <c r="L256" s="193">
        <f t="shared" si="84"/>
        <v>0.21645021645021645</v>
      </c>
      <c r="M256" s="188" t="s">
        <v>557</v>
      </c>
      <c r="N256" s="194">
        <v>44358</v>
      </c>
      <c r="O256" s="1"/>
      <c r="P256" s="1"/>
      <c r="Q256" s="1"/>
      <c r="R256" s="6" t="s">
        <v>749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155</v>
      </c>
      <c r="B257" s="217">
        <v>44092</v>
      </c>
      <c r="C257" s="217"/>
      <c r="D257" s="218" t="s">
        <v>395</v>
      </c>
      <c r="E257" s="219" t="s">
        <v>588</v>
      </c>
      <c r="F257" s="219">
        <v>206</v>
      </c>
      <c r="G257" s="219"/>
      <c r="H257" s="219">
        <v>248</v>
      </c>
      <c r="I257" s="221">
        <v>248</v>
      </c>
      <c r="J257" s="191" t="s">
        <v>646</v>
      </c>
      <c r="K257" s="192">
        <f t="shared" si="83"/>
        <v>42</v>
      </c>
      <c r="L257" s="193">
        <f t="shared" si="84"/>
        <v>0.20388349514563106</v>
      </c>
      <c r="M257" s="188" t="s">
        <v>557</v>
      </c>
      <c r="N257" s="194">
        <v>44214</v>
      </c>
      <c r="O257" s="1"/>
      <c r="P257" s="1"/>
      <c r="Q257" s="1"/>
      <c r="R257" s="6" t="s">
        <v>749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156</v>
      </c>
      <c r="B258" s="217">
        <v>44140</v>
      </c>
      <c r="C258" s="217"/>
      <c r="D258" s="218" t="s">
        <v>395</v>
      </c>
      <c r="E258" s="219" t="s">
        <v>588</v>
      </c>
      <c r="F258" s="219">
        <v>182.5</v>
      </c>
      <c r="G258" s="219"/>
      <c r="H258" s="219">
        <v>248</v>
      </c>
      <c r="I258" s="221">
        <v>248</v>
      </c>
      <c r="J258" s="191" t="s">
        <v>646</v>
      </c>
      <c r="K258" s="192">
        <f t="shared" si="83"/>
        <v>65.5</v>
      </c>
      <c r="L258" s="193">
        <f t="shared" si="84"/>
        <v>0.35890410958904112</v>
      </c>
      <c r="M258" s="188" t="s">
        <v>557</v>
      </c>
      <c r="N258" s="194">
        <v>44214</v>
      </c>
      <c r="O258" s="1"/>
      <c r="P258" s="1"/>
      <c r="Q258" s="1"/>
      <c r="R258" s="6" t="s">
        <v>749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157</v>
      </c>
      <c r="B259" s="217">
        <v>44140</v>
      </c>
      <c r="C259" s="217"/>
      <c r="D259" s="218" t="s">
        <v>319</v>
      </c>
      <c r="E259" s="219" t="s">
        <v>588</v>
      </c>
      <c r="F259" s="219">
        <v>247.5</v>
      </c>
      <c r="G259" s="219"/>
      <c r="H259" s="219">
        <v>320</v>
      </c>
      <c r="I259" s="221">
        <v>320</v>
      </c>
      <c r="J259" s="191" t="s">
        <v>646</v>
      </c>
      <c r="K259" s="192">
        <f t="shared" si="83"/>
        <v>72.5</v>
      </c>
      <c r="L259" s="193">
        <f t="shared" si="84"/>
        <v>0.29292929292929293</v>
      </c>
      <c r="M259" s="188" t="s">
        <v>557</v>
      </c>
      <c r="N259" s="194">
        <v>44323</v>
      </c>
      <c r="O259" s="1"/>
      <c r="P259" s="1"/>
      <c r="Q259" s="1"/>
      <c r="R259" s="6" t="s">
        <v>749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158</v>
      </c>
      <c r="B260" s="217">
        <v>44140</v>
      </c>
      <c r="C260" s="217"/>
      <c r="D260" s="218" t="s">
        <v>270</v>
      </c>
      <c r="E260" s="219" t="s">
        <v>588</v>
      </c>
      <c r="F260" s="189">
        <v>925</v>
      </c>
      <c r="G260" s="219"/>
      <c r="H260" s="219">
        <v>1095</v>
      </c>
      <c r="I260" s="221">
        <v>1093</v>
      </c>
      <c r="J260" s="191" t="s">
        <v>776</v>
      </c>
      <c r="K260" s="192">
        <f t="shared" si="83"/>
        <v>170</v>
      </c>
      <c r="L260" s="193">
        <f t="shared" si="84"/>
        <v>0.18378378378378379</v>
      </c>
      <c r="M260" s="188" t="s">
        <v>557</v>
      </c>
      <c r="N260" s="194">
        <v>44201</v>
      </c>
      <c r="O260" s="1"/>
      <c r="P260" s="1"/>
      <c r="Q260" s="1"/>
      <c r="R260" s="6" t="s">
        <v>749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159</v>
      </c>
      <c r="B261" s="217">
        <v>44140</v>
      </c>
      <c r="C261" s="217"/>
      <c r="D261" s="218" t="s">
        <v>335</v>
      </c>
      <c r="E261" s="219" t="s">
        <v>588</v>
      </c>
      <c r="F261" s="189">
        <v>332.5</v>
      </c>
      <c r="G261" s="219"/>
      <c r="H261" s="219">
        <v>393</v>
      </c>
      <c r="I261" s="221">
        <v>406</v>
      </c>
      <c r="J261" s="191" t="s">
        <v>777</v>
      </c>
      <c r="K261" s="192">
        <f t="shared" si="83"/>
        <v>60.5</v>
      </c>
      <c r="L261" s="193">
        <f t="shared" si="84"/>
        <v>0.18195488721804512</v>
      </c>
      <c r="M261" s="188" t="s">
        <v>557</v>
      </c>
      <c r="N261" s="194">
        <v>44256</v>
      </c>
      <c r="O261" s="1"/>
      <c r="P261" s="1"/>
      <c r="Q261" s="1"/>
      <c r="R261" s="6" t="s">
        <v>749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160</v>
      </c>
      <c r="B262" s="217">
        <v>44141</v>
      </c>
      <c r="C262" s="217"/>
      <c r="D262" s="218" t="s">
        <v>458</v>
      </c>
      <c r="E262" s="219" t="s">
        <v>588</v>
      </c>
      <c r="F262" s="189">
        <v>231</v>
      </c>
      <c r="G262" s="219"/>
      <c r="H262" s="219">
        <v>281</v>
      </c>
      <c r="I262" s="221">
        <v>281</v>
      </c>
      <c r="J262" s="191" t="s">
        <v>646</v>
      </c>
      <c r="K262" s="192">
        <f t="shared" si="83"/>
        <v>50</v>
      </c>
      <c r="L262" s="193">
        <f t="shared" si="84"/>
        <v>0.21645021645021645</v>
      </c>
      <c r="M262" s="188" t="s">
        <v>557</v>
      </c>
      <c r="N262" s="194">
        <v>44358</v>
      </c>
      <c r="O262" s="1"/>
      <c r="P262" s="1"/>
      <c r="Q262" s="1"/>
      <c r="R262" s="6" t="s">
        <v>749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2">
        <v>161</v>
      </c>
      <c r="B263" s="235">
        <v>44187</v>
      </c>
      <c r="C263" s="235"/>
      <c r="D263" s="236" t="s">
        <v>433</v>
      </c>
      <c r="E263" s="53" t="s">
        <v>588</v>
      </c>
      <c r="F263" s="237" t="s">
        <v>778</v>
      </c>
      <c r="G263" s="53"/>
      <c r="H263" s="53"/>
      <c r="I263" s="238">
        <v>239</v>
      </c>
      <c r="J263" s="234" t="s">
        <v>560</v>
      </c>
      <c r="K263" s="234"/>
      <c r="L263" s="239"/>
      <c r="M263" s="240"/>
      <c r="N263" s="241"/>
      <c r="O263" s="1"/>
      <c r="P263" s="1"/>
      <c r="Q263" s="1"/>
      <c r="R263" s="6" t="s">
        <v>749</v>
      </c>
    </row>
    <row r="264" spans="1:26" ht="12.75" customHeight="1">
      <c r="A264" s="216">
        <v>162</v>
      </c>
      <c r="B264" s="217">
        <v>44258</v>
      </c>
      <c r="C264" s="217"/>
      <c r="D264" s="218" t="s">
        <v>774</v>
      </c>
      <c r="E264" s="219" t="s">
        <v>588</v>
      </c>
      <c r="F264" s="189">
        <v>495</v>
      </c>
      <c r="G264" s="219"/>
      <c r="H264" s="219">
        <v>595</v>
      </c>
      <c r="I264" s="221">
        <v>590</v>
      </c>
      <c r="J264" s="191" t="s">
        <v>822</v>
      </c>
      <c r="K264" s="192">
        <f>H264-F264</f>
        <v>100</v>
      </c>
      <c r="L264" s="193">
        <f>K264/F264</f>
        <v>0.20202020202020202</v>
      </c>
      <c r="M264" s="188" t="s">
        <v>557</v>
      </c>
      <c r="N264" s="194">
        <v>44589</v>
      </c>
      <c r="O264" s="1"/>
      <c r="P264" s="1"/>
      <c r="R264" s="6" t="s">
        <v>749</v>
      </c>
    </row>
    <row r="265" spans="1:26" ht="12.75" customHeight="1">
      <c r="A265" s="216">
        <v>163</v>
      </c>
      <c r="B265" s="217">
        <v>44274</v>
      </c>
      <c r="C265" s="217"/>
      <c r="D265" s="218" t="s">
        <v>335</v>
      </c>
      <c r="E265" s="219" t="s">
        <v>588</v>
      </c>
      <c r="F265" s="189">
        <v>355</v>
      </c>
      <c r="G265" s="219"/>
      <c r="H265" s="219">
        <v>422.5</v>
      </c>
      <c r="I265" s="221">
        <v>420</v>
      </c>
      <c r="J265" s="191" t="s">
        <v>779</v>
      </c>
      <c r="K265" s="192">
        <f>H265-F265</f>
        <v>67.5</v>
      </c>
      <c r="L265" s="193">
        <f>K265/F265</f>
        <v>0.19014084507042253</v>
      </c>
      <c r="M265" s="188" t="s">
        <v>557</v>
      </c>
      <c r="N265" s="194">
        <v>44361</v>
      </c>
      <c r="O265" s="1"/>
      <c r="R265" s="243" t="s">
        <v>749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164</v>
      </c>
      <c r="B266" s="217">
        <v>44295</v>
      </c>
      <c r="C266" s="217"/>
      <c r="D266" s="218" t="s">
        <v>780</v>
      </c>
      <c r="E266" s="219" t="s">
        <v>588</v>
      </c>
      <c r="F266" s="189">
        <v>555</v>
      </c>
      <c r="G266" s="219"/>
      <c r="H266" s="219">
        <v>663</v>
      </c>
      <c r="I266" s="221">
        <v>663</v>
      </c>
      <c r="J266" s="191" t="s">
        <v>781</v>
      </c>
      <c r="K266" s="192">
        <f>H266-F266</f>
        <v>108</v>
      </c>
      <c r="L266" s="193">
        <f>K266/F266</f>
        <v>0.19459459459459461</v>
      </c>
      <c r="M266" s="188" t="s">
        <v>557</v>
      </c>
      <c r="N266" s="194">
        <v>44321</v>
      </c>
      <c r="O266" s="1"/>
      <c r="P266" s="1"/>
      <c r="Q266" s="1"/>
      <c r="R266" s="243" t="s">
        <v>749</v>
      </c>
    </row>
    <row r="267" spans="1:26" ht="12.75" customHeight="1">
      <c r="A267" s="216">
        <v>165</v>
      </c>
      <c r="B267" s="217">
        <v>44308</v>
      </c>
      <c r="C267" s="217"/>
      <c r="D267" s="218" t="s">
        <v>365</v>
      </c>
      <c r="E267" s="219" t="s">
        <v>588</v>
      </c>
      <c r="F267" s="189">
        <v>126.5</v>
      </c>
      <c r="G267" s="219"/>
      <c r="H267" s="219">
        <v>155</v>
      </c>
      <c r="I267" s="221">
        <v>155</v>
      </c>
      <c r="J267" s="191" t="s">
        <v>646</v>
      </c>
      <c r="K267" s="192">
        <f>H267-F267</f>
        <v>28.5</v>
      </c>
      <c r="L267" s="193">
        <f>K267/F267</f>
        <v>0.22529644268774704</v>
      </c>
      <c r="M267" s="188" t="s">
        <v>557</v>
      </c>
      <c r="N267" s="194">
        <v>44362</v>
      </c>
      <c r="O267" s="1"/>
      <c r="R267" s="243" t="s">
        <v>749</v>
      </c>
    </row>
    <row r="268" spans="1:26" ht="12.75" customHeight="1">
      <c r="A268" s="273">
        <v>166</v>
      </c>
      <c r="B268" s="274">
        <v>44368</v>
      </c>
      <c r="C268" s="274"/>
      <c r="D268" s="275" t="s">
        <v>383</v>
      </c>
      <c r="E268" s="276" t="s">
        <v>588</v>
      </c>
      <c r="F268" s="277">
        <v>287.5</v>
      </c>
      <c r="G268" s="276"/>
      <c r="H268" s="276">
        <v>245</v>
      </c>
      <c r="I268" s="278">
        <v>344</v>
      </c>
      <c r="J268" s="201" t="s">
        <v>817</v>
      </c>
      <c r="K268" s="202">
        <f>H268-F268</f>
        <v>-42.5</v>
      </c>
      <c r="L268" s="203">
        <f>K268/F268</f>
        <v>-0.14782608695652175</v>
      </c>
      <c r="M268" s="199" t="s">
        <v>569</v>
      </c>
      <c r="N268" s="196">
        <v>44508</v>
      </c>
      <c r="O268" s="1"/>
      <c r="R268" s="243" t="s">
        <v>749</v>
      </c>
    </row>
    <row r="269" spans="1:26" ht="12.75" customHeight="1">
      <c r="A269" s="242">
        <v>167</v>
      </c>
      <c r="B269" s="235">
        <v>44368</v>
      </c>
      <c r="C269" s="235"/>
      <c r="D269" s="236" t="s">
        <v>458</v>
      </c>
      <c r="E269" s="53" t="s">
        <v>588</v>
      </c>
      <c r="F269" s="237" t="s">
        <v>782</v>
      </c>
      <c r="G269" s="53"/>
      <c r="H269" s="53"/>
      <c r="I269" s="238">
        <v>320</v>
      </c>
      <c r="J269" s="234" t="s">
        <v>560</v>
      </c>
      <c r="K269" s="242"/>
      <c r="L269" s="235"/>
      <c r="M269" s="235"/>
      <c r="N269" s="236"/>
      <c r="O269" s="41"/>
      <c r="R269" s="243" t="s">
        <v>749</v>
      </c>
    </row>
    <row r="270" spans="1:26" ht="12.75" customHeight="1">
      <c r="A270" s="216">
        <v>168</v>
      </c>
      <c r="B270" s="217">
        <v>44406</v>
      </c>
      <c r="C270" s="217"/>
      <c r="D270" s="218" t="s">
        <v>365</v>
      </c>
      <c r="E270" s="219" t="s">
        <v>588</v>
      </c>
      <c r="F270" s="189">
        <v>162.5</v>
      </c>
      <c r="G270" s="219"/>
      <c r="H270" s="219">
        <v>200</v>
      </c>
      <c r="I270" s="221">
        <v>200</v>
      </c>
      <c r="J270" s="191" t="s">
        <v>646</v>
      </c>
      <c r="K270" s="192">
        <f>H270-F270</f>
        <v>37.5</v>
      </c>
      <c r="L270" s="193">
        <f>K270/F270</f>
        <v>0.23076923076923078</v>
      </c>
      <c r="M270" s="188" t="s">
        <v>557</v>
      </c>
      <c r="N270" s="194">
        <v>44571</v>
      </c>
      <c r="O270" s="1"/>
      <c r="R270" s="243" t="s">
        <v>749</v>
      </c>
    </row>
    <row r="271" spans="1:26" ht="12.75" customHeight="1">
      <c r="A271" s="216">
        <v>169</v>
      </c>
      <c r="B271" s="217">
        <v>44462</v>
      </c>
      <c r="C271" s="217"/>
      <c r="D271" s="218" t="s">
        <v>787</v>
      </c>
      <c r="E271" s="219" t="s">
        <v>588</v>
      </c>
      <c r="F271" s="189">
        <v>1235</v>
      </c>
      <c r="G271" s="219"/>
      <c r="H271" s="219">
        <v>1505</v>
      </c>
      <c r="I271" s="221">
        <v>1500</v>
      </c>
      <c r="J271" s="191" t="s">
        <v>646</v>
      </c>
      <c r="K271" s="192">
        <f>H271-F271</f>
        <v>270</v>
      </c>
      <c r="L271" s="193">
        <f>K271/F271</f>
        <v>0.21862348178137653</v>
      </c>
      <c r="M271" s="188" t="s">
        <v>557</v>
      </c>
      <c r="N271" s="194">
        <v>44564</v>
      </c>
      <c r="O271" s="1"/>
      <c r="R271" s="243" t="s">
        <v>749</v>
      </c>
    </row>
    <row r="272" spans="1:26" ht="12.75" customHeight="1">
      <c r="A272" s="257">
        <v>170</v>
      </c>
      <c r="B272" s="258">
        <v>44480</v>
      </c>
      <c r="C272" s="258"/>
      <c r="D272" s="259" t="s">
        <v>789</v>
      </c>
      <c r="E272" s="260" t="s">
        <v>588</v>
      </c>
      <c r="F272" s="261" t="s">
        <v>794</v>
      </c>
      <c r="G272" s="260"/>
      <c r="H272" s="260"/>
      <c r="I272" s="260">
        <v>145</v>
      </c>
      <c r="J272" s="262" t="s">
        <v>560</v>
      </c>
      <c r="K272" s="257"/>
      <c r="L272" s="258"/>
      <c r="M272" s="258"/>
      <c r="N272" s="259"/>
      <c r="O272" s="41"/>
      <c r="R272" s="243" t="s">
        <v>749</v>
      </c>
    </row>
    <row r="273" spans="1:18" ht="12.75" customHeight="1">
      <c r="A273" s="263">
        <v>171</v>
      </c>
      <c r="B273" s="264">
        <v>44481</v>
      </c>
      <c r="C273" s="264"/>
      <c r="D273" s="265" t="s">
        <v>259</v>
      </c>
      <c r="E273" s="266" t="s">
        <v>588</v>
      </c>
      <c r="F273" s="267" t="s">
        <v>791</v>
      </c>
      <c r="G273" s="266"/>
      <c r="H273" s="266"/>
      <c r="I273" s="266">
        <v>380</v>
      </c>
      <c r="J273" s="268" t="s">
        <v>560</v>
      </c>
      <c r="K273" s="263"/>
      <c r="L273" s="264"/>
      <c r="M273" s="264"/>
      <c r="N273" s="265"/>
      <c r="O273" s="41"/>
      <c r="R273" s="243" t="s">
        <v>749</v>
      </c>
    </row>
    <row r="274" spans="1:18" ht="12.75" customHeight="1">
      <c r="A274" s="263">
        <v>172</v>
      </c>
      <c r="B274" s="264">
        <v>44481</v>
      </c>
      <c r="C274" s="264"/>
      <c r="D274" s="265" t="s">
        <v>390</v>
      </c>
      <c r="E274" s="266" t="s">
        <v>588</v>
      </c>
      <c r="F274" s="267" t="s">
        <v>792</v>
      </c>
      <c r="G274" s="266"/>
      <c r="H274" s="266"/>
      <c r="I274" s="266">
        <v>56</v>
      </c>
      <c r="J274" s="268" t="s">
        <v>560</v>
      </c>
      <c r="K274" s="263"/>
      <c r="L274" s="264"/>
      <c r="M274" s="264"/>
      <c r="N274" s="265"/>
      <c r="O274" s="41"/>
      <c r="R274" s="243"/>
    </row>
    <row r="275" spans="1:18" ht="12.75" customHeight="1">
      <c r="A275" s="216">
        <v>173</v>
      </c>
      <c r="B275" s="217">
        <v>44551</v>
      </c>
      <c r="C275" s="217"/>
      <c r="D275" s="218" t="s">
        <v>118</v>
      </c>
      <c r="E275" s="219" t="s">
        <v>588</v>
      </c>
      <c r="F275" s="189">
        <v>2300</v>
      </c>
      <c r="G275" s="219"/>
      <c r="H275" s="219">
        <f>(2820+2200)/2</f>
        <v>2510</v>
      </c>
      <c r="I275" s="221">
        <v>3000</v>
      </c>
      <c r="J275" s="191" t="s">
        <v>832</v>
      </c>
      <c r="K275" s="192">
        <f>H275-F275</f>
        <v>210</v>
      </c>
      <c r="L275" s="193">
        <f>K275/F275</f>
        <v>9.1304347826086957E-2</v>
      </c>
      <c r="M275" s="188" t="s">
        <v>557</v>
      </c>
      <c r="N275" s="194">
        <v>44649</v>
      </c>
      <c r="O275" s="1"/>
      <c r="R275" s="243"/>
    </row>
    <row r="276" spans="1:18" ht="12.75" customHeight="1">
      <c r="A276" s="269">
        <v>174</v>
      </c>
      <c r="B276" s="264">
        <v>44606</v>
      </c>
      <c r="C276" s="269"/>
      <c r="D276" s="269" t="s">
        <v>411</v>
      </c>
      <c r="E276" s="266" t="s">
        <v>588</v>
      </c>
      <c r="F276" s="266" t="s">
        <v>825</v>
      </c>
      <c r="G276" s="266"/>
      <c r="H276" s="266"/>
      <c r="I276" s="266">
        <v>764</v>
      </c>
      <c r="J276" s="266" t="s">
        <v>560</v>
      </c>
      <c r="K276" s="266"/>
      <c r="L276" s="266"/>
      <c r="M276" s="266"/>
      <c r="N276" s="269"/>
      <c r="O276" s="41"/>
      <c r="R276" s="243"/>
    </row>
    <row r="277" spans="1:18" ht="12.75" customHeight="1">
      <c r="A277" s="269">
        <v>175</v>
      </c>
      <c r="B277" s="264">
        <v>44613</v>
      </c>
      <c r="C277" s="269"/>
      <c r="D277" s="269" t="s">
        <v>787</v>
      </c>
      <c r="E277" s="266" t="s">
        <v>588</v>
      </c>
      <c r="F277" s="266" t="s">
        <v>826</v>
      </c>
      <c r="G277" s="266"/>
      <c r="H277" s="266"/>
      <c r="I277" s="266">
        <v>1510</v>
      </c>
      <c r="J277" s="266" t="s">
        <v>560</v>
      </c>
      <c r="K277" s="266"/>
      <c r="L277" s="266"/>
      <c r="M277" s="266"/>
      <c r="N277" s="269"/>
      <c r="O277" s="41"/>
      <c r="R277" s="243"/>
    </row>
    <row r="278" spans="1:18" ht="12.75" customHeight="1">
      <c r="A278">
        <v>176</v>
      </c>
      <c r="B278" s="264">
        <v>44670</v>
      </c>
      <c r="C278" s="264"/>
      <c r="D278" s="269" t="s">
        <v>521</v>
      </c>
      <c r="E278" s="321" t="s">
        <v>588</v>
      </c>
      <c r="F278" s="266" t="s">
        <v>834</v>
      </c>
      <c r="G278" s="266"/>
      <c r="H278" s="266"/>
      <c r="I278" s="266">
        <v>553</v>
      </c>
      <c r="J278" s="266" t="s">
        <v>560</v>
      </c>
      <c r="K278" s="266"/>
      <c r="L278" s="266"/>
      <c r="M278" s="266"/>
      <c r="N278" s="266"/>
      <c r="O278" s="41"/>
      <c r="R278" s="243"/>
    </row>
    <row r="279" spans="1:18" ht="12.75" customHeight="1">
      <c r="A279" s="242">
        <v>177</v>
      </c>
      <c r="B279" s="264">
        <v>44746</v>
      </c>
      <c r="D279" s="396" t="s">
        <v>908</v>
      </c>
      <c r="E279" s="395" t="s">
        <v>588</v>
      </c>
      <c r="F279" s="266" t="s">
        <v>906</v>
      </c>
      <c r="G279" s="266"/>
      <c r="H279" s="266"/>
      <c r="I279" s="266">
        <v>254</v>
      </c>
      <c r="J279" s="266" t="s">
        <v>560</v>
      </c>
      <c r="K279" s="266"/>
      <c r="L279" s="266"/>
      <c r="M279" s="266"/>
      <c r="N279" s="266"/>
      <c r="O279" s="41"/>
      <c r="R279" s="243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B282" s="244" t="s">
        <v>783</v>
      </c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A289" s="245"/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A290" s="245"/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A291" s="53"/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</sheetData>
  <autoFilter ref="R1:R28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2022-07-12T02:44:55Z</dcterms:modified>
</cp:coreProperties>
</file>