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2" i="7"/>
  <c r="M72" s="1"/>
  <c r="K72"/>
  <c r="M100"/>
  <c r="K100"/>
  <c r="K97"/>
  <c r="M97" s="1"/>
  <c r="K98"/>
  <c r="M98" s="1"/>
  <c r="L47"/>
  <c r="K47"/>
  <c r="M47" s="1"/>
  <c r="K96"/>
  <c r="M96" s="1"/>
  <c r="L69"/>
  <c r="K69"/>
  <c r="M69" s="1"/>
  <c r="L74"/>
  <c r="K74"/>
  <c r="L73"/>
  <c r="K73"/>
  <c r="L71"/>
  <c r="M71" s="1"/>
  <c r="K71"/>
  <c r="L65"/>
  <c r="K65"/>
  <c r="L70"/>
  <c r="K70"/>
  <c r="L67"/>
  <c r="K67"/>
  <c r="L46"/>
  <c r="K46"/>
  <c r="L33"/>
  <c r="K33"/>
  <c r="M89"/>
  <c r="K94"/>
  <c r="M94" s="1"/>
  <c r="K92"/>
  <c r="M92" s="1"/>
  <c r="K91"/>
  <c r="M91" s="1"/>
  <c r="M74" l="1"/>
  <c r="M73"/>
  <c r="M33"/>
  <c r="M65"/>
  <c r="M70"/>
  <c r="M67"/>
  <c r="M46"/>
  <c r="M86"/>
  <c r="L45"/>
  <c r="K45"/>
  <c r="L44"/>
  <c r="K44"/>
  <c r="L43"/>
  <c r="K43"/>
  <c r="L11"/>
  <c r="K11"/>
  <c r="L10"/>
  <c r="K10"/>
  <c r="M10" s="1"/>
  <c r="L34"/>
  <c r="K34"/>
  <c r="L41"/>
  <c r="K41"/>
  <c r="M41" s="1"/>
  <c r="L42"/>
  <c r="K42"/>
  <c r="L59"/>
  <c r="K59"/>
  <c r="L61"/>
  <c r="K61"/>
  <c r="L62"/>
  <c r="K62"/>
  <c r="L66"/>
  <c r="K66"/>
  <c r="L16"/>
  <c r="K16"/>
  <c r="M16" s="1"/>
  <c r="L40"/>
  <c r="K40"/>
  <c r="L64"/>
  <c r="K64"/>
  <c r="L39"/>
  <c r="K39"/>
  <c r="L38"/>
  <c r="K38"/>
  <c r="L60"/>
  <c r="K60"/>
  <c r="M38" l="1"/>
  <c r="M59"/>
  <c r="M34"/>
  <c r="M39"/>
  <c r="M42"/>
  <c r="M44"/>
  <c r="M43"/>
  <c r="M11"/>
  <c r="M45"/>
  <c r="M61"/>
  <c r="M62"/>
  <c r="M66"/>
  <c r="M40"/>
  <c r="M64"/>
  <c r="M60"/>
  <c r="L37" l="1"/>
  <c r="K37"/>
  <c r="K88"/>
  <c r="M88" s="1"/>
  <c r="M37" l="1"/>
  <c r="K265"/>
  <c r="L265" s="1"/>
  <c r="K293"/>
  <c r="L293" s="1"/>
  <c r="K291" l="1"/>
  <c r="L291" s="1"/>
  <c r="K288"/>
  <c r="L288" s="1"/>
  <c r="K282"/>
  <c r="L282" s="1"/>
  <c r="L12"/>
  <c r="K12"/>
  <c r="L14"/>
  <c r="K14"/>
  <c r="M12" l="1"/>
  <c r="M14"/>
  <c r="K277" l="1"/>
  <c r="L277" s="1"/>
  <c r="K266"/>
  <c r="L266" s="1"/>
  <c r="K285"/>
  <c r="L285" s="1"/>
  <c r="K292" l="1"/>
  <c r="L292" s="1"/>
  <c r="K287" l="1"/>
  <c r="L287" s="1"/>
  <c r="K279" l="1"/>
  <c r="L279" s="1"/>
  <c r="K259"/>
  <c r="L259" s="1"/>
  <c r="K284"/>
  <c r="L284" s="1"/>
  <c r="K283"/>
  <c r="L283" s="1"/>
  <c r="K286"/>
  <c r="L286" s="1"/>
  <c r="K281"/>
  <c r="L281" s="1"/>
  <c r="M7"/>
  <c r="F269"/>
  <c r="K269" s="1"/>
  <c r="L269" s="1"/>
  <c r="K270"/>
  <c r="L270" s="1"/>
  <c r="K261"/>
  <c r="L261" s="1"/>
  <c r="K264"/>
  <c r="L264" s="1"/>
  <c r="K272"/>
  <c r="L272" s="1"/>
  <c r="F263"/>
  <c r="F262"/>
  <c r="K262" s="1"/>
  <c r="L262" s="1"/>
  <c r="F260"/>
  <c r="K260" s="1"/>
  <c r="L260" s="1"/>
  <c r="F240"/>
  <c r="K240" s="1"/>
  <c r="L240" s="1"/>
  <c r="F192"/>
  <c r="K192" s="1"/>
  <c r="L192" s="1"/>
  <c r="K271"/>
  <c r="L271" s="1"/>
  <c r="K275"/>
  <c r="L275" s="1"/>
  <c r="K276"/>
  <c r="L276" s="1"/>
  <c r="K268"/>
  <c r="L268" s="1"/>
  <c r="K278"/>
  <c r="L278" s="1"/>
  <c r="K274"/>
  <c r="L274" s="1"/>
  <c r="K267"/>
  <c r="L267" s="1"/>
  <c r="K256"/>
  <c r="L256" s="1"/>
  <c r="K258"/>
  <c r="L258" s="1"/>
  <c r="K255"/>
  <c r="L255" s="1"/>
  <c r="K257"/>
  <c r="L257" s="1"/>
  <c r="K186"/>
  <c r="L186" s="1"/>
  <c r="K239"/>
  <c r="L239" s="1"/>
  <c r="K253"/>
  <c r="L253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H191"/>
  <c r="K191" s="1"/>
  <c r="L191" s="1"/>
  <c r="K188"/>
  <c r="L188" s="1"/>
  <c r="K187"/>
  <c r="L187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D7" i="6"/>
  <c r="K6" i="4"/>
  <c r="K6" i="3"/>
  <c r="L6" i="2"/>
</calcChain>
</file>

<file path=xl/sharedStrings.xml><?xml version="1.0" encoding="utf-8"?>
<sst xmlns="http://schemas.openxmlformats.org/spreadsheetml/2006/main" count="3209" uniqueCount="1137">
  <si>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</si>
  <si>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</si>
  <si>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</si>
  <si>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</si>
  <si>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</si>
  <si>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</si>
  <si>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</si>
  <si>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</si>
  <si>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</si>
  <si>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</si>
  <si>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</si>
  <si>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</si>
  <si>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</si>
  <si>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</si>
  <si>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</si>
  <si>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</si>
  <si>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</si>
  <si>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</si>
  <si>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</si>
  <si>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</si>
  <si>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</si>
  <si>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</si>
  <si>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</si>
  <si>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</si>
  <si>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</si>
  <si>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</si>
  <si>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</si>
  <si>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</si>
  <si>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</si>
  <si>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</si>
  <si>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</si>
  <si>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</si>
  <si>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</si>
  <si>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</si>
  <si>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</si>
  <si>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</si>
  <si>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</si>
  <si>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</si>
  <si>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</si>
  <si>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</si>
  <si>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</si>
  <si>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</si>
  <si>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</si>
  <si>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</si>
  <si>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</si>
  <si>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</si>
  <si>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</si>
  <si>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</si>
  <si>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</si>
  <si>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</si>
  <si>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</si>
  <si>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</si>
  <si>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</si>
  <si>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</si>
  <si>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</si>
  <si>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</si>
  <si>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</si>
  <si>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</si>
  <si>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</si>
  <si>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</si>
  <si>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</si>
  <si>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</si>
  <si>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</si>
  <si>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</si>
  <si>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</si>
  <si>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</si>
  <si>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</si>
  <si>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</si>
  <si>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</si>
  <si>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</si>
  <si>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</si>
  <si>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</si>
  <si>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</si>
  <si>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</si>
  <si>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</si>
  <si>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</si>
  <si>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</si>
  <si>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</si>
  <si>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</si>
  <si>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</si>
  <si>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</si>
  <si>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</si>
  <si>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</si>
  <si>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</si>
  <si>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</si>
  <si>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</si>
  <si>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</si>
  <si>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</si>
  <si>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</si>
  <si>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</si>
  <si>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</si>
  <si>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</si>
  <si>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</si>
  <si>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</si>
  <si>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</si>
  <si>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</si>
  <si>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</si>
  <si>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</si>
  <si>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</si>
  <si>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</si>
  <si>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</si>
  <si>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</si>
  <si>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</si>
  <si>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</si>
  <si>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</si>
  <si>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</si>
  <si>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</si>
  <si>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</si>
  <si>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</si>
  <si>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</si>
  <si>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</si>
  <si>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</si>
  <si>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</si>
  <si>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</si>
  <si>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</si>
  <si>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</si>
  <si>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</si>
  <si>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</si>
  <si>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</si>
  <si>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</si>
  <si>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</si>
  <si>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</si>
  <si>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</si>
  <si>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</si>
  <si>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</si>
  <si>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</si>
  <si>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</si>
  <si>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</si>
  <si>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</si>
  <si>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</si>
  <si>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</si>
  <si>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</si>
  <si>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</si>
  <si>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</si>
  <si>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</si>
  <si>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</si>
  <si>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</si>
  <si>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</si>
  <si>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</si>
  <si>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</si>
  <si>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</si>
  <si>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</si>
  <si>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</si>
  <si>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</si>
  <si>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</si>
  <si>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</si>
  <si>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</si>
  <si>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</si>
  <si>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</si>
  <si>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</si>
  <si>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</si>
  <si>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</si>
  <si>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</si>
  <si>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</si>
  <si>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</si>
  <si>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</si>
  <si>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</si>
  <si>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</si>
  <si>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</si>
  <si>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</si>
  <si>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</si>
  <si>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</si>
  <si>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</si>
  <si>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</si>
  <si>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</si>
  <si>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</si>
  <si>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</si>
  <si>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</si>
  <si>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</si>
  <si>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</si>
  <si>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</si>
  <si>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</si>
  <si>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</si>
  <si>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</si>
  <si>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</si>
  <si>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</si>
  <si>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</si>
  <si>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</si>
  <si>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</si>
  <si>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</si>
  <si>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</si>
  <si>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</si>
  <si>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</si>
  <si>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</si>
  <si>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</si>
  <si>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</si>
  <si>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</si>
  <si>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</si>
  <si>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</si>
  <si>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</si>
  <si>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</si>
  <si>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</si>
  <si>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</si>
  <si>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</si>
  <si>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</si>
  <si>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</si>
  <si>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</si>
  <si>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</si>
  <si>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</si>
  <si>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</si>
  <si>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</si>
  <si>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</si>
  <si>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</si>
  <si>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</si>
  <si>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</si>
  <si>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</si>
  <si>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</si>
  <si>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</si>
  <si>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</si>
  <si>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</si>
  <si>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</si>
  <si>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</si>
  <si>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</si>
  <si>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</si>
  <si>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</si>
  <si>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</si>
  <si>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</si>
  <si>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</si>
  <si>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</si>
  <si>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</si>
  <si>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</si>
  <si>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</si>
  <si>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</si>
  <si>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</si>
  <si>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</si>
  <si>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</si>
  <si>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</si>
  <si>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</si>
  <si>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</si>
  <si>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</si>
  <si>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</si>
  <si>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</si>
  <si>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</si>
  <si>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</si>
  <si>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</si>
  <si>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</si>
  <si>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</si>
  <si>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</si>
  <si>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</si>
  <si>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</si>
  <si>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</si>
  <si>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</si>
  <si>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</si>
  <si>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</si>
  <si>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</si>
  <si>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</si>
  <si>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</si>
  <si>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</si>
  <si>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</si>
  <si>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</si>
  <si>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</si>
  <si>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</si>
  <si>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</si>
  <si>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</si>
  <si>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</si>
  <si>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</si>
  <si>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</si>
  <si>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</si>
  <si>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</si>
  <si>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</si>
  <si>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</si>
  <si>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</si>
  <si>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</si>
  <si>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</si>
  <si>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</si>
  <si>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</si>
  <si>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</si>
  <si>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</si>
  <si>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</si>
  <si>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</si>
  <si>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</si>
  <si>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</si>
  <si>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</si>
  <si>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</si>
  <si>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</si>
  <si>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</si>
  <si>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</si>
  <si>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</si>
  <si>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</si>
  <si>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</si>
  <si>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</si>
  <si>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</si>
  <si>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</si>
  <si>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</si>
  <si>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</si>
  <si>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</si>
  <si>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</si>
  <si>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</si>
  <si>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</si>
  <si>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</si>
  <si>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</si>
  <si>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</si>
  <si>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</si>
  <si>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</si>
  <si>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</si>
  <si>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</si>
  <si>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</si>
  <si>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</si>
  <si>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</si>
  <si>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</si>
  <si>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</si>
  <si>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</si>
  <si>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</si>
  <si>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</si>
  <si>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</si>
  <si>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</si>
  <si>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</si>
  <si>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</si>
  <si>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</si>
  <si>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</si>
  <si>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</si>
  <si>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</si>
  <si>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</si>
  <si>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</si>
  <si>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</si>
  <si>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</si>
  <si>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</si>
  <si>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</si>
  <si>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</si>
  <si>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</si>
  <si>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</si>
  <si>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</si>
  <si>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</si>
  <si>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</si>
  <si>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</si>
  <si>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</si>
  <si>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</si>
  <si>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</si>
  <si>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</si>
  <si>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</si>
  <si>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</si>
  <si>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</si>
  <si>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</si>
  <si>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</si>
  <si>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</si>
  <si>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</si>
  <si>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</si>
  <si>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</si>
  <si>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</si>
  <si>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</si>
  <si>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</si>
  <si>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</si>
  <si>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</si>
  <si>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</si>
  <si>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</si>
  <si>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</si>
  <si>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</si>
  <si>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</si>
  <si>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</si>
  <si>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</si>
  <si>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</si>
  <si>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</si>
  <si>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</si>
  <si>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</si>
  <si>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</si>
  <si>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</si>
  <si>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</si>
  <si>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</si>
  <si>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</si>
  <si>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</si>
  <si>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</si>
  <si>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</si>
  <si>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</si>
  <si>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</si>
  <si>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</si>
  <si>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</si>
  <si>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</si>
  <si>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</si>
  <si>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</si>
  <si>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</si>
  <si>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</si>
  <si>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</si>
  <si>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</si>
  <si>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</si>
  <si>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</si>
  <si>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</si>
  <si>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</si>
  <si>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</si>
  <si>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</si>
  <si>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</si>
  <si>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</si>
  <si>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</si>
  <si>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</si>
  <si>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</si>
  <si>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</si>
  <si>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</si>
  <si>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</si>
  <si>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</si>
  <si>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</si>
  <si>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</si>
  <si>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</si>
  <si>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</si>
  <si>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</si>
  <si>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</si>
  <si>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</si>
  <si>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</si>
  <si>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</si>
  <si>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</si>
  <si>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</si>
  <si>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</si>
  <si>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</si>
  <si>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</si>
  <si>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</si>
  <si>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</si>
  <si>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</si>
  <si>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</si>
  <si>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</si>
  <si>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</si>
  <si>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</si>
  <si>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</si>
  <si>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</si>
  <si>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</si>
  <si>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</si>
  <si>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</si>
  <si>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</si>
  <si>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</si>
  <si>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</si>
  <si>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</si>
  <si>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</si>
  <si>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</si>
  <si>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</si>
  <si>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</si>
  <si>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</si>
  <si>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</si>
  <si>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</si>
  <si>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</si>
  <si>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</si>
  <si>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</si>
  <si>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</si>
  <si>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</si>
  <si>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</si>
  <si>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</si>
  <si>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</si>
  <si>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</si>
  <si>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</si>
  <si>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</si>
  <si>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</si>
  <si>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</si>
  <si>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</si>
  <si>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</si>
  <si>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</si>
  <si>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</si>
  <si>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</si>
  <si>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</si>
  <si>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</si>
  <si>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</si>
  <si>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</si>
  <si>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</si>
  <si>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</si>
  <si>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</si>
  <si>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</si>
  <si>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</si>
  <si>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</si>
  <si>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</si>
  <si>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</si>
  <si>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</si>
  <si>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</si>
  <si>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</si>
  <si>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</si>
  <si>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</si>
  <si>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</si>
  <si>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</si>
  <si>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</si>
  <si>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</si>
  <si>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</si>
  <si>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</si>
  <si>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</si>
  <si>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</si>
  <si>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</si>
  <si>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</si>
  <si>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</si>
  <si>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</si>
  <si>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</si>
  <si>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</si>
  <si>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</si>
  <si>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</si>
  <si>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</si>
  <si>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</si>
  <si>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</si>
  <si>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</si>
  <si>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</si>
  <si>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</si>
  <si>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</si>
  <si>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</si>
  <si>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</si>
  <si>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</si>
  <si>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</si>
  <si>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</si>
  <si>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</si>
  <si>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</si>
  <si>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</si>
  <si>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</si>
  <si>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</si>
  <si>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</si>
  <si>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</si>
  <si>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</si>
  <si>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</si>
  <si>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</si>
  <si>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</si>
  <si>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</si>
  <si>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</si>
  <si>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</si>
  <si>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</si>
  <si>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</si>
  <si>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</si>
  <si>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</si>
  <si>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</si>
  <si>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</si>
  <si>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</si>
  <si>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</si>
  <si>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</si>
  <si>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</si>
  <si>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</si>
  <si>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</si>
  <si>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</si>
  <si>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</si>
  <si>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</si>
  <si>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</si>
  <si>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</si>
  <si>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</si>
  <si>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</si>
  <si>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</si>
  <si>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</si>
  <si>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</si>
  <si>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</si>
  <si>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</si>
  <si>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</si>
  <si>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</si>
  <si>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</si>
  <si>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</si>
  <si>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</si>
  <si>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</si>
  <si>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</si>
  <si>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</si>
  <si>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</si>
  <si>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</si>
  <si>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</si>
  <si>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</si>
  <si>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</si>
  <si>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</si>
  <si>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</si>
  <si>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</si>
  <si>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</si>
  <si>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</si>
  <si>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</si>
  <si>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</si>
  <si>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</si>
  <si>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</si>
  <si>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</si>
  <si>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</si>
  <si>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</si>
  <si>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</si>
  <si>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</si>
  <si>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</si>
  <si>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</si>
  <si>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</si>
  <si>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</si>
  <si>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</si>
  <si>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</si>
  <si>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</si>
  <si>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</si>
  <si>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</si>
  <si>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</si>
  <si>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</si>
  <si>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</si>
  <si>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</si>
  <si>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</si>
  <si>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</si>
  <si>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</si>
  <si>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</si>
  <si>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</si>
  <si>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</si>
  <si>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</si>
  <si>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</si>
  <si>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</si>
  <si>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</si>
  <si>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</si>
  <si>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</si>
  <si>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</si>
  <si>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</si>
  <si>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</si>
  <si>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</si>
  <si>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</si>
  <si>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</si>
  <si>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</si>
  <si>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</si>
  <si>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</si>
  <si>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</si>
  <si>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</si>
  <si>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</si>
  <si>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</si>
  <si>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</si>
  <si>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</si>
  <si>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</si>
  <si>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</si>
  <si>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</si>
  <si>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</si>
  <si>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</si>
  <si>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</si>
  <si>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</si>
  <si>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</si>
  <si>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</si>
  <si>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</si>
  <si>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</si>
  <si>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</si>
  <si>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</si>
  <si>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</si>
  <si>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</si>
  <si>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</si>
  <si>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</si>
  <si>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</si>
  <si>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</si>
  <si>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</si>
  <si>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</si>
  <si>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</si>
  <si>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</si>
  <si>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</si>
  <si>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</si>
  <si>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</si>
  <si>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</si>
  <si>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</si>
  <si>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</si>
  <si>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</si>
  <si>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</si>
  <si>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</si>
  <si>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</si>
  <si>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</si>
  <si>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</si>
  <si>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</si>
  <si>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</si>
  <si>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</si>
  <si>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</si>
  <si>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</si>
  <si>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</si>
  <si>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</si>
  <si>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</si>
  <si>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</si>
  <si>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</si>
  <si>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</si>
  <si>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</si>
  <si>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</si>
  <si>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</si>
  <si>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</si>
  <si>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</si>
  <si>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</si>
  <si>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</si>
  <si>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</si>
  <si>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</si>
  <si>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</si>
  <si>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</si>
  <si>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</si>
  <si>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</si>
  <si>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</si>
  <si>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</si>
  <si>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</si>
  <si>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</si>
  <si>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</si>
  <si>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</si>
  <si>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</si>
  <si>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</si>
  <si>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</si>
  <si>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</si>
  <si>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</si>
  <si>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</si>
  <si>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</si>
  <si>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</si>
  <si>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</si>
  <si>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</si>
  <si>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</si>
  <si>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</si>
  <si>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</si>
  <si>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</si>
  <si>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</si>
  <si>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</si>
  <si>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</si>
  <si>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</si>
  <si>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</si>
  <si>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</si>
  <si>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</si>
  <si>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</si>
  <si>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</si>
  <si>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</si>
  <si>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</si>
  <si>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</si>
  <si>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</si>
  <si>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</si>
  <si>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</si>
  <si>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</si>
  <si>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</si>
  <si>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</si>
  <si>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</si>
  <si>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</si>
  <si>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</si>
  <si>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</si>
  <si>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</si>
  <si>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</si>
  <si>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</si>
  <si>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</si>
  <si>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</si>
  <si>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</si>
  <si>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</si>
  <si>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</si>
  <si>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</si>
  <si>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</si>
  <si>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</si>
  <si>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</si>
  <si>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</si>
  <si>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</si>
  <si>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</si>
  <si>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</si>
  <si>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</si>
  <si>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</si>
  <si>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</si>
  <si>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</si>
  <si>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</si>
  <si>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</si>
  <si>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</si>
  <si>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</si>
  <si>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</si>
  <si>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</si>
  <si>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</si>
  <si>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</si>
  <si>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</si>
  <si>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</si>
  <si>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</si>
  <si>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</si>
  <si>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</si>
  <si>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</si>
  <si>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</si>
  <si>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</si>
  <si>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</si>
  <si>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</si>
  <si>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</si>
  <si>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</si>
  <si>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</si>
  <si>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</si>
  <si>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</si>
  <si>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</si>
  <si>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</si>
  <si>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</si>
  <si>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</si>
  <si>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</si>
  <si>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</si>
  <si>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</si>
  <si>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</si>
  <si>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</si>
  <si>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</si>
  <si>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</si>
  <si>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</si>
  <si>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</si>
  <si>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</si>
  <si>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</si>
  <si>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</si>
  <si>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</si>
  <si>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</si>
  <si>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</si>
  <si>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</si>
  <si>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</si>
  <si>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</si>
  <si>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</si>
  <si>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</si>
  <si>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</si>
  <si>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</si>
  <si>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</si>
  <si>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</si>
  <si>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</si>
  <si>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</si>
  <si>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</si>
  <si>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</si>
  <si>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</si>
  <si>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</si>
  <si>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</si>
  <si>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</si>
  <si>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</si>
  <si>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</si>
  <si>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</si>
  <si>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</si>
  <si>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</si>
  <si>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</si>
  <si>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</si>
  <si>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</si>
  <si>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</si>
  <si>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</si>
  <si>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</si>
  <si>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</si>
  <si>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</si>
  <si>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</si>
  <si>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</si>
  <si>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</si>
  <si>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</si>
  <si>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</si>
  <si>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</si>
  <si>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</si>
  <si>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</si>
  <si>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</si>
  <si>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</si>
  <si>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</si>
  <si>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</si>
  <si>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</si>
  <si>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</si>
  <si>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</si>
  <si>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</si>
  <si>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</si>
  <si>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</si>
  <si>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</si>
  <si>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</si>
  <si>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</si>
  <si>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</si>
  <si>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</si>
  <si>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</si>
  <si>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</si>
  <si>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</si>
  <si>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</si>
  <si>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</si>
  <si>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</si>
  <si>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</si>
  <si>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</si>
  <si>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</si>
  <si>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</si>
  <si>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</si>
  <si>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</si>
  <si>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</si>
  <si>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</si>
  <si>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3100-3200</t>
  </si>
  <si>
    <t>590-610</t>
  </si>
  <si>
    <t>2965-2985</t>
  </si>
  <si>
    <t>3300-3350</t>
  </si>
  <si>
    <t>780-790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</si>
  <si>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</si>
  <si>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</si>
  <si>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</si>
  <si>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</si>
  <si>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</si>
  <si>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</si>
  <si>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</si>
  <si>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</si>
  <si>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</si>
  <si>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</si>
  <si>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</si>
  <si>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</si>
  <si>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</si>
  <si>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285-290</t>
  </si>
  <si>
    <t>260-265</t>
  </si>
  <si>
    <t>741-745</t>
  </si>
  <si>
    <t>1800-1830</t>
  </si>
  <si>
    <t>AXISBANK JUL FUT</t>
  </si>
  <si>
    <t>SBIN JUL FUT</t>
  </si>
  <si>
    <t>ALPHA LEON ENTERPRISES LLP</t>
  </si>
  <si>
    <t>IRCTC JUL 2140 CE</t>
  </si>
  <si>
    <t>IRCTC JUL 2200 CE</t>
  </si>
  <si>
    <t>700-705</t>
  </si>
  <si>
    <t>CONCOR 660 PE JUL</t>
  </si>
  <si>
    <t>ACEWIN</t>
  </si>
  <si>
    <t>204.5-205.5</t>
  </si>
  <si>
    <t>COLPAL JUL FUT</t>
  </si>
  <si>
    <t>1595-1601</t>
  </si>
  <si>
    <t>HINDUNILVR  JUL FUT</t>
  </si>
  <si>
    <t>2540-2550</t>
  </si>
  <si>
    <t>NIFTY 15750 CE 01-JUL</t>
  </si>
  <si>
    <t>SHREE SHIVSHAKTI PROJECT CONSULTANT PRIVATE LIMITE</t>
  </si>
  <si>
    <t>OLGA TRADING PRIVATE LIMITED</t>
  </si>
  <si>
    <t>58-60</t>
  </si>
  <si>
    <t>HDFCLIFE JUL FUT</t>
  </si>
  <si>
    <t>687-688</t>
  </si>
  <si>
    <t>BANKNIFTY 8 JUL 34900 CE</t>
  </si>
  <si>
    <t>BANKNIFTY 1 JUL 34900 CE</t>
  </si>
  <si>
    <t>DABUR 590 PE JUL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</si>
  <si>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</si>
  <si>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</si>
  <si>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</si>
  <si>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</si>
  <si>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</si>
  <si>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</si>
  <si>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</si>
  <si>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</si>
  <si>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</si>
  <si>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</si>
  <si>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</si>
  <si>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</si>
  <si>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</si>
  <si>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</si>
  <si>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</si>
  <si>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</si>
  <si>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</si>
  <si>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</si>
  <si>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</si>
  <si>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</si>
  <si>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</si>
  <si>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</si>
  <si>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</si>
  <si>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</si>
  <si>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</si>
  <si>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</si>
  <si>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</si>
  <si>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Profit of Rs.1.65/-</t>
  </si>
  <si>
    <t>Profit of Rs.5.5/-</t>
  </si>
  <si>
    <t>168-170</t>
  </si>
  <si>
    <t>AARTIIND JUL FUT</t>
  </si>
  <si>
    <t>880-890</t>
  </si>
  <si>
    <t>BRITANNIA JUL FUT</t>
  </si>
  <si>
    <t>3650-3700</t>
  </si>
  <si>
    <t>Profit of Rs.10/-</t>
  </si>
  <si>
    <t xml:space="preserve">JUSTDIAL </t>
  </si>
  <si>
    <t>Profit of Rs.4.75/-</t>
  </si>
  <si>
    <t>Profit of Rs.42.5/-</t>
  </si>
  <si>
    <t>Profit of Rs. 60/-</t>
  </si>
  <si>
    <t>Profit of Rs.7/-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</si>
  <si>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</si>
  <si>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</si>
  <si>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</si>
  <si>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</si>
  <si>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</si>
  <si>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</si>
  <si>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</si>
  <si>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</si>
  <si>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</si>
  <si>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JESUDAS PREMKUMAR SEBASTIAN</t>
  </si>
  <si>
    <t>OZONEWORLD</t>
  </si>
  <si>
    <t>PRISMMEDI</t>
  </si>
  <si>
    <t>UTTAMSTL</t>
  </si>
  <si>
    <t>Part Profit of Rs.65.5/-</t>
  </si>
  <si>
    <t>Part Profit of Rs.130/-</t>
  </si>
  <si>
    <t>Loss of Rs.15.5/-</t>
  </si>
  <si>
    <t>1620-1640</t>
  </si>
  <si>
    <t>Profit of Rs.31/-</t>
  </si>
  <si>
    <t>Profit of Rs. 15/-</t>
  </si>
  <si>
    <t>Profit of Rs.3.20/-</t>
  </si>
  <si>
    <t>Profit of Rs.2.45/-</t>
  </si>
  <si>
    <t xml:space="preserve">NIFTY 15850 PE 08-JUL </t>
  </si>
  <si>
    <t>100-120</t>
  </si>
  <si>
    <t>Profit of Rs.13.50/-</t>
  </si>
  <si>
    <t>SBILIFE JUL FUT</t>
  </si>
  <si>
    <t>1070-1075</t>
  </si>
  <si>
    <t>LTI JUL FUT</t>
  </si>
  <si>
    <t>Loss of Rs.8/-</t>
  </si>
  <si>
    <t>DYNAMIND</t>
  </si>
  <si>
    <t>INDLMETER</t>
  </si>
  <si>
    <t>NIRAJ RAJNIKANT SHAH</t>
  </si>
  <si>
    <t>ARUN DASHRATHBHAI PRAJAPATI</t>
  </si>
  <si>
    <t>QE SECURITIES</t>
  </si>
  <si>
    <t>IMP Powers Ltd</t>
  </si>
  <si>
    <t>Uttam Galva Steels Limite</t>
  </si>
  <si>
    <t>Profit of Rs.39/-</t>
  </si>
  <si>
    <t>165-167</t>
  </si>
  <si>
    <t>180-185</t>
  </si>
  <si>
    <t>1600-1620</t>
  </si>
  <si>
    <t>LUPIN JUL FUT</t>
  </si>
  <si>
    <t>GRASIM JUL FUT</t>
  </si>
  <si>
    <t>TECHM JUL FUT</t>
  </si>
  <si>
    <t>1060-1070</t>
  </si>
  <si>
    <t>Profit of Rs.13/-</t>
  </si>
  <si>
    <t>Profit of Rs.52.5/-</t>
  </si>
  <si>
    <t>Loss of Rs.13/-</t>
  </si>
  <si>
    <t>847-857</t>
  </si>
  <si>
    <t>900-930</t>
  </si>
  <si>
    <t>ITC 210 CE JUL</t>
  </si>
  <si>
    <t>2.10-2.30</t>
  </si>
  <si>
    <t>NIFTY 15850 PE 08-JUL</t>
  </si>
  <si>
    <t>80-90</t>
  </si>
  <si>
    <t>BIOGEN</t>
  </si>
  <si>
    <t>NNM SECURITIES PVT LTD</t>
  </si>
  <si>
    <t>MANSI SHARE &amp; STOCK ADVISORS PRIVATE LIMITED</t>
  </si>
  <si>
    <t>AUSOMENT</t>
  </si>
  <si>
    <t>Ausom Enterprise Limited</t>
  </si>
  <si>
    <t>B M TRADERS</t>
  </si>
  <si>
    <t>ANKITA VISHAL SHAH</t>
  </si>
  <si>
    <t>Asian Granito India Limit</t>
  </si>
  <si>
    <t>WALCHANNAG</t>
  </si>
  <si>
    <t>Walchandnagar Ind. Ltd</t>
  </si>
  <si>
    <t>VISTRA ITCL INDIA LIMITED</t>
  </si>
  <si>
    <t>Loss of Rs.19.5/-</t>
  </si>
  <si>
    <t>HINDUNILVR JUL FUT</t>
  </si>
  <si>
    <t>2470-2474</t>
  </si>
  <si>
    <t>HDFCBANK 1540 CE JUL</t>
  </si>
  <si>
    <t>40-45</t>
  </si>
  <si>
    <t>Profit of Rs.11.50/-</t>
  </si>
  <si>
    <t>BATAINDIA 1500 PE JUL</t>
  </si>
  <si>
    <t>15-16</t>
  </si>
  <si>
    <t>2190-2210</t>
  </si>
  <si>
    <t>7350-7410</t>
  </si>
  <si>
    <t>8000-8200</t>
  </si>
  <si>
    <t>Profit of Rs.9.5/-</t>
  </si>
  <si>
    <t>Profit of Rs.14/-</t>
  </si>
  <si>
    <t>TOPGAIN FINANCE PRIVATE LIMITED</t>
  </si>
  <si>
    <t>DEVHARI</t>
  </si>
  <si>
    <t>HIREN JAYANTILAL MARU</t>
  </si>
  <si>
    <t>PRASANBEN VERSHIBHAI SHAH</t>
  </si>
  <si>
    <t>SHAH BHAVESH DINESHCHANDRA</t>
  </si>
  <si>
    <t>HBEL</t>
  </si>
  <si>
    <t>AMIT PAL</t>
  </si>
  <si>
    <t>NAVODAYENT</t>
  </si>
  <si>
    <t>JILESH NAVIN CHHEDA</t>
  </si>
  <si>
    <t>SK GROWTH FUND PRIVATE LIMITED</t>
  </si>
  <si>
    <t>TIMESGREEN</t>
  </si>
  <si>
    <t>DLINKINDIA</t>
  </si>
  <si>
    <t>D-Link India Ltd</t>
  </si>
  <si>
    <t>MBL  &amp; CO. LIMITED</t>
  </si>
  <si>
    <t>Justdial Ltd.</t>
  </si>
  <si>
    <t>RCOM</t>
  </si>
  <si>
    <t>Reliance Comm. Ltd.</t>
  </si>
  <si>
    <t>RELCAPITAL</t>
  </si>
  <si>
    <t>Reliance Capital Limited</t>
  </si>
  <si>
    <t>VETO</t>
  </si>
  <si>
    <t>Veto Switchgear Cable Ltd</t>
  </si>
  <si>
    <t>Part Profit of Rs.16.5/-</t>
  </si>
  <si>
    <t>1015-1018</t>
  </si>
  <si>
    <t>1050-1060</t>
  </si>
  <si>
    <t>1020-1022</t>
  </si>
  <si>
    <t>Loss of Rs.3.45/-</t>
  </si>
  <si>
    <t>Loss of Rs.9/-</t>
  </si>
  <si>
    <t>NIFTY 15750 CE 15-JUL</t>
  </si>
  <si>
    <t>90-100</t>
  </si>
  <si>
    <t>Profit of Rs.12/-</t>
  </si>
  <si>
    <t>Profit of Rs.23.5/-</t>
  </si>
  <si>
    <t>Profit of Rs.19.50/-</t>
  </si>
  <si>
    <t>ACKNIT</t>
  </si>
  <si>
    <t>A K GUPTA</t>
  </si>
  <si>
    <t>AMCOIND</t>
  </si>
  <si>
    <t>HIMMAT SINGH</t>
  </si>
  <si>
    <t>AMRAAGRI</t>
  </si>
  <si>
    <t>RASHMIBHARDWAJ</t>
  </si>
  <si>
    <t>ANKIN</t>
  </si>
  <si>
    <t>OPG SECURITIES P LTD</t>
  </si>
  <si>
    <t>ASHUTPM</t>
  </si>
  <si>
    <t>VIJAY RASIKLAL SHAH</t>
  </si>
  <si>
    <t>LAXMAREDDYCHADA</t>
  </si>
  <si>
    <t>CHETANSHREE</t>
  </si>
  <si>
    <t>BUDDHAVILAS</t>
  </si>
  <si>
    <t>VANSHIKADINESHLUND</t>
  </si>
  <si>
    <t>DHAVAL VINODBHAI GADANI</t>
  </si>
  <si>
    <t>DHARMIK NITINBHAI CHAUHAN</t>
  </si>
  <si>
    <t>FESTINO VINCOM LIMITED</t>
  </si>
  <si>
    <t>AYAN SHIRISHBHAI SHAH</t>
  </si>
  <si>
    <t>ECOPLAST</t>
  </si>
  <si>
    <t>ASHOK JAIN</t>
  </si>
  <si>
    <t>GBFL</t>
  </si>
  <si>
    <t>MIDLAND FINANCIAL ADVISORY PRIVATE LIMITED</t>
  </si>
  <si>
    <t>NIKHILKUMAR MAHESHKUMAR SHAH</t>
  </si>
  <si>
    <t>GODAVARI</t>
  </si>
  <si>
    <t>HIMANSHUMAHENDRABHAIPATEL</t>
  </si>
  <si>
    <t>INDINFO</t>
  </si>
  <si>
    <t>MHLXMIRU</t>
  </si>
  <si>
    <t>RAJASTHAN GLOBAL SECURITIES PRIVATE LIMITED</t>
  </si>
  <si>
    <t>MRCEXIM</t>
  </si>
  <si>
    <t>ASHOK KUMAR SINGH</t>
  </si>
  <si>
    <t>SANJAY PUNJABHAI PARMAR</t>
  </si>
  <si>
    <t>MIKER FINANCIAL CONSULTANTS PRIVATE LIMITED</t>
  </si>
  <si>
    <t>ONTIC</t>
  </si>
  <si>
    <t>SHRI SANJAY J SHAH HUF</t>
  </si>
  <si>
    <t>HARSH KALPESH SHAH</t>
  </si>
  <si>
    <t>JAGENDRA JAYANTILAL SHAH</t>
  </si>
  <si>
    <t>JAGENDRA JAYANTILAL SHAH (HUF)</t>
  </si>
  <si>
    <t>JYOTIKA JAGDISHBHAI SHAH</t>
  </si>
  <si>
    <t>KHUSHBU TIRATH SHAH</t>
  </si>
  <si>
    <t>KALPESH JAYANTILAL SHAH</t>
  </si>
  <si>
    <t>MONA JAGENDRA SHAH</t>
  </si>
  <si>
    <t>TIRATH JAGDISHBHAI SHAH</t>
  </si>
  <si>
    <t>TIRATH JAGDISH SHAH HUF</t>
  </si>
  <si>
    <t>PRIYANKA PRATISH PANCHAL</t>
  </si>
  <si>
    <t>RAMNARESH DASHADEEN NIRMAL</t>
  </si>
  <si>
    <t>ARVIND SHANTILAL SHAH</t>
  </si>
  <si>
    <t>JITENDRABHAI JAGDISHBHAI PARMAR</t>
  </si>
  <si>
    <t>DARSHANGI MANISH PATEL</t>
  </si>
  <si>
    <t>HIRENKUMAR NATVARLAL PATEL (HUF)</t>
  </si>
  <si>
    <t>POOJA</t>
  </si>
  <si>
    <t>RIKHAV SECURITIES LIMITED</t>
  </si>
  <si>
    <t>REGENCY</t>
  </si>
  <si>
    <t>JAIMAL SINGH WADHWA</t>
  </si>
  <si>
    <t>AMANDEEP SINGH</t>
  </si>
  <si>
    <t>RNAVAL</t>
  </si>
  <si>
    <t>IL &amp; FS FINANCIAL SERVICES LIMITED</t>
  </si>
  <si>
    <t>SANDUPHQ</t>
  </si>
  <si>
    <t>PORINJU VELIYATH</t>
  </si>
  <si>
    <t>SCTL</t>
  </si>
  <si>
    <t>ALKA RAWAT</t>
  </si>
  <si>
    <t>KAMLESH NAVINCHANDRA SHAH</t>
  </si>
  <si>
    <t>FAROOQUE A HAMID HAMDULE</t>
  </si>
  <si>
    <t>SHREESEC</t>
  </si>
  <si>
    <t>SUPERIOR COMMODEAL PRIVATE LIMITED .</t>
  </si>
  <si>
    <t>J S L ENTERPRISES</t>
  </si>
  <si>
    <t>TEJAS TRADEFIN LLP</t>
  </si>
  <si>
    <t>SETU SECURITIES PVT LTD</t>
  </si>
  <si>
    <t>RONAK ASHOK SHAH</t>
  </si>
  <si>
    <t>ZSVARAJT</t>
  </si>
  <si>
    <t>MUNISH KUMAR</t>
  </si>
  <si>
    <t>AKSHARCHEM</t>
  </si>
  <si>
    <t>AksharChem India Limited</t>
  </si>
  <si>
    <t>BIRLAMONEY</t>
  </si>
  <si>
    <t>Aditya Birla Money Ltd</t>
  </si>
  <si>
    <t>VAIBHAV STOCK AND DERIVATIVES BROKING PRIVATE LIMITED</t>
  </si>
  <si>
    <t>SHRI PARASRAM HOLIDING PVT LTD</t>
  </si>
  <si>
    <t>NK SECURITIES RESEARCH PRIVATE LIMITED</t>
  </si>
  <si>
    <t>Granules India Limited</t>
  </si>
  <si>
    <t>BNP PARIBAS ARBITRAGE</t>
  </si>
  <si>
    <t>GTL</t>
  </si>
  <si>
    <t>GTL Limited</t>
  </si>
  <si>
    <t>MANMOHAN CHAUHAN</t>
  </si>
  <si>
    <t>KITEX</t>
  </si>
  <si>
    <t>Kitex Garments Ltd</t>
  </si>
  <si>
    <t>LAMBODHARA</t>
  </si>
  <si>
    <t>Lambodhara Textiles Ltd.</t>
  </si>
  <si>
    <t>PILITA</t>
  </si>
  <si>
    <t>PIL Italica Lifestyle Ltd</t>
  </si>
  <si>
    <t>PIONEEREMB</t>
  </si>
  <si>
    <t>Pioneer Embroideries Limi</t>
  </si>
  <si>
    <t>PURVISH MUKESH SHAH</t>
  </si>
  <si>
    <t>SILGO</t>
  </si>
  <si>
    <t>Silgo Retail Limited</t>
  </si>
  <si>
    <t>VANITA CHORDIA</t>
  </si>
  <si>
    <t>SMARTLINK</t>
  </si>
  <si>
    <t>Smartlink Holdings Ltd</t>
  </si>
  <si>
    <t>PRABHULAL LALLUBHAI PAREKH</t>
  </si>
  <si>
    <t>HARPREET SINGH GREWAL</t>
  </si>
  <si>
    <t>ABDUL AZEES</t>
  </si>
  <si>
    <t>VIKASLIFE</t>
  </si>
  <si>
    <t>Vikas Lifecare Limited</t>
  </si>
  <si>
    <t>ADROIT FINANCIAL SERVICES PVT LTD</t>
  </si>
  <si>
    <t>VIMTALABS</t>
  </si>
  <si>
    <t>Vimta Labs Limited</t>
  </si>
  <si>
    <t>VINEETLAB</t>
  </si>
  <si>
    <t>Vineet Laboratories Ltd</t>
  </si>
  <si>
    <t>URMILA  DOSHI</t>
  </si>
  <si>
    <t>VISHAL</t>
  </si>
  <si>
    <t>Vishal Fabrics Limited</t>
  </si>
  <si>
    <t>CNM FINVEST PRIVATE LIMITED .</t>
  </si>
  <si>
    <t>ASHOK KUMAR LODHA</t>
  </si>
  <si>
    <t>GOPINATHAN C K</t>
  </si>
  <si>
    <t>MEGASOFT</t>
  </si>
  <si>
    <t>Megasoft Limited</t>
  </si>
  <si>
    <t>RAJENDRA Y SHAH</t>
  </si>
  <si>
    <t>Reliance Naval &amp; Eng Ltd.</t>
  </si>
  <si>
    <t>IL AND FS FINANCIAL SERVICES LTD</t>
  </si>
  <si>
    <t>SANWARIA</t>
  </si>
  <si>
    <t>Sanwaria Consumer Ltd.</t>
  </si>
  <si>
    <t>ASHOK KUMAR CHAUDHARY</t>
  </si>
  <si>
    <t>ESCORP ASSET MANAGEMENT LIMITED</t>
  </si>
  <si>
    <t>LTS INVESTMENT FUND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</si>
</sst>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9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2" fontId="49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6" fontId="51" fillId="43" borderId="35" xfId="160" applyNumberFormat="1" applyFont="1" applyFill="1" applyBorder="1" applyAlignment="1">
      <alignment horizontal="center" vertical="center"/>
    </xf>
    <xf numFmtId="0" fontId="8" fillId="56" borderId="0" xfId="0" applyFont="1" applyFill="1" applyBorder="1" applyAlignment="1">
      <alignment horizont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" fillId="5" borderId="35" xfId="9" applyFont="1" applyFill="1" applyBorder="1" applyAlignment="1">
      <alignment horizontal="center" vertical="center" wrapText="1"/>
    </xf>
    <xf numFmtId="0" fontId="46" fillId="43" borderId="35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8" sqref="B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44389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44389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64" t="s">
        <v>16</v>
      </c>
      <c r="B9" s="566" t="s">
        <v>17</v>
      </c>
      <c r="C9" s="566" t="s">
        <v>18</v>
      </c>
      <c r="D9" s="566" t="s">
        <v>805</v>
      </c>
      <c r="E9" s="251" t="s">
        <v>19</v>
      </c>
      <c r="F9" s="251" t="s">
        <v>20</v>
      </c>
      <c r="G9" s="561" t="s">
        <v>21</v>
      </c>
      <c r="H9" s="562"/>
      <c r="I9" s="563"/>
      <c r="J9" s="561" t="s">
        <v>22</v>
      </c>
      <c r="K9" s="562"/>
      <c r="L9" s="563"/>
      <c r="M9" s="251"/>
      <c r="N9" s="258"/>
      <c r="O9" s="258"/>
      <c r="P9" s="258"/>
    </row>
    <row r="10" spans="1:16" ht="59.25" customHeight="1">
      <c r="A10" s="565"/>
      <c r="B10" s="567" t="s">
        <v>17</v>
      </c>
      <c r="C10" s="567"/>
      <c r="D10" s="567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5" t="s">
        <v>35</v>
      </c>
      <c r="D11" s="416">
        <v>44406</v>
      </c>
      <c r="E11" s="275">
        <v>35270.35</v>
      </c>
      <c r="F11" s="275">
        <v>35207.450000000004</v>
      </c>
      <c r="G11" s="287">
        <v>35042.900000000009</v>
      </c>
      <c r="H11" s="287">
        <v>34815.450000000004</v>
      </c>
      <c r="I11" s="287">
        <v>34650.900000000009</v>
      </c>
      <c r="J11" s="287">
        <v>35434.900000000009</v>
      </c>
      <c r="K11" s="287">
        <v>35599.450000000012</v>
      </c>
      <c r="L11" s="287">
        <v>35826.900000000009</v>
      </c>
      <c r="M11" s="274">
        <v>35372</v>
      </c>
      <c r="N11" s="274">
        <v>34980</v>
      </c>
      <c r="O11" s="413">
        <v>2246325</v>
      </c>
      <c r="P11" s="414">
        <v>2.9951856946354882E-2</v>
      </c>
    </row>
    <row r="12" spans="1:16" ht="15">
      <c r="A12" s="254">
        <v>2</v>
      </c>
      <c r="B12" s="342" t="s">
        <v>34</v>
      </c>
      <c r="C12" s="415" t="s">
        <v>36</v>
      </c>
      <c r="D12" s="416">
        <v>44406</v>
      </c>
      <c r="E12" s="288">
        <v>15722.45</v>
      </c>
      <c r="F12" s="288">
        <v>15706.166666666666</v>
      </c>
      <c r="G12" s="289">
        <v>15657.333333333332</v>
      </c>
      <c r="H12" s="289">
        <v>15592.216666666665</v>
      </c>
      <c r="I12" s="289">
        <v>15543.383333333331</v>
      </c>
      <c r="J12" s="289">
        <v>15771.283333333333</v>
      </c>
      <c r="K12" s="289">
        <v>15820.116666666665</v>
      </c>
      <c r="L12" s="289">
        <v>15885.233333333334</v>
      </c>
      <c r="M12" s="276">
        <v>15755</v>
      </c>
      <c r="N12" s="276">
        <v>15641.05</v>
      </c>
      <c r="O12" s="291">
        <v>10274200</v>
      </c>
      <c r="P12" s="292">
        <v>-2.8618971532301526E-2</v>
      </c>
    </row>
    <row r="13" spans="1:16" ht="15">
      <c r="A13" s="254">
        <v>3</v>
      </c>
      <c r="B13" s="342" t="s">
        <v>34</v>
      </c>
      <c r="C13" s="415" t="s">
        <v>803</v>
      </c>
      <c r="D13" s="416">
        <v>44406</v>
      </c>
      <c r="E13" s="389">
        <v>16661.8</v>
      </c>
      <c r="F13" s="389">
        <v>16636.766666666666</v>
      </c>
      <c r="G13" s="390">
        <v>16574.133333333331</v>
      </c>
      <c r="H13" s="390">
        <v>16486.466666666664</v>
      </c>
      <c r="I13" s="390">
        <v>16423.833333333328</v>
      </c>
      <c r="J13" s="390">
        <v>16724.433333333334</v>
      </c>
      <c r="K13" s="390">
        <v>16787.066666666673</v>
      </c>
      <c r="L13" s="390">
        <v>16874.733333333337</v>
      </c>
      <c r="M13" s="391">
        <v>16699.400000000001</v>
      </c>
      <c r="N13" s="391">
        <v>16549.099999999999</v>
      </c>
      <c r="O13" s="392">
        <v>11320</v>
      </c>
      <c r="P13" s="393">
        <v>-2.0761245674740483E-2</v>
      </c>
    </row>
    <row r="14" spans="1:16" ht="15">
      <c r="A14" s="254">
        <v>4</v>
      </c>
      <c r="B14" s="357" t="s">
        <v>813</v>
      </c>
      <c r="C14" s="415" t="s">
        <v>717</v>
      </c>
      <c r="D14" s="416">
        <v>44406</v>
      </c>
      <c r="E14" s="288">
        <v>857.3</v>
      </c>
      <c r="F14" s="288">
        <v>856.94999999999993</v>
      </c>
      <c r="G14" s="289">
        <v>849.44999999999982</v>
      </c>
      <c r="H14" s="289">
        <v>841.59999999999991</v>
      </c>
      <c r="I14" s="289">
        <v>834.0999999999998</v>
      </c>
      <c r="J14" s="289">
        <v>864.79999999999984</v>
      </c>
      <c r="K14" s="289">
        <v>872.30000000000007</v>
      </c>
      <c r="L14" s="289">
        <v>880.14999999999986</v>
      </c>
      <c r="M14" s="276">
        <v>864.45</v>
      </c>
      <c r="N14" s="276">
        <v>849.1</v>
      </c>
      <c r="O14" s="291">
        <v>3893850</v>
      </c>
      <c r="P14" s="292">
        <v>-1.5473887814313346E-2</v>
      </c>
    </row>
    <row r="15" spans="1:16" ht="15">
      <c r="A15" s="254">
        <v>5</v>
      </c>
      <c r="B15" s="357" t="s">
        <v>78</v>
      </c>
      <c r="C15" s="415" t="s">
        <v>224</v>
      </c>
      <c r="D15" s="416">
        <v>44406</v>
      </c>
      <c r="E15" s="288">
        <v>213.95</v>
      </c>
      <c r="F15" s="288">
        <v>215.48333333333332</v>
      </c>
      <c r="G15" s="289">
        <v>212.11666666666665</v>
      </c>
      <c r="H15" s="289">
        <v>210.28333333333333</v>
      </c>
      <c r="I15" s="289">
        <v>206.91666666666666</v>
      </c>
      <c r="J15" s="289">
        <v>217.31666666666663</v>
      </c>
      <c r="K15" s="289">
        <v>220.68333333333331</v>
      </c>
      <c r="L15" s="289">
        <v>222.51666666666662</v>
      </c>
      <c r="M15" s="276">
        <v>218.85</v>
      </c>
      <c r="N15" s="276">
        <v>213.65</v>
      </c>
      <c r="O15" s="291">
        <v>5938400</v>
      </c>
      <c r="P15" s="292">
        <v>3.3484162895927601E-2</v>
      </c>
    </row>
    <row r="16" spans="1:16" ht="15">
      <c r="A16" s="254">
        <v>6</v>
      </c>
      <c r="B16" s="342" t="s">
        <v>37</v>
      </c>
      <c r="C16" s="415" t="s">
        <v>38</v>
      </c>
      <c r="D16" s="416">
        <v>44406</v>
      </c>
      <c r="E16" s="288">
        <v>2046.35</v>
      </c>
      <c r="F16" s="288">
        <v>2040.1166666666668</v>
      </c>
      <c r="G16" s="289">
        <v>2030.7333333333336</v>
      </c>
      <c r="H16" s="289">
        <v>2015.1166666666668</v>
      </c>
      <c r="I16" s="289">
        <v>2005.7333333333336</v>
      </c>
      <c r="J16" s="289">
        <v>2055.7333333333336</v>
      </c>
      <c r="K16" s="289">
        <v>2065.1166666666668</v>
      </c>
      <c r="L16" s="289">
        <v>2080.7333333333336</v>
      </c>
      <c r="M16" s="276">
        <v>2049.5</v>
      </c>
      <c r="N16" s="276">
        <v>2024.5</v>
      </c>
      <c r="O16" s="291">
        <v>2929500</v>
      </c>
      <c r="P16" s="292">
        <v>8.7809917355371903E-3</v>
      </c>
    </row>
    <row r="17" spans="1:16" ht="15">
      <c r="A17" s="254">
        <v>7</v>
      </c>
      <c r="B17" s="342" t="s">
        <v>39</v>
      </c>
      <c r="C17" s="415" t="s">
        <v>40</v>
      </c>
      <c r="D17" s="416">
        <v>44406</v>
      </c>
      <c r="E17" s="288">
        <v>1438.3</v>
      </c>
      <c r="F17" s="288">
        <v>1441.45</v>
      </c>
      <c r="G17" s="289">
        <v>1419.9</v>
      </c>
      <c r="H17" s="289">
        <v>1401.5</v>
      </c>
      <c r="I17" s="289">
        <v>1379.95</v>
      </c>
      <c r="J17" s="289">
        <v>1459.8500000000001</v>
      </c>
      <c r="K17" s="289">
        <v>1481.3999999999999</v>
      </c>
      <c r="L17" s="289">
        <v>1499.8000000000002</v>
      </c>
      <c r="M17" s="276">
        <v>1463</v>
      </c>
      <c r="N17" s="276">
        <v>1423.05</v>
      </c>
      <c r="O17" s="291">
        <v>16110000</v>
      </c>
      <c r="P17" s="292">
        <v>-6.7817509247842167E-3</v>
      </c>
    </row>
    <row r="18" spans="1:16" ht="15">
      <c r="A18" s="254">
        <v>8</v>
      </c>
      <c r="B18" s="342" t="s">
        <v>39</v>
      </c>
      <c r="C18" s="415" t="s">
        <v>41</v>
      </c>
      <c r="D18" s="416">
        <v>44406</v>
      </c>
      <c r="E18" s="288">
        <v>731.6</v>
      </c>
      <c r="F18" s="288">
        <v>727.68333333333339</v>
      </c>
      <c r="G18" s="289">
        <v>714.21666666666681</v>
      </c>
      <c r="H18" s="289">
        <v>696.83333333333337</v>
      </c>
      <c r="I18" s="289">
        <v>683.36666666666679</v>
      </c>
      <c r="J18" s="289">
        <v>745.06666666666683</v>
      </c>
      <c r="K18" s="289">
        <v>758.53333333333353</v>
      </c>
      <c r="L18" s="289">
        <v>775.91666666666686</v>
      </c>
      <c r="M18" s="276">
        <v>741.15</v>
      </c>
      <c r="N18" s="276">
        <v>710.3</v>
      </c>
      <c r="O18" s="291">
        <v>83702500</v>
      </c>
      <c r="P18" s="292">
        <v>-1.4911574364021352E-3</v>
      </c>
    </row>
    <row r="19" spans="1:16" ht="15">
      <c r="A19" s="254">
        <v>9</v>
      </c>
      <c r="B19" s="342" t="s">
        <v>51</v>
      </c>
      <c r="C19" s="415" t="s">
        <v>226</v>
      </c>
      <c r="D19" s="416">
        <v>44406</v>
      </c>
      <c r="E19" s="288">
        <v>3357.6</v>
      </c>
      <c r="F19" s="288">
        <v>3353.3166666666671</v>
      </c>
      <c r="G19" s="289">
        <v>3326.6333333333341</v>
      </c>
      <c r="H19" s="289">
        <v>3295.666666666667</v>
      </c>
      <c r="I19" s="289">
        <v>3268.983333333334</v>
      </c>
      <c r="J19" s="289">
        <v>3384.2833333333342</v>
      </c>
      <c r="K19" s="289">
        <v>3410.9666666666676</v>
      </c>
      <c r="L19" s="289">
        <v>3441.9333333333343</v>
      </c>
      <c r="M19" s="276">
        <v>3380</v>
      </c>
      <c r="N19" s="276">
        <v>3322.35</v>
      </c>
      <c r="O19" s="291">
        <v>523000</v>
      </c>
      <c r="P19" s="292">
        <v>-2.570789865871833E-2</v>
      </c>
    </row>
    <row r="20" spans="1:16" ht="15">
      <c r="A20" s="254">
        <v>10</v>
      </c>
      <c r="B20" s="342" t="s">
        <v>43</v>
      </c>
      <c r="C20" s="415" t="s">
        <v>44</v>
      </c>
      <c r="D20" s="416">
        <v>44406</v>
      </c>
      <c r="E20" s="288">
        <v>735.3</v>
      </c>
      <c r="F20" s="288">
        <v>732.01666666666677</v>
      </c>
      <c r="G20" s="289">
        <v>727.08333333333348</v>
      </c>
      <c r="H20" s="289">
        <v>718.86666666666667</v>
      </c>
      <c r="I20" s="289">
        <v>713.93333333333339</v>
      </c>
      <c r="J20" s="289">
        <v>740.23333333333358</v>
      </c>
      <c r="K20" s="289">
        <v>745.16666666666674</v>
      </c>
      <c r="L20" s="289">
        <v>753.38333333333367</v>
      </c>
      <c r="M20" s="276">
        <v>736.95</v>
      </c>
      <c r="N20" s="276">
        <v>723.8</v>
      </c>
      <c r="O20" s="291">
        <v>10457000</v>
      </c>
      <c r="P20" s="292">
        <v>-1.1905886799584238E-2</v>
      </c>
    </row>
    <row r="21" spans="1:16" ht="15">
      <c r="A21" s="254">
        <v>11</v>
      </c>
      <c r="B21" s="342" t="s">
        <v>37</v>
      </c>
      <c r="C21" s="415" t="s">
        <v>45</v>
      </c>
      <c r="D21" s="416">
        <v>44406</v>
      </c>
      <c r="E21" s="288">
        <v>364.1</v>
      </c>
      <c r="F21" s="288">
        <v>362.4666666666667</v>
      </c>
      <c r="G21" s="289">
        <v>360.03333333333342</v>
      </c>
      <c r="H21" s="289">
        <v>355.9666666666667</v>
      </c>
      <c r="I21" s="289">
        <v>353.53333333333342</v>
      </c>
      <c r="J21" s="289">
        <v>366.53333333333342</v>
      </c>
      <c r="K21" s="289">
        <v>368.9666666666667</v>
      </c>
      <c r="L21" s="289">
        <v>373.03333333333342</v>
      </c>
      <c r="M21" s="276">
        <v>364.9</v>
      </c>
      <c r="N21" s="276">
        <v>358.4</v>
      </c>
      <c r="O21" s="291">
        <v>19110000</v>
      </c>
      <c r="P21" s="292">
        <v>1.6759776536312849E-2</v>
      </c>
    </row>
    <row r="22" spans="1:16" ht="15">
      <c r="A22" s="254">
        <v>12</v>
      </c>
      <c r="B22" s="342" t="s">
        <v>51</v>
      </c>
      <c r="C22" s="415" t="s">
        <v>294</v>
      </c>
      <c r="D22" s="416">
        <v>44406</v>
      </c>
      <c r="E22" s="288">
        <v>967.3</v>
      </c>
      <c r="F22" s="288">
        <v>971.9</v>
      </c>
      <c r="G22" s="289">
        <v>959.8</v>
      </c>
      <c r="H22" s="289">
        <v>952.3</v>
      </c>
      <c r="I22" s="289">
        <v>940.19999999999993</v>
      </c>
      <c r="J22" s="289">
        <v>979.4</v>
      </c>
      <c r="K22" s="289">
        <v>991.50000000000011</v>
      </c>
      <c r="L22" s="289">
        <v>999</v>
      </c>
      <c r="M22" s="276">
        <v>984</v>
      </c>
      <c r="N22" s="276">
        <v>964.4</v>
      </c>
      <c r="O22" s="291">
        <v>1370050</v>
      </c>
      <c r="P22" s="292">
        <v>8.493031358885017E-2</v>
      </c>
    </row>
    <row r="23" spans="1:16" ht="15">
      <c r="A23" s="254">
        <v>13</v>
      </c>
      <c r="B23" s="342" t="s">
        <v>39</v>
      </c>
      <c r="C23" s="415" t="s">
        <v>46</v>
      </c>
      <c r="D23" s="416">
        <v>44406</v>
      </c>
      <c r="E23" s="288">
        <v>3731.6</v>
      </c>
      <c r="F23" s="288">
        <v>3722.7833333333328</v>
      </c>
      <c r="G23" s="289">
        <v>3696.3666666666659</v>
      </c>
      <c r="H23" s="289">
        <v>3661.1333333333332</v>
      </c>
      <c r="I23" s="289">
        <v>3634.7166666666662</v>
      </c>
      <c r="J23" s="289">
        <v>3758.0166666666655</v>
      </c>
      <c r="K23" s="289">
        <v>3784.4333333333325</v>
      </c>
      <c r="L23" s="289">
        <v>3819.6666666666652</v>
      </c>
      <c r="M23" s="276">
        <v>3749.2</v>
      </c>
      <c r="N23" s="276">
        <v>3687.55</v>
      </c>
      <c r="O23" s="291">
        <v>1970000</v>
      </c>
      <c r="P23" s="292">
        <v>-2.3180860295029131E-2</v>
      </c>
    </row>
    <row r="24" spans="1:16" ht="15">
      <c r="A24" s="254">
        <v>14</v>
      </c>
      <c r="B24" s="342" t="s">
        <v>43</v>
      </c>
      <c r="C24" s="415" t="s">
        <v>47</v>
      </c>
      <c r="D24" s="416">
        <v>44406</v>
      </c>
      <c r="E24" s="288">
        <v>225.75</v>
      </c>
      <c r="F24" s="288">
        <v>224.20000000000002</v>
      </c>
      <c r="G24" s="289">
        <v>221.20000000000005</v>
      </c>
      <c r="H24" s="289">
        <v>216.65000000000003</v>
      </c>
      <c r="I24" s="289">
        <v>213.65000000000006</v>
      </c>
      <c r="J24" s="289">
        <v>228.75000000000003</v>
      </c>
      <c r="K24" s="289">
        <v>231.74999999999997</v>
      </c>
      <c r="L24" s="289">
        <v>236.3</v>
      </c>
      <c r="M24" s="276">
        <v>227.2</v>
      </c>
      <c r="N24" s="276">
        <v>219.65</v>
      </c>
      <c r="O24" s="291">
        <v>16502500</v>
      </c>
      <c r="P24" s="292">
        <v>8.2480525431495345E-3</v>
      </c>
    </row>
    <row r="25" spans="1:16" ht="15">
      <c r="A25" s="254">
        <v>15</v>
      </c>
      <c r="B25" s="342" t="s">
        <v>43</v>
      </c>
      <c r="C25" s="415" t="s">
        <v>48</v>
      </c>
      <c r="D25" s="416">
        <v>44406</v>
      </c>
      <c r="E25" s="288">
        <v>125.35</v>
      </c>
      <c r="F25" s="288">
        <v>125.75</v>
      </c>
      <c r="G25" s="289">
        <v>123.9</v>
      </c>
      <c r="H25" s="289">
        <v>122.45</v>
      </c>
      <c r="I25" s="289">
        <v>120.60000000000001</v>
      </c>
      <c r="J25" s="289">
        <v>127.2</v>
      </c>
      <c r="K25" s="289">
        <v>129.05000000000001</v>
      </c>
      <c r="L25" s="289">
        <v>130.5</v>
      </c>
      <c r="M25" s="276">
        <v>127.6</v>
      </c>
      <c r="N25" s="276">
        <v>124.3</v>
      </c>
      <c r="O25" s="291">
        <v>41278500</v>
      </c>
      <c r="P25" s="292">
        <v>3.3461018476791345E-2</v>
      </c>
    </row>
    <row r="26" spans="1:16" ht="15">
      <c r="A26" s="254">
        <v>16</v>
      </c>
      <c r="B26" s="342" t="s">
        <v>49</v>
      </c>
      <c r="C26" s="415" t="s">
        <v>50</v>
      </c>
      <c r="D26" s="416">
        <v>44406</v>
      </c>
      <c r="E26" s="288">
        <v>3024.75</v>
      </c>
      <c r="F26" s="288">
        <v>3032.9166666666665</v>
      </c>
      <c r="G26" s="289">
        <v>3013.1833333333329</v>
      </c>
      <c r="H26" s="289">
        <v>3001.6166666666663</v>
      </c>
      <c r="I26" s="289">
        <v>2981.8833333333328</v>
      </c>
      <c r="J26" s="289">
        <v>3044.4833333333331</v>
      </c>
      <c r="K26" s="289">
        <v>3064.2166666666667</v>
      </c>
      <c r="L26" s="289">
        <v>3075.7833333333333</v>
      </c>
      <c r="M26" s="276">
        <v>3052.65</v>
      </c>
      <c r="N26" s="276">
        <v>3021.35</v>
      </c>
      <c r="O26" s="291">
        <v>3896700</v>
      </c>
      <c r="P26" s="292">
        <v>-4.9030874128552825E-3</v>
      </c>
    </row>
    <row r="27" spans="1:16" ht="15">
      <c r="A27" s="254">
        <v>17</v>
      </c>
      <c r="B27" s="342" t="s">
        <v>53</v>
      </c>
      <c r="C27" s="415" t="s">
        <v>222</v>
      </c>
      <c r="D27" s="416">
        <v>44406</v>
      </c>
      <c r="E27" s="288">
        <v>1197.7</v>
      </c>
      <c r="F27" s="288">
        <v>1176.3</v>
      </c>
      <c r="G27" s="289">
        <v>1150.5999999999999</v>
      </c>
      <c r="H27" s="289">
        <v>1103.5</v>
      </c>
      <c r="I27" s="289">
        <v>1077.8</v>
      </c>
      <c r="J27" s="289">
        <v>1223.3999999999999</v>
      </c>
      <c r="K27" s="289">
        <v>1249.1000000000001</v>
      </c>
      <c r="L27" s="289">
        <v>1296.1999999999998</v>
      </c>
      <c r="M27" s="276">
        <v>1202</v>
      </c>
      <c r="N27" s="276">
        <v>1129.2</v>
      </c>
      <c r="O27" s="291">
        <v>3220000</v>
      </c>
      <c r="P27" s="292">
        <v>1.7538315689682414E-2</v>
      </c>
    </row>
    <row r="28" spans="1:16" ht="15">
      <c r="A28" s="254">
        <v>18</v>
      </c>
      <c r="B28" s="342" t="s">
        <v>51</v>
      </c>
      <c r="C28" s="415" t="s">
        <v>52</v>
      </c>
      <c r="D28" s="416">
        <v>44406</v>
      </c>
      <c r="E28" s="288">
        <v>952.55</v>
      </c>
      <c r="F28" s="288">
        <v>953.11666666666667</v>
      </c>
      <c r="G28" s="289">
        <v>946.48333333333335</v>
      </c>
      <c r="H28" s="289">
        <v>940.41666666666663</v>
      </c>
      <c r="I28" s="289">
        <v>933.7833333333333</v>
      </c>
      <c r="J28" s="289">
        <v>959.18333333333339</v>
      </c>
      <c r="K28" s="289">
        <v>965.81666666666683</v>
      </c>
      <c r="L28" s="289">
        <v>971.88333333333344</v>
      </c>
      <c r="M28" s="276">
        <v>959.75</v>
      </c>
      <c r="N28" s="276">
        <v>947.05</v>
      </c>
      <c r="O28" s="291">
        <v>10855000</v>
      </c>
      <c r="P28" s="292">
        <v>1.8603232692894173E-2</v>
      </c>
    </row>
    <row r="29" spans="1:16" ht="15">
      <c r="A29" s="254">
        <v>19</v>
      </c>
      <c r="B29" s="342" t="s">
        <v>53</v>
      </c>
      <c r="C29" s="415" t="s">
        <v>54</v>
      </c>
      <c r="D29" s="416">
        <v>44406</v>
      </c>
      <c r="E29" s="288">
        <v>750.65</v>
      </c>
      <c r="F29" s="288">
        <v>749.6</v>
      </c>
      <c r="G29" s="289">
        <v>743.30000000000007</v>
      </c>
      <c r="H29" s="289">
        <v>735.95</v>
      </c>
      <c r="I29" s="289">
        <v>729.65000000000009</v>
      </c>
      <c r="J29" s="289">
        <v>756.95</v>
      </c>
      <c r="K29" s="289">
        <v>763.25</v>
      </c>
      <c r="L29" s="289">
        <v>770.6</v>
      </c>
      <c r="M29" s="276">
        <v>755.9</v>
      </c>
      <c r="N29" s="276">
        <v>742.25</v>
      </c>
      <c r="O29" s="291">
        <v>32002800</v>
      </c>
      <c r="P29" s="292">
        <v>-1.0940513276961874E-2</v>
      </c>
    </row>
    <row r="30" spans="1:16" ht="15">
      <c r="A30" s="254">
        <v>20</v>
      </c>
      <c r="B30" s="342" t="s">
        <v>43</v>
      </c>
      <c r="C30" s="415" t="s">
        <v>55</v>
      </c>
      <c r="D30" s="416">
        <v>44406</v>
      </c>
      <c r="E30" s="288">
        <v>4015.55</v>
      </c>
      <c r="F30" s="288">
        <v>4039.4166666666665</v>
      </c>
      <c r="G30" s="289">
        <v>3985.4833333333331</v>
      </c>
      <c r="H30" s="289">
        <v>3955.4166666666665</v>
      </c>
      <c r="I30" s="289">
        <v>3901.4833333333331</v>
      </c>
      <c r="J30" s="289">
        <v>4069.4833333333331</v>
      </c>
      <c r="K30" s="289">
        <v>4123.4166666666661</v>
      </c>
      <c r="L30" s="289">
        <v>4153.4833333333336</v>
      </c>
      <c r="M30" s="276">
        <v>4093.35</v>
      </c>
      <c r="N30" s="276">
        <v>4009.35</v>
      </c>
      <c r="O30" s="291">
        <v>1928750</v>
      </c>
      <c r="P30" s="292">
        <v>4.0318230852211437E-2</v>
      </c>
    </row>
    <row r="31" spans="1:16" ht="15">
      <c r="A31" s="254">
        <v>21</v>
      </c>
      <c r="B31" s="342" t="s">
        <v>56</v>
      </c>
      <c r="C31" s="415" t="s">
        <v>57</v>
      </c>
      <c r="D31" s="416">
        <v>44406</v>
      </c>
      <c r="E31" s="288">
        <v>12866.65</v>
      </c>
      <c r="F31" s="288">
        <v>12717.666666666666</v>
      </c>
      <c r="G31" s="289">
        <v>12507.333333333332</v>
      </c>
      <c r="H31" s="289">
        <v>12148.016666666666</v>
      </c>
      <c r="I31" s="289">
        <v>11937.683333333332</v>
      </c>
      <c r="J31" s="289">
        <v>13076.983333333332</v>
      </c>
      <c r="K31" s="289">
        <v>13287.316666666664</v>
      </c>
      <c r="L31" s="289">
        <v>13646.633333333331</v>
      </c>
      <c r="M31" s="276">
        <v>12928</v>
      </c>
      <c r="N31" s="276">
        <v>12358.35</v>
      </c>
      <c r="O31" s="291">
        <v>785775</v>
      </c>
      <c r="P31" s="292">
        <v>0.15309267004182259</v>
      </c>
    </row>
    <row r="32" spans="1:16" ht="15">
      <c r="A32" s="254">
        <v>22</v>
      </c>
      <c r="B32" s="342" t="s">
        <v>56</v>
      </c>
      <c r="C32" s="415" t="s">
        <v>58</v>
      </c>
      <c r="D32" s="416">
        <v>44406</v>
      </c>
      <c r="E32" s="288">
        <v>6165.15</v>
      </c>
      <c r="F32" s="288">
        <v>6145.1833333333334</v>
      </c>
      <c r="G32" s="289">
        <v>6089.0166666666664</v>
      </c>
      <c r="H32" s="289">
        <v>6012.8833333333332</v>
      </c>
      <c r="I32" s="289">
        <v>5956.7166666666662</v>
      </c>
      <c r="J32" s="289">
        <v>6221.3166666666666</v>
      </c>
      <c r="K32" s="289">
        <v>6277.4833333333327</v>
      </c>
      <c r="L32" s="289">
        <v>6353.6166666666668</v>
      </c>
      <c r="M32" s="276">
        <v>6201.35</v>
      </c>
      <c r="N32" s="276">
        <v>6069.05</v>
      </c>
      <c r="O32" s="291">
        <v>4219625</v>
      </c>
      <c r="P32" s="292">
        <v>2.3808079582676209E-2</v>
      </c>
    </row>
    <row r="33" spans="1:16" ht="15">
      <c r="A33" s="254">
        <v>23</v>
      </c>
      <c r="B33" s="342" t="s">
        <v>43</v>
      </c>
      <c r="C33" s="415" t="s">
        <v>59</v>
      </c>
      <c r="D33" s="416">
        <v>44406</v>
      </c>
      <c r="E33" s="288">
        <v>2291.65</v>
      </c>
      <c r="F33" s="288">
        <v>2293.0333333333333</v>
      </c>
      <c r="G33" s="289">
        <v>2280.0666666666666</v>
      </c>
      <c r="H33" s="289">
        <v>2268.4833333333331</v>
      </c>
      <c r="I33" s="289">
        <v>2255.5166666666664</v>
      </c>
      <c r="J33" s="289">
        <v>2304.6166666666668</v>
      </c>
      <c r="K33" s="289">
        <v>2317.583333333333</v>
      </c>
      <c r="L33" s="289">
        <v>2329.166666666667</v>
      </c>
      <c r="M33" s="276">
        <v>2306</v>
      </c>
      <c r="N33" s="276">
        <v>2281.4499999999998</v>
      </c>
      <c r="O33" s="291">
        <v>1038000</v>
      </c>
      <c r="P33" s="292">
        <v>2.0849724626278522E-2</v>
      </c>
    </row>
    <row r="34" spans="1:16" ht="15">
      <c r="A34" s="254">
        <v>24</v>
      </c>
      <c r="B34" s="342" t="s">
        <v>53</v>
      </c>
      <c r="C34" s="415" t="s">
        <v>229</v>
      </c>
      <c r="D34" s="416">
        <v>44406</v>
      </c>
      <c r="E34" s="288">
        <v>317.35000000000002</v>
      </c>
      <c r="F34" s="288">
        <v>313.93333333333334</v>
      </c>
      <c r="G34" s="289">
        <v>309.41666666666669</v>
      </c>
      <c r="H34" s="289">
        <v>301.48333333333335</v>
      </c>
      <c r="I34" s="289">
        <v>296.9666666666667</v>
      </c>
      <c r="J34" s="289">
        <v>321.86666666666667</v>
      </c>
      <c r="K34" s="289">
        <v>326.38333333333333</v>
      </c>
      <c r="L34" s="289">
        <v>334.31666666666666</v>
      </c>
      <c r="M34" s="276">
        <v>318.45</v>
      </c>
      <c r="N34" s="276">
        <v>306</v>
      </c>
      <c r="O34" s="291">
        <v>17919000</v>
      </c>
      <c r="P34" s="292">
        <v>1.9039819838263895E-2</v>
      </c>
    </row>
    <row r="35" spans="1:16" ht="15">
      <c r="A35" s="254">
        <v>25</v>
      </c>
      <c r="B35" s="342" t="s">
        <v>53</v>
      </c>
      <c r="C35" s="415" t="s">
        <v>60</v>
      </c>
      <c r="D35" s="416">
        <v>44406</v>
      </c>
      <c r="E35" s="288">
        <v>84.05</v>
      </c>
      <c r="F35" s="288">
        <v>83.766666666666666</v>
      </c>
      <c r="G35" s="289">
        <v>83.033333333333331</v>
      </c>
      <c r="H35" s="289">
        <v>82.016666666666666</v>
      </c>
      <c r="I35" s="289">
        <v>81.283333333333331</v>
      </c>
      <c r="J35" s="289">
        <v>84.783333333333331</v>
      </c>
      <c r="K35" s="289">
        <v>85.516666666666652</v>
      </c>
      <c r="L35" s="289">
        <v>86.533333333333331</v>
      </c>
      <c r="M35" s="276">
        <v>84.5</v>
      </c>
      <c r="N35" s="276">
        <v>82.75</v>
      </c>
      <c r="O35" s="291">
        <v>168070500</v>
      </c>
      <c r="P35" s="292">
        <v>-5.56599179016211E-4</v>
      </c>
    </row>
    <row r="36" spans="1:16" ht="15">
      <c r="A36" s="254">
        <v>26</v>
      </c>
      <c r="B36" s="342" t="s">
        <v>49</v>
      </c>
      <c r="C36" s="415" t="s">
        <v>62</v>
      </c>
      <c r="D36" s="416">
        <v>44406</v>
      </c>
      <c r="E36" s="288">
        <v>1577.2</v>
      </c>
      <c r="F36" s="288">
        <v>1579.1833333333334</v>
      </c>
      <c r="G36" s="289">
        <v>1567.9666666666667</v>
      </c>
      <c r="H36" s="289">
        <v>1558.7333333333333</v>
      </c>
      <c r="I36" s="289">
        <v>1547.5166666666667</v>
      </c>
      <c r="J36" s="289">
        <v>1588.4166666666667</v>
      </c>
      <c r="K36" s="289">
        <v>1599.6333333333334</v>
      </c>
      <c r="L36" s="289">
        <v>1608.8666666666668</v>
      </c>
      <c r="M36" s="276">
        <v>1590.4</v>
      </c>
      <c r="N36" s="276">
        <v>1569.95</v>
      </c>
      <c r="O36" s="291">
        <v>1573550</v>
      </c>
      <c r="P36" s="292">
        <v>-5.2155771905424203E-3</v>
      </c>
    </row>
    <row r="37" spans="1:16" ht="15">
      <c r="A37" s="254">
        <v>27</v>
      </c>
      <c r="B37" s="342" t="s">
        <v>63</v>
      </c>
      <c r="C37" s="415" t="s">
        <v>64</v>
      </c>
      <c r="D37" s="416">
        <v>44406</v>
      </c>
      <c r="E37" s="288">
        <v>181.45</v>
      </c>
      <c r="F37" s="288">
        <v>181.56666666666669</v>
      </c>
      <c r="G37" s="289">
        <v>180.18333333333339</v>
      </c>
      <c r="H37" s="289">
        <v>178.91666666666671</v>
      </c>
      <c r="I37" s="289">
        <v>177.53333333333342</v>
      </c>
      <c r="J37" s="289">
        <v>182.83333333333337</v>
      </c>
      <c r="K37" s="289">
        <v>184.21666666666664</v>
      </c>
      <c r="L37" s="289">
        <v>185.48333333333335</v>
      </c>
      <c r="M37" s="276">
        <v>182.95</v>
      </c>
      <c r="N37" s="276">
        <v>180.3</v>
      </c>
      <c r="O37" s="291">
        <v>24931800</v>
      </c>
      <c r="P37" s="292">
        <v>1.3594932797775374E-2</v>
      </c>
    </row>
    <row r="38" spans="1:16" ht="15">
      <c r="A38" s="254">
        <v>28</v>
      </c>
      <c r="B38" s="342" t="s">
        <v>49</v>
      </c>
      <c r="C38" s="415" t="s">
        <v>65</v>
      </c>
      <c r="D38" s="416">
        <v>44406</v>
      </c>
      <c r="E38" s="288">
        <v>844.75</v>
      </c>
      <c r="F38" s="288">
        <v>844.94999999999993</v>
      </c>
      <c r="G38" s="289">
        <v>838.29999999999984</v>
      </c>
      <c r="H38" s="289">
        <v>831.84999999999991</v>
      </c>
      <c r="I38" s="289">
        <v>825.19999999999982</v>
      </c>
      <c r="J38" s="289">
        <v>851.39999999999986</v>
      </c>
      <c r="K38" s="289">
        <v>858.05</v>
      </c>
      <c r="L38" s="289">
        <v>864.49999999999989</v>
      </c>
      <c r="M38" s="276">
        <v>851.6</v>
      </c>
      <c r="N38" s="276">
        <v>838.5</v>
      </c>
      <c r="O38" s="291">
        <v>3172400</v>
      </c>
      <c r="P38" s="292">
        <v>-3.1889895938234304E-2</v>
      </c>
    </row>
    <row r="39" spans="1:16" ht="15">
      <c r="A39" s="254">
        <v>29</v>
      </c>
      <c r="B39" s="342" t="s">
        <v>43</v>
      </c>
      <c r="C39" s="415" t="s">
        <v>66</v>
      </c>
      <c r="D39" s="416">
        <v>44406</v>
      </c>
      <c r="E39" s="288">
        <v>808.3</v>
      </c>
      <c r="F39" s="288">
        <v>810.41666666666663</v>
      </c>
      <c r="G39" s="289">
        <v>801.58333333333326</v>
      </c>
      <c r="H39" s="289">
        <v>794.86666666666667</v>
      </c>
      <c r="I39" s="289">
        <v>786.0333333333333</v>
      </c>
      <c r="J39" s="289">
        <v>817.13333333333321</v>
      </c>
      <c r="K39" s="289">
        <v>825.96666666666647</v>
      </c>
      <c r="L39" s="289">
        <v>832.68333333333317</v>
      </c>
      <c r="M39" s="276">
        <v>819.25</v>
      </c>
      <c r="N39" s="276">
        <v>803.7</v>
      </c>
      <c r="O39" s="291">
        <v>5809500</v>
      </c>
      <c r="P39" s="292">
        <v>2.2169437846397466E-2</v>
      </c>
    </row>
    <row r="40" spans="1:16" ht="15">
      <c r="A40" s="254">
        <v>30</v>
      </c>
      <c r="B40" s="342" t="s">
        <v>67</v>
      </c>
      <c r="C40" s="415" t="s">
        <v>68</v>
      </c>
      <c r="D40" s="416">
        <v>44406</v>
      </c>
      <c r="E40" s="288">
        <v>538.70000000000005</v>
      </c>
      <c r="F40" s="288">
        <v>534.13333333333333</v>
      </c>
      <c r="G40" s="289">
        <v>528.26666666666665</v>
      </c>
      <c r="H40" s="289">
        <v>517.83333333333337</v>
      </c>
      <c r="I40" s="289">
        <v>511.9666666666667</v>
      </c>
      <c r="J40" s="289">
        <v>544.56666666666661</v>
      </c>
      <c r="K40" s="289">
        <v>550.43333333333317</v>
      </c>
      <c r="L40" s="289">
        <v>560.86666666666656</v>
      </c>
      <c r="M40" s="276">
        <v>540</v>
      </c>
      <c r="N40" s="276">
        <v>523.70000000000005</v>
      </c>
      <c r="O40" s="291">
        <v>108786972</v>
      </c>
      <c r="P40" s="292">
        <v>-5.802249851983422E-3</v>
      </c>
    </row>
    <row r="41" spans="1:16" ht="15">
      <c r="A41" s="254">
        <v>31</v>
      </c>
      <c r="B41" s="342" t="s">
        <v>63</v>
      </c>
      <c r="C41" s="415" t="s">
        <v>69</v>
      </c>
      <c r="D41" s="416">
        <v>44406</v>
      </c>
      <c r="E41" s="288">
        <v>66.599999999999994</v>
      </c>
      <c r="F41" s="288">
        <v>66.75</v>
      </c>
      <c r="G41" s="289">
        <v>66</v>
      </c>
      <c r="H41" s="289">
        <v>65.400000000000006</v>
      </c>
      <c r="I41" s="289">
        <v>64.650000000000006</v>
      </c>
      <c r="J41" s="289">
        <v>67.349999999999994</v>
      </c>
      <c r="K41" s="289">
        <v>68.099999999999994</v>
      </c>
      <c r="L41" s="289">
        <v>68.699999999999989</v>
      </c>
      <c r="M41" s="276">
        <v>67.5</v>
      </c>
      <c r="N41" s="276">
        <v>66.150000000000006</v>
      </c>
      <c r="O41" s="291">
        <v>115342500</v>
      </c>
      <c r="P41" s="292">
        <v>2.990811925745359E-2</v>
      </c>
    </row>
    <row r="42" spans="1:16" ht="15">
      <c r="A42" s="254">
        <v>32</v>
      </c>
      <c r="B42" s="342" t="s">
        <v>51</v>
      </c>
      <c r="C42" s="415" t="s">
        <v>70</v>
      </c>
      <c r="D42" s="416">
        <v>44406</v>
      </c>
      <c r="E42" s="288">
        <v>390.45</v>
      </c>
      <c r="F42" s="288">
        <v>390.2166666666667</v>
      </c>
      <c r="G42" s="289">
        <v>388.43333333333339</v>
      </c>
      <c r="H42" s="289">
        <v>386.41666666666669</v>
      </c>
      <c r="I42" s="289">
        <v>384.63333333333338</v>
      </c>
      <c r="J42" s="289">
        <v>392.23333333333341</v>
      </c>
      <c r="K42" s="289">
        <v>394.01666666666671</v>
      </c>
      <c r="L42" s="289">
        <v>396.03333333333342</v>
      </c>
      <c r="M42" s="276">
        <v>392</v>
      </c>
      <c r="N42" s="276">
        <v>388.2</v>
      </c>
      <c r="O42" s="291">
        <v>16716400</v>
      </c>
      <c r="P42" s="292">
        <v>2.4827586206896553E-3</v>
      </c>
    </row>
    <row r="43" spans="1:16" ht="15">
      <c r="A43" s="254">
        <v>33</v>
      </c>
      <c r="B43" s="342" t="s">
        <v>43</v>
      </c>
      <c r="C43" s="415" t="s">
        <v>71</v>
      </c>
      <c r="D43" s="416">
        <v>44406</v>
      </c>
      <c r="E43" s="288">
        <v>15280.8</v>
      </c>
      <c r="F43" s="288">
        <v>15230.550000000001</v>
      </c>
      <c r="G43" s="289">
        <v>15107.150000000001</v>
      </c>
      <c r="H43" s="289">
        <v>14933.5</v>
      </c>
      <c r="I43" s="289">
        <v>14810.1</v>
      </c>
      <c r="J43" s="289">
        <v>15404.200000000003</v>
      </c>
      <c r="K43" s="289">
        <v>15527.6</v>
      </c>
      <c r="L43" s="289">
        <v>15701.250000000004</v>
      </c>
      <c r="M43" s="276">
        <v>15353.95</v>
      </c>
      <c r="N43" s="276">
        <v>15056.9</v>
      </c>
      <c r="O43" s="291">
        <v>144650</v>
      </c>
      <c r="P43" s="292">
        <v>4.0647482014388489E-2</v>
      </c>
    </row>
    <row r="44" spans="1:16" ht="15">
      <c r="A44" s="254">
        <v>34</v>
      </c>
      <c r="B44" s="342" t="s">
        <v>72</v>
      </c>
      <c r="C44" s="415" t="s">
        <v>73</v>
      </c>
      <c r="D44" s="416">
        <v>44406</v>
      </c>
      <c r="E44" s="288">
        <v>457.85</v>
      </c>
      <c r="F44" s="288">
        <v>457.3</v>
      </c>
      <c r="G44" s="289">
        <v>454.6</v>
      </c>
      <c r="H44" s="289">
        <v>451.35</v>
      </c>
      <c r="I44" s="289">
        <v>448.65000000000003</v>
      </c>
      <c r="J44" s="289">
        <v>460.55</v>
      </c>
      <c r="K44" s="289">
        <v>463.24999999999994</v>
      </c>
      <c r="L44" s="289">
        <v>466.5</v>
      </c>
      <c r="M44" s="276">
        <v>460</v>
      </c>
      <c r="N44" s="276">
        <v>454.05</v>
      </c>
      <c r="O44" s="291">
        <v>35539200</v>
      </c>
      <c r="P44" s="292">
        <v>7.9640596283438846E-3</v>
      </c>
    </row>
    <row r="45" spans="1:16" ht="15">
      <c r="A45" s="254">
        <v>35</v>
      </c>
      <c r="B45" s="342" t="s">
        <v>49</v>
      </c>
      <c r="C45" s="415" t="s">
        <v>74</v>
      </c>
      <c r="D45" s="416">
        <v>44406</v>
      </c>
      <c r="E45" s="288">
        <v>3494.05</v>
      </c>
      <c r="F45" s="288">
        <v>3503.3166666666671</v>
      </c>
      <c r="G45" s="289">
        <v>3472.6333333333341</v>
      </c>
      <c r="H45" s="289">
        <v>3451.2166666666672</v>
      </c>
      <c r="I45" s="289">
        <v>3420.5333333333342</v>
      </c>
      <c r="J45" s="289">
        <v>3524.733333333334</v>
      </c>
      <c r="K45" s="289">
        <v>3555.4166666666674</v>
      </c>
      <c r="L45" s="289">
        <v>3576.8333333333339</v>
      </c>
      <c r="M45" s="276">
        <v>3534</v>
      </c>
      <c r="N45" s="276">
        <v>3481.9</v>
      </c>
      <c r="O45" s="291">
        <v>2385600</v>
      </c>
      <c r="P45" s="292">
        <v>-1.6815034619188922E-2</v>
      </c>
    </row>
    <row r="46" spans="1:16" ht="15">
      <c r="A46" s="254">
        <v>36</v>
      </c>
      <c r="B46" s="342" t="s">
        <v>51</v>
      </c>
      <c r="C46" s="415" t="s">
        <v>75</v>
      </c>
      <c r="D46" s="416">
        <v>44406</v>
      </c>
      <c r="E46" s="288">
        <v>638.5</v>
      </c>
      <c r="F46" s="288">
        <v>636.1</v>
      </c>
      <c r="G46" s="289">
        <v>631.30000000000007</v>
      </c>
      <c r="H46" s="289">
        <v>624.1</v>
      </c>
      <c r="I46" s="289">
        <v>619.30000000000007</v>
      </c>
      <c r="J46" s="289">
        <v>643.30000000000007</v>
      </c>
      <c r="K46" s="289">
        <v>648.1</v>
      </c>
      <c r="L46" s="289">
        <v>655.30000000000007</v>
      </c>
      <c r="M46" s="276">
        <v>640.9</v>
      </c>
      <c r="N46" s="276">
        <v>628.9</v>
      </c>
      <c r="O46" s="291">
        <v>25260400</v>
      </c>
      <c r="P46" s="292">
        <v>-2.0307167235494882E-2</v>
      </c>
    </row>
    <row r="47" spans="1:16" ht="15">
      <c r="A47" s="254">
        <v>37</v>
      </c>
      <c r="B47" s="342" t="s">
        <v>53</v>
      </c>
      <c r="C47" s="415" t="s">
        <v>76</v>
      </c>
      <c r="D47" s="416">
        <v>44406</v>
      </c>
      <c r="E47" s="288">
        <v>151.65</v>
      </c>
      <c r="F47" s="288">
        <v>151.6</v>
      </c>
      <c r="G47" s="289">
        <v>150.35</v>
      </c>
      <c r="H47" s="289">
        <v>149.05000000000001</v>
      </c>
      <c r="I47" s="289">
        <v>147.80000000000001</v>
      </c>
      <c r="J47" s="289">
        <v>152.89999999999998</v>
      </c>
      <c r="K47" s="289">
        <v>154.14999999999998</v>
      </c>
      <c r="L47" s="289">
        <v>155.44999999999996</v>
      </c>
      <c r="M47" s="276">
        <v>152.85</v>
      </c>
      <c r="N47" s="276">
        <v>150.30000000000001</v>
      </c>
      <c r="O47" s="291">
        <v>58584600</v>
      </c>
      <c r="P47" s="292">
        <v>1.5823970037453183E-2</v>
      </c>
    </row>
    <row r="48" spans="1:16" ht="15">
      <c r="A48" s="254">
        <v>38</v>
      </c>
      <c r="B48" s="342" t="s">
        <v>56</v>
      </c>
      <c r="C48" s="415" t="s">
        <v>81</v>
      </c>
      <c r="D48" s="416">
        <v>44406</v>
      </c>
      <c r="E48" s="288">
        <v>520.54999999999995</v>
      </c>
      <c r="F48" s="288">
        <v>517.01666666666665</v>
      </c>
      <c r="G48" s="289">
        <v>512.0333333333333</v>
      </c>
      <c r="H48" s="289">
        <v>503.51666666666665</v>
      </c>
      <c r="I48" s="289">
        <v>498.5333333333333</v>
      </c>
      <c r="J48" s="289">
        <v>525.5333333333333</v>
      </c>
      <c r="K48" s="289">
        <v>530.51666666666665</v>
      </c>
      <c r="L48" s="289">
        <v>539.0333333333333</v>
      </c>
      <c r="M48" s="276">
        <v>522</v>
      </c>
      <c r="N48" s="276">
        <v>508.5</v>
      </c>
      <c r="O48" s="291">
        <v>9703750</v>
      </c>
      <c r="P48" s="292">
        <v>4.9621416982152514E-2</v>
      </c>
    </row>
    <row r="49" spans="1:16" ht="15">
      <c r="A49" s="254">
        <v>39</v>
      </c>
      <c r="B49" s="357" t="s">
        <v>51</v>
      </c>
      <c r="C49" s="415" t="s">
        <v>82</v>
      </c>
      <c r="D49" s="416">
        <v>44406</v>
      </c>
      <c r="E49" s="288">
        <v>964.35</v>
      </c>
      <c r="F49" s="288">
        <v>962.2833333333333</v>
      </c>
      <c r="G49" s="289">
        <v>954.56666666666661</v>
      </c>
      <c r="H49" s="289">
        <v>944.7833333333333</v>
      </c>
      <c r="I49" s="289">
        <v>937.06666666666661</v>
      </c>
      <c r="J49" s="289">
        <v>972.06666666666661</v>
      </c>
      <c r="K49" s="289">
        <v>979.7833333333333</v>
      </c>
      <c r="L49" s="289">
        <v>989.56666666666661</v>
      </c>
      <c r="M49" s="276">
        <v>970</v>
      </c>
      <c r="N49" s="276">
        <v>952.5</v>
      </c>
      <c r="O49" s="291">
        <v>9872850</v>
      </c>
      <c r="P49" s="292">
        <v>7.9067009290373596E-4</v>
      </c>
    </row>
    <row r="50" spans="1:16" ht="15">
      <c r="A50" s="254">
        <v>40</v>
      </c>
      <c r="B50" s="342" t="s">
        <v>39</v>
      </c>
      <c r="C50" s="415" t="s">
        <v>83</v>
      </c>
      <c r="D50" s="416">
        <v>44406</v>
      </c>
      <c r="E50" s="288">
        <v>147.1</v>
      </c>
      <c r="F50" s="288">
        <v>146.98333333333332</v>
      </c>
      <c r="G50" s="289">
        <v>146.01666666666665</v>
      </c>
      <c r="H50" s="289">
        <v>144.93333333333334</v>
      </c>
      <c r="I50" s="289">
        <v>143.96666666666667</v>
      </c>
      <c r="J50" s="289">
        <v>148.06666666666663</v>
      </c>
      <c r="K50" s="289">
        <v>149.03333333333327</v>
      </c>
      <c r="L50" s="289">
        <v>150.11666666666662</v>
      </c>
      <c r="M50" s="276">
        <v>147.94999999999999</v>
      </c>
      <c r="N50" s="276">
        <v>145.9</v>
      </c>
      <c r="O50" s="291">
        <v>61378800</v>
      </c>
      <c r="P50" s="292">
        <v>1.3734739178690345E-2</v>
      </c>
    </row>
    <row r="51" spans="1:16" ht="15">
      <c r="A51" s="254">
        <v>41</v>
      </c>
      <c r="B51" s="342" t="s">
        <v>106</v>
      </c>
      <c r="C51" s="415" t="s">
        <v>798</v>
      </c>
      <c r="D51" s="416">
        <v>44406</v>
      </c>
      <c r="E51" s="288">
        <v>4322.75</v>
      </c>
      <c r="F51" s="288">
        <v>4340.5666666666666</v>
      </c>
      <c r="G51" s="289">
        <v>4232.1833333333334</v>
      </c>
      <c r="H51" s="289">
        <v>4141.6166666666668</v>
      </c>
      <c r="I51" s="289">
        <v>4033.2333333333336</v>
      </c>
      <c r="J51" s="289">
        <v>4431.1333333333332</v>
      </c>
      <c r="K51" s="289">
        <v>4539.5166666666664</v>
      </c>
      <c r="L51" s="289">
        <v>4630.083333333333</v>
      </c>
      <c r="M51" s="276">
        <v>4448.95</v>
      </c>
      <c r="N51" s="276">
        <v>4250</v>
      </c>
      <c r="O51" s="291">
        <v>550200</v>
      </c>
      <c r="P51" s="292">
        <v>-6.7773636055574377E-2</v>
      </c>
    </row>
    <row r="52" spans="1:16" ht="15">
      <c r="A52" s="254">
        <v>42</v>
      </c>
      <c r="B52" s="342" t="s">
        <v>49</v>
      </c>
      <c r="C52" s="415" t="s">
        <v>84</v>
      </c>
      <c r="D52" s="416">
        <v>44406</v>
      </c>
      <c r="E52" s="288">
        <v>1730</v>
      </c>
      <c r="F52" s="288">
        <v>1733.0833333333333</v>
      </c>
      <c r="G52" s="289">
        <v>1717.1666666666665</v>
      </c>
      <c r="H52" s="289">
        <v>1704.3333333333333</v>
      </c>
      <c r="I52" s="289">
        <v>1688.4166666666665</v>
      </c>
      <c r="J52" s="289">
        <v>1745.9166666666665</v>
      </c>
      <c r="K52" s="289">
        <v>1761.833333333333</v>
      </c>
      <c r="L52" s="289">
        <v>1774.6666666666665</v>
      </c>
      <c r="M52" s="276">
        <v>1749</v>
      </c>
      <c r="N52" s="276">
        <v>1720.25</v>
      </c>
      <c r="O52" s="291">
        <v>2355500</v>
      </c>
      <c r="P52" s="292">
        <v>-4.8794913499926066E-3</v>
      </c>
    </row>
    <row r="53" spans="1:16" ht="15">
      <c r="A53" s="254">
        <v>43</v>
      </c>
      <c r="B53" s="342" t="s">
        <v>39</v>
      </c>
      <c r="C53" s="415" t="s">
        <v>85</v>
      </c>
      <c r="D53" s="416">
        <v>44406</v>
      </c>
      <c r="E53" s="288">
        <v>677.3</v>
      </c>
      <c r="F53" s="288">
        <v>676.01666666666654</v>
      </c>
      <c r="G53" s="289">
        <v>669.6333333333331</v>
      </c>
      <c r="H53" s="289">
        <v>661.96666666666658</v>
      </c>
      <c r="I53" s="289">
        <v>655.58333333333314</v>
      </c>
      <c r="J53" s="289">
        <v>683.68333333333305</v>
      </c>
      <c r="K53" s="289">
        <v>690.06666666666649</v>
      </c>
      <c r="L53" s="289">
        <v>697.73333333333301</v>
      </c>
      <c r="M53" s="276">
        <v>682.4</v>
      </c>
      <c r="N53" s="276">
        <v>668.35</v>
      </c>
      <c r="O53" s="291">
        <v>7346100</v>
      </c>
      <c r="P53" s="292">
        <v>5.027932960893855E-2</v>
      </c>
    </row>
    <row r="54" spans="1:16" ht="15">
      <c r="A54" s="254">
        <v>44</v>
      </c>
      <c r="B54" s="357" t="s">
        <v>39</v>
      </c>
      <c r="C54" s="415" t="s">
        <v>232</v>
      </c>
      <c r="D54" s="416">
        <v>44406</v>
      </c>
      <c r="E54" s="288">
        <v>893.85</v>
      </c>
      <c r="F54" s="288">
        <v>896.7833333333333</v>
      </c>
      <c r="G54" s="289">
        <v>887.06666666666661</v>
      </c>
      <c r="H54" s="289">
        <v>880.2833333333333</v>
      </c>
      <c r="I54" s="289">
        <v>870.56666666666661</v>
      </c>
      <c r="J54" s="289">
        <v>903.56666666666661</v>
      </c>
      <c r="K54" s="289">
        <v>913.2833333333333</v>
      </c>
      <c r="L54" s="289">
        <v>920.06666666666661</v>
      </c>
      <c r="M54" s="276">
        <v>906.5</v>
      </c>
      <c r="N54" s="276">
        <v>890</v>
      </c>
      <c r="O54" s="291">
        <v>707500</v>
      </c>
      <c r="P54" s="292">
        <v>0.11747285291214216</v>
      </c>
    </row>
    <row r="55" spans="1:16" ht="15">
      <c r="A55" s="254">
        <v>45</v>
      </c>
      <c r="B55" s="342" t="s">
        <v>53</v>
      </c>
      <c r="C55" s="415" t="s">
        <v>231</v>
      </c>
      <c r="D55" s="416">
        <v>44406</v>
      </c>
      <c r="E55" s="288">
        <v>162.15</v>
      </c>
      <c r="F55" s="288">
        <v>161.70000000000002</v>
      </c>
      <c r="G55" s="289">
        <v>160.85000000000002</v>
      </c>
      <c r="H55" s="289">
        <v>159.55000000000001</v>
      </c>
      <c r="I55" s="289">
        <v>158.70000000000002</v>
      </c>
      <c r="J55" s="289">
        <v>163.00000000000003</v>
      </c>
      <c r="K55" s="289">
        <v>163.85</v>
      </c>
      <c r="L55" s="289">
        <v>165.15000000000003</v>
      </c>
      <c r="M55" s="276">
        <v>162.55000000000001</v>
      </c>
      <c r="N55" s="276">
        <v>160.4</v>
      </c>
      <c r="O55" s="291">
        <v>11640500</v>
      </c>
      <c r="P55" s="292">
        <v>8.3243823845327598E-3</v>
      </c>
    </row>
    <row r="56" spans="1:16" ht="15">
      <c r="A56" s="254">
        <v>46</v>
      </c>
      <c r="B56" s="342" t="s">
        <v>63</v>
      </c>
      <c r="C56" s="415" t="s">
        <v>86</v>
      </c>
      <c r="D56" s="416">
        <v>44406</v>
      </c>
      <c r="E56" s="288">
        <v>866.25</v>
      </c>
      <c r="F56" s="288">
        <v>866.31666666666661</v>
      </c>
      <c r="G56" s="289">
        <v>858.03333333333319</v>
      </c>
      <c r="H56" s="289">
        <v>849.81666666666661</v>
      </c>
      <c r="I56" s="289">
        <v>841.53333333333319</v>
      </c>
      <c r="J56" s="289">
        <v>874.53333333333319</v>
      </c>
      <c r="K56" s="289">
        <v>882.81666666666649</v>
      </c>
      <c r="L56" s="289">
        <v>891.03333333333319</v>
      </c>
      <c r="M56" s="276">
        <v>874.6</v>
      </c>
      <c r="N56" s="276">
        <v>858.1</v>
      </c>
      <c r="O56" s="291">
        <v>3045600</v>
      </c>
      <c r="P56" s="292">
        <v>7.3427267314943442E-3</v>
      </c>
    </row>
    <row r="57" spans="1:16" ht="15">
      <c r="A57" s="254">
        <v>47</v>
      </c>
      <c r="B57" s="342" t="s">
        <v>49</v>
      </c>
      <c r="C57" s="415" t="s">
        <v>87</v>
      </c>
      <c r="D57" s="416">
        <v>44406</v>
      </c>
      <c r="E57" s="288">
        <v>594</v>
      </c>
      <c r="F57" s="288">
        <v>596.83333333333337</v>
      </c>
      <c r="G57" s="289">
        <v>589.41666666666674</v>
      </c>
      <c r="H57" s="289">
        <v>584.83333333333337</v>
      </c>
      <c r="I57" s="289">
        <v>577.41666666666674</v>
      </c>
      <c r="J57" s="289">
        <v>601.41666666666674</v>
      </c>
      <c r="K57" s="289">
        <v>608.83333333333348</v>
      </c>
      <c r="L57" s="289">
        <v>613.41666666666674</v>
      </c>
      <c r="M57" s="276">
        <v>604.25</v>
      </c>
      <c r="N57" s="276">
        <v>592.25</v>
      </c>
      <c r="O57" s="291">
        <v>7981250</v>
      </c>
      <c r="P57" s="292">
        <v>2.8270771163813411E-3</v>
      </c>
    </row>
    <row r="58" spans="1:16" ht="15">
      <c r="A58" s="254">
        <v>48</v>
      </c>
      <c r="B58" s="342" t="s">
        <v>813</v>
      </c>
      <c r="C58" s="415" t="s">
        <v>339</v>
      </c>
      <c r="D58" s="416">
        <v>44406</v>
      </c>
      <c r="E58" s="288">
        <v>1943.35</v>
      </c>
      <c r="F58" s="288">
        <v>1939.1000000000001</v>
      </c>
      <c r="G58" s="289">
        <v>1923.4500000000003</v>
      </c>
      <c r="H58" s="289">
        <v>1903.5500000000002</v>
      </c>
      <c r="I58" s="289">
        <v>1887.9000000000003</v>
      </c>
      <c r="J58" s="289">
        <v>1959.0000000000002</v>
      </c>
      <c r="K58" s="289">
        <v>1974.6500000000003</v>
      </c>
      <c r="L58" s="289">
        <v>1994.5500000000002</v>
      </c>
      <c r="M58" s="276">
        <v>1954.75</v>
      </c>
      <c r="N58" s="276">
        <v>1919.2</v>
      </c>
      <c r="O58" s="291">
        <v>3134000</v>
      </c>
      <c r="P58" s="292">
        <v>-2.2285896211397642E-3</v>
      </c>
    </row>
    <row r="59" spans="1:16" ht="15">
      <c r="A59" s="254">
        <v>49</v>
      </c>
      <c r="B59" s="342" t="s">
        <v>51</v>
      </c>
      <c r="C59" s="415" t="s">
        <v>90</v>
      </c>
      <c r="D59" s="416">
        <v>44406</v>
      </c>
      <c r="E59" s="288">
        <v>4610.6000000000004</v>
      </c>
      <c r="F59" s="288">
        <v>4585.2833333333338</v>
      </c>
      <c r="G59" s="289">
        <v>4533.5666666666675</v>
      </c>
      <c r="H59" s="289">
        <v>4456.5333333333338</v>
      </c>
      <c r="I59" s="289">
        <v>4404.8166666666675</v>
      </c>
      <c r="J59" s="289">
        <v>4662.3166666666675</v>
      </c>
      <c r="K59" s="289">
        <v>4714.0333333333328</v>
      </c>
      <c r="L59" s="289">
        <v>4791.0666666666675</v>
      </c>
      <c r="M59" s="276">
        <v>4637</v>
      </c>
      <c r="N59" s="276">
        <v>4508.25</v>
      </c>
      <c r="O59" s="291">
        <v>2338600</v>
      </c>
      <c r="P59" s="292">
        <v>3.0220264317180615E-2</v>
      </c>
    </row>
    <row r="60" spans="1:16" ht="15">
      <c r="A60" s="254">
        <v>50</v>
      </c>
      <c r="B60" s="342" t="s">
        <v>91</v>
      </c>
      <c r="C60" s="415" t="s">
        <v>92</v>
      </c>
      <c r="D60" s="416">
        <v>44406</v>
      </c>
      <c r="E60" s="288">
        <v>301.55</v>
      </c>
      <c r="F60" s="288">
        <v>297.5333333333333</v>
      </c>
      <c r="G60" s="289">
        <v>292.56666666666661</v>
      </c>
      <c r="H60" s="289">
        <v>283.58333333333331</v>
      </c>
      <c r="I60" s="289">
        <v>278.61666666666662</v>
      </c>
      <c r="J60" s="289">
        <v>306.51666666666659</v>
      </c>
      <c r="K60" s="289">
        <v>311.48333333333329</v>
      </c>
      <c r="L60" s="289">
        <v>320.46666666666658</v>
      </c>
      <c r="M60" s="276">
        <v>302.5</v>
      </c>
      <c r="N60" s="276">
        <v>288.55</v>
      </c>
      <c r="O60" s="291">
        <v>35366100</v>
      </c>
      <c r="P60" s="292">
        <v>5.1585068467454509E-3</v>
      </c>
    </row>
    <row r="61" spans="1:16" ht="15">
      <c r="A61" s="254">
        <v>51</v>
      </c>
      <c r="B61" s="342" t="s">
        <v>51</v>
      </c>
      <c r="C61" s="415" t="s">
        <v>93</v>
      </c>
      <c r="D61" s="416">
        <v>44406</v>
      </c>
      <c r="E61" s="288">
        <v>5487.25</v>
      </c>
      <c r="F61" s="288">
        <v>5484.916666666667</v>
      </c>
      <c r="G61" s="289">
        <v>5444.3333333333339</v>
      </c>
      <c r="H61" s="289">
        <v>5401.416666666667</v>
      </c>
      <c r="I61" s="289">
        <v>5360.8333333333339</v>
      </c>
      <c r="J61" s="289">
        <v>5527.8333333333339</v>
      </c>
      <c r="K61" s="289">
        <v>5568.4166666666679</v>
      </c>
      <c r="L61" s="289">
        <v>5611.3333333333339</v>
      </c>
      <c r="M61" s="276">
        <v>5525.5</v>
      </c>
      <c r="N61" s="276">
        <v>5442</v>
      </c>
      <c r="O61" s="291">
        <v>2288125</v>
      </c>
      <c r="P61" s="292">
        <v>-1.336711044036005E-2</v>
      </c>
    </row>
    <row r="62" spans="1:16" ht="15">
      <c r="A62" s="254">
        <v>52</v>
      </c>
      <c r="B62" s="342" t="s">
        <v>43</v>
      </c>
      <c r="C62" s="415" t="s">
        <v>94</v>
      </c>
      <c r="D62" s="416">
        <v>44406</v>
      </c>
      <c r="E62" s="288">
        <v>2697.45</v>
      </c>
      <c r="F62" s="288">
        <v>2705.9833333333331</v>
      </c>
      <c r="G62" s="289">
        <v>2662.1166666666663</v>
      </c>
      <c r="H62" s="289">
        <v>2626.7833333333333</v>
      </c>
      <c r="I62" s="289">
        <v>2582.9166666666665</v>
      </c>
      <c r="J62" s="289">
        <v>2741.3166666666662</v>
      </c>
      <c r="K62" s="289">
        <v>2785.1833333333329</v>
      </c>
      <c r="L62" s="289">
        <v>2820.516666666666</v>
      </c>
      <c r="M62" s="276">
        <v>2749.85</v>
      </c>
      <c r="N62" s="276">
        <v>2670.65</v>
      </c>
      <c r="O62" s="291">
        <v>2216900</v>
      </c>
      <c r="P62" s="292">
        <v>8.9064649243466298E-2</v>
      </c>
    </row>
    <row r="63" spans="1:16" ht="15">
      <c r="A63" s="254">
        <v>53</v>
      </c>
      <c r="B63" s="342" t="s">
        <v>43</v>
      </c>
      <c r="C63" s="415" t="s">
        <v>96</v>
      </c>
      <c r="D63" s="416">
        <v>44406</v>
      </c>
      <c r="E63" s="288">
        <v>1197</v>
      </c>
      <c r="F63" s="288">
        <v>1196.7166666666665</v>
      </c>
      <c r="G63" s="289">
        <v>1186.333333333333</v>
      </c>
      <c r="H63" s="289">
        <v>1175.6666666666665</v>
      </c>
      <c r="I63" s="289">
        <v>1165.2833333333331</v>
      </c>
      <c r="J63" s="289">
        <v>1207.383333333333</v>
      </c>
      <c r="K63" s="289">
        <v>1217.7666666666667</v>
      </c>
      <c r="L63" s="289">
        <v>1228.4333333333329</v>
      </c>
      <c r="M63" s="276">
        <v>1207.0999999999999</v>
      </c>
      <c r="N63" s="276">
        <v>1186.05</v>
      </c>
      <c r="O63" s="291">
        <v>4925800</v>
      </c>
      <c r="P63" s="292">
        <v>4.4863167339614174E-3</v>
      </c>
    </row>
    <row r="64" spans="1:16" ht="15">
      <c r="A64" s="254">
        <v>54</v>
      </c>
      <c r="B64" s="342" t="s">
        <v>43</v>
      </c>
      <c r="C64" s="415" t="s">
        <v>97</v>
      </c>
      <c r="D64" s="416">
        <v>44406</v>
      </c>
      <c r="E64" s="288">
        <v>182.9</v>
      </c>
      <c r="F64" s="288">
        <v>183.10000000000002</v>
      </c>
      <c r="G64" s="289">
        <v>182.15000000000003</v>
      </c>
      <c r="H64" s="289">
        <v>181.4</v>
      </c>
      <c r="I64" s="289">
        <v>180.45000000000002</v>
      </c>
      <c r="J64" s="289">
        <v>183.85000000000005</v>
      </c>
      <c r="K64" s="289">
        <v>184.80000000000004</v>
      </c>
      <c r="L64" s="289">
        <v>185.55000000000007</v>
      </c>
      <c r="M64" s="276">
        <v>184.05</v>
      </c>
      <c r="N64" s="276">
        <v>182.35</v>
      </c>
      <c r="O64" s="291">
        <v>15487200</v>
      </c>
      <c r="P64" s="292">
        <v>1.6060462919225318E-2</v>
      </c>
    </row>
    <row r="65" spans="1:16" ht="15">
      <c r="A65" s="254">
        <v>55</v>
      </c>
      <c r="B65" s="342" t="s">
        <v>53</v>
      </c>
      <c r="C65" s="415" t="s">
        <v>98</v>
      </c>
      <c r="D65" s="416">
        <v>44406</v>
      </c>
      <c r="E65" s="288">
        <v>86</v>
      </c>
      <c r="F65" s="288">
        <v>85.783333333333346</v>
      </c>
      <c r="G65" s="289">
        <v>85.316666666666691</v>
      </c>
      <c r="H65" s="289">
        <v>84.63333333333334</v>
      </c>
      <c r="I65" s="289">
        <v>84.166666666666686</v>
      </c>
      <c r="J65" s="289">
        <v>86.466666666666697</v>
      </c>
      <c r="K65" s="289">
        <v>86.933333333333366</v>
      </c>
      <c r="L65" s="289">
        <v>87.616666666666703</v>
      </c>
      <c r="M65" s="276">
        <v>86.25</v>
      </c>
      <c r="N65" s="276">
        <v>85.1</v>
      </c>
      <c r="O65" s="291">
        <v>79770000</v>
      </c>
      <c r="P65" s="292">
        <v>-6.9712436200672226E-3</v>
      </c>
    </row>
    <row r="66" spans="1:16" ht="15">
      <c r="A66" s="254">
        <v>56</v>
      </c>
      <c r="B66" s="357" t="s">
        <v>72</v>
      </c>
      <c r="C66" s="415" t="s">
        <v>99</v>
      </c>
      <c r="D66" s="416">
        <v>44406</v>
      </c>
      <c r="E66" s="288">
        <v>147.94999999999999</v>
      </c>
      <c r="F66" s="288">
        <v>148.33333333333334</v>
      </c>
      <c r="G66" s="289">
        <v>147.16666666666669</v>
      </c>
      <c r="H66" s="289">
        <v>146.38333333333335</v>
      </c>
      <c r="I66" s="289">
        <v>145.2166666666667</v>
      </c>
      <c r="J66" s="289">
        <v>149.11666666666667</v>
      </c>
      <c r="K66" s="289">
        <v>150.28333333333336</v>
      </c>
      <c r="L66" s="289">
        <v>151.06666666666666</v>
      </c>
      <c r="M66" s="276">
        <v>149.5</v>
      </c>
      <c r="N66" s="276">
        <v>147.55000000000001</v>
      </c>
      <c r="O66" s="291">
        <v>31701700</v>
      </c>
      <c r="P66" s="292">
        <v>1.642871112849599E-2</v>
      </c>
    </row>
    <row r="67" spans="1:16" ht="15">
      <c r="A67" s="254">
        <v>57</v>
      </c>
      <c r="B67" s="342" t="s">
        <v>51</v>
      </c>
      <c r="C67" s="415" t="s">
        <v>100</v>
      </c>
      <c r="D67" s="416">
        <v>44406</v>
      </c>
      <c r="E67" s="389">
        <v>668.85</v>
      </c>
      <c r="F67" s="389">
        <v>661.48333333333323</v>
      </c>
      <c r="G67" s="390">
        <v>651.96666666666647</v>
      </c>
      <c r="H67" s="390">
        <v>635.08333333333326</v>
      </c>
      <c r="I67" s="390">
        <v>625.56666666666649</v>
      </c>
      <c r="J67" s="390">
        <v>678.36666666666645</v>
      </c>
      <c r="K67" s="390">
        <v>687.8833333333331</v>
      </c>
      <c r="L67" s="390">
        <v>704.76666666666642</v>
      </c>
      <c r="M67" s="391">
        <v>671</v>
      </c>
      <c r="N67" s="391">
        <v>644.6</v>
      </c>
      <c r="O67" s="392">
        <v>7782050</v>
      </c>
      <c r="P67" s="393">
        <v>6.8867477491707477E-2</v>
      </c>
    </row>
    <row r="68" spans="1:16" ht="15">
      <c r="A68" s="254">
        <v>58</v>
      </c>
      <c r="B68" s="342" t="s">
        <v>101</v>
      </c>
      <c r="C68" s="415" t="s">
        <v>102</v>
      </c>
      <c r="D68" s="416">
        <v>44406</v>
      </c>
      <c r="E68" s="288">
        <v>32.15</v>
      </c>
      <c r="F68" s="288">
        <v>32.116666666666667</v>
      </c>
      <c r="G68" s="289">
        <v>31.733333333333334</v>
      </c>
      <c r="H68" s="289">
        <v>31.316666666666666</v>
      </c>
      <c r="I68" s="289">
        <v>30.933333333333334</v>
      </c>
      <c r="J68" s="289">
        <v>32.533333333333331</v>
      </c>
      <c r="K68" s="289">
        <v>32.916666666666671</v>
      </c>
      <c r="L68" s="289">
        <v>33.333333333333336</v>
      </c>
      <c r="M68" s="276">
        <v>32.5</v>
      </c>
      <c r="N68" s="276">
        <v>31.7</v>
      </c>
      <c r="O68" s="291">
        <v>119385000</v>
      </c>
      <c r="P68" s="292">
        <v>1.7840015346249759E-2</v>
      </c>
    </row>
    <row r="69" spans="1:16" ht="15">
      <c r="A69" s="254">
        <v>59</v>
      </c>
      <c r="B69" s="342" t="s">
        <v>49</v>
      </c>
      <c r="C69" s="415" t="s">
        <v>103</v>
      </c>
      <c r="D69" s="416">
        <v>44406</v>
      </c>
      <c r="E69" s="288">
        <v>966.65</v>
      </c>
      <c r="F69" s="288">
        <v>965.75</v>
      </c>
      <c r="G69" s="289">
        <v>958.4</v>
      </c>
      <c r="H69" s="289">
        <v>950.15</v>
      </c>
      <c r="I69" s="289">
        <v>942.8</v>
      </c>
      <c r="J69" s="289">
        <v>974</v>
      </c>
      <c r="K69" s="289">
        <v>981.34999999999991</v>
      </c>
      <c r="L69" s="289">
        <v>989.6</v>
      </c>
      <c r="M69" s="276">
        <v>973.1</v>
      </c>
      <c r="N69" s="276">
        <v>957.5</v>
      </c>
      <c r="O69" s="291">
        <v>3792000</v>
      </c>
      <c r="P69" s="292">
        <v>-7.5572891272549972E-2</v>
      </c>
    </row>
    <row r="70" spans="1:16" ht="15">
      <c r="A70" s="254">
        <v>60</v>
      </c>
      <c r="B70" s="342" t="s">
        <v>91</v>
      </c>
      <c r="C70" s="415" t="s">
        <v>244</v>
      </c>
      <c r="D70" s="416">
        <v>44406</v>
      </c>
      <c r="E70" s="288">
        <v>1488.1</v>
      </c>
      <c r="F70" s="288">
        <v>1475.4166666666667</v>
      </c>
      <c r="G70" s="289">
        <v>1455.9333333333334</v>
      </c>
      <c r="H70" s="289">
        <v>1423.7666666666667</v>
      </c>
      <c r="I70" s="289">
        <v>1404.2833333333333</v>
      </c>
      <c r="J70" s="289">
        <v>1507.5833333333335</v>
      </c>
      <c r="K70" s="289">
        <v>1527.0666666666666</v>
      </c>
      <c r="L70" s="289">
        <v>1559.2333333333336</v>
      </c>
      <c r="M70" s="276">
        <v>1494.9</v>
      </c>
      <c r="N70" s="276">
        <v>1443.25</v>
      </c>
      <c r="O70" s="291">
        <v>2216500</v>
      </c>
      <c r="P70" s="292">
        <v>4.0585901739395788E-2</v>
      </c>
    </row>
    <row r="71" spans="1:16" ht="15">
      <c r="A71" s="254">
        <v>61</v>
      </c>
      <c r="B71" s="357" t="s">
        <v>51</v>
      </c>
      <c r="C71" s="415" t="s">
        <v>363</v>
      </c>
      <c r="D71" s="416">
        <v>44406</v>
      </c>
      <c r="E71" s="288">
        <v>368.1</v>
      </c>
      <c r="F71" s="288">
        <v>360.06666666666666</v>
      </c>
      <c r="G71" s="289">
        <v>349.13333333333333</v>
      </c>
      <c r="H71" s="289">
        <v>330.16666666666669</v>
      </c>
      <c r="I71" s="289">
        <v>319.23333333333335</v>
      </c>
      <c r="J71" s="289">
        <v>379.0333333333333</v>
      </c>
      <c r="K71" s="289">
        <v>389.96666666666658</v>
      </c>
      <c r="L71" s="289">
        <v>408.93333333333328</v>
      </c>
      <c r="M71" s="276">
        <v>371</v>
      </c>
      <c r="N71" s="276">
        <v>341.1</v>
      </c>
      <c r="O71" s="291">
        <v>15668950</v>
      </c>
      <c r="P71" s="292">
        <v>4.4533994626989044E-2</v>
      </c>
    </row>
    <row r="72" spans="1:16" ht="15">
      <c r="A72" s="254">
        <v>62</v>
      </c>
      <c r="B72" s="342" t="s">
        <v>37</v>
      </c>
      <c r="C72" s="415" t="s">
        <v>104</v>
      </c>
      <c r="D72" s="416">
        <v>44406</v>
      </c>
      <c r="E72" s="288">
        <v>1508</v>
      </c>
      <c r="F72" s="288">
        <v>1496.2666666666667</v>
      </c>
      <c r="G72" s="289">
        <v>1477.7333333333333</v>
      </c>
      <c r="H72" s="289">
        <v>1447.4666666666667</v>
      </c>
      <c r="I72" s="289">
        <v>1428.9333333333334</v>
      </c>
      <c r="J72" s="289">
        <v>1526.5333333333333</v>
      </c>
      <c r="K72" s="289">
        <v>1545.0666666666666</v>
      </c>
      <c r="L72" s="289">
        <v>1575.3333333333333</v>
      </c>
      <c r="M72" s="276">
        <v>1514.8</v>
      </c>
      <c r="N72" s="276">
        <v>1466</v>
      </c>
      <c r="O72" s="291">
        <v>12073075</v>
      </c>
      <c r="P72" s="292">
        <v>2.6161734426097139E-2</v>
      </c>
    </row>
    <row r="73" spans="1:16" ht="15">
      <c r="A73" s="254">
        <v>63</v>
      </c>
      <c r="B73" s="342" t="s">
        <v>72</v>
      </c>
      <c r="C73" s="415" t="s">
        <v>368</v>
      </c>
      <c r="D73" s="416">
        <v>44406</v>
      </c>
      <c r="E73" s="288">
        <v>681.25</v>
      </c>
      <c r="F73" s="288">
        <v>679.18333333333328</v>
      </c>
      <c r="G73" s="289">
        <v>675.06666666666661</v>
      </c>
      <c r="H73" s="289">
        <v>668.88333333333333</v>
      </c>
      <c r="I73" s="289">
        <v>664.76666666666665</v>
      </c>
      <c r="J73" s="289">
        <v>685.36666666666656</v>
      </c>
      <c r="K73" s="289">
        <v>689.48333333333312</v>
      </c>
      <c r="L73" s="289">
        <v>695.66666666666652</v>
      </c>
      <c r="M73" s="276">
        <v>683.3</v>
      </c>
      <c r="N73" s="276">
        <v>673</v>
      </c>
      <c r="O73" s="291">
        <v>2132500</v>
      </c>
      <c r="P73" s="292">
        <v>-7.2321914083741168E-2</v>
      </c>
    </row>
    <row r="74" spans="1:16" ht="15">
      <c r="A74" s="254">
        <v>64</v>
      </c>
      <c r="B74" s="342" t="s">
        <v>63</v>
      </c>
      <c r="C74" s="415" t="s">
        <v>105</v>
      </c>
      <c r="D74" s="416">
        <v>44406</v>
      </c>
      <c r="E74" s="288">
        <v>1027.95</v>
      </c>
      <c r="F74" s="288">
        <v>1025.8833333333334</v>
      </c>
      <c r="G74" s="289">
        <v>1020.6166666666668</v>
      </c>
      <c r="H74" s="289">
        <v>1013.2833333333333</v>
      </c>
      <c r="I74" s="289">
        <v>1008.0166666666667</v>
      </c>
      <c r="J74" s="289">
        <v>1033.2166666666669</v>
      </c>
      <c r="K74" s="289">
        <v>1038.4833333333338</v>
      </c>
      <c r="L74" s="289">
        <v>1045.8166666666671</v>
      </c>
      <c r="M74" s="276">
        <v>1031.1500000000001</v>
      </c>
      <c r="N74" s="276">
        <v>1018.55</v>
      </c>
      <c r="O74" s="291">
        <v>5479000</v>
      </c>
      <c r="P74" s="292">
        <v>8.0029436114432903E-3</v>
      </c>
    </row>
    <row r="75" spans="1:16" ht="15">
      <c r="A75" s="254">
        <v>65</v>
      </c>
      <c r="B75" s="342" t="s">
        <v>106</v>
      </c>
      <c r="C75" s="415" t="s">
        <v>107</v>
      </c>
      <c r="D75" s="416">
        <v>44406</v>
      </c>
      <c r="E75" s="288">
        <v>972.05</v>
      </c>
      <c r="F75" s="288">
        <v>969.68333333333339</v>
      </c>
      <c r="G75" s="289">
        <v>964.36666666666679</v>
      </c>
      <c r="H75" s="289">
        <v>956.68333333333339</v>
      </c>
      <c r="I75" s="289">
        <v>951.36666666666679</v>
      </c>
      <c r="J75" s="289">
        <v>977.36666666666679</v>
      </c>
      <c r="K75" s="289">
        <v>982.68333333333339</v>
      </c>
      <c r="L75" s="289">
        <v>990.36666666666679</v>
      </c>
      <c r="M75" s="276">
        <v>975</v>
      </c>
      <c r="N75" s="276">
        <v>962</v>
      </c>
      <c r="O75" s="291">
        <v>18230100</v>
      </c>
      <c r="P75" s="292">
        <v>-1.116300261988837E-2</v>
      </c>
    </row>
    <row r="76" spans="1:16" ht="15">
      <c r="A76" s="254">
        <v>66</v>
      </c>
      <c r="B76" s="342" t="s">
        <v>56</v>
      </c>
      <c r="C76" t="s">
        <v>108</v>
      </c>
      <c r="D76" s="416">
        <v>44406</v>
      </c>
      <c r="E76" s="389">
        <v>2506.5500000000002</v>
      </c>
      <c r="F76" s="389">
        <v>2505.2166666666667</v>
      </c>
      <c r="G76" s="390">
        <v>2490.8333333333335</v>
      </c>
      <c r="H76" s="390">
        <v>2475.1166666666668</v>
      </c>
      <c r="I76" s="390">
        <v>2460.7333333333336</v>
      </c>
      <c r="J76" s="390">
        <v>2520.9333333333334</v>
      </c>
      <c r="K76" s="390">
        <v>2535.3166666666666</v>
      </c>
      <c r="L76" s="390">
        <v>2551.0333333333333</v>
      </c>
      <c r="M76" s="391">
        <v>2519.6</v>
      </c>
      <c r="N76" s="391">
        <v>2489.5</v>
      </c>
      <c r="O76" s="392">
        <v>15189000</v>
      </c>
      <c r="P76" s="393">
        <v>-1.432854417318849E-2</v>
      </c>
    </row>
    <row r="77" spans="1:16" ht="15">
      <c r="A77" s="254">
        <v>67</v>
      </c>
      <c r="B77" s="342" t="s">
        <v>56</v>
      </c>
      <c r="C77" s="415" t="s">
        <v>248</v>
      </c>
      <c r="D77" s="416">
        <v>44406</v>
      </c>
      <c r="E77" s="288">
        <v>2929.8</v>
      </c>
      <c r="F77" s="288">
        <v>2931.0833333333335</v>
      </c>
      <c r="G77" s="289">
        <v>2905.2166666666672</v>
      </c>
      <c r="H77" s="289">
        <v>2880.6333333333337</v>
      </c>
      <c r="I77" s="289">
        <v>2854.7666666666673</v>
      </c>
      <c r="J77" s="289">
        <v>2955.666666666667</v>
      </c>
      <c r="K77" s="289">
        <v>2981.5333333333328</v>
      </c>
      <c r="L77" s="289">
        <v>3006.1166666666668</v>
      </c>
      <c r="M77" s="276">
        <v>2956.95</v>
      </c>
      <c r="N77" s="276">
        <v>2906.5</v>
      </c>
      <c r="O77" s="291">
        <v>663000</v>
      </c>
      <c r="P77" s="292">
        <v>-7.7821011673151752E-3</v>
      </c>
    </row>
    <row r="78" spans="1:16" ht="15">
      <c r="A78" s="254">
        <v>68</v>
      </c>
      <c r="B78" s="342" t="s">
        <v>53</v>
      </c>
      <c r="C78" s="415" t="s">
        <v>109</v>
      </c>
      <c r="D78" s="416">
        <v>44406</v>
      </c>
      <c r="E78" s="288">
        <v>1509.15</v>
      </c>
      <c r="F78" s="288">
        <v>1511.6500000000003</v>
      </c>
      <c r="G78" s="289">
        <v>1502.1500000000005</v>
      </c>
      <c r="H78" s="289">
        <v>1495.1500000000003</v>
      </c>
      <c r="I78" s="289">
        <v>1485.6500000000005</v>
      </c>
      <c r="J78" s="289">
        <v>1518.6500000000005</v>
      </c>
      <c r="K78" s="289">
        <v>1528.15</v>
      </c>
      <c r="L78" s="289">
        <v>1535.1500000000005</v>
      </c>
      <c r="M78" s="276">
        <v>1521.15</v>
      </c>
      <c r="N78" s="276">
        <v>1504.65</v>
      </c>
      <c r="O78" s="291">
        <v>25895100</v>
      </c>
      <c r="P78" s="292">
        <v>2.570694087403599E-2</v>
      </c>
    </row>
    <row r="79" spans="1:16" ht="15">
      <c r="A79" s="254">
        <v>69</v>
      </c>
      <c r="B79" s="342" t="s">
        <v>56</v>
      </c>
      <c r="C79" s="415" t="s">
        <v>249</v>
      </c>
      <c r="D79" s="416">
        <v>44406</v>
      </c>
      <c r="E79" s="288">
        <v>686.4</v>
      </c>
      <c r="F79" s="288">
        <v>684.43333333333339</v>
      </c>
      <c r="G79" s="289">
        <v>681.51666666666677</v>
      </c>
      <c r="H79" s="289">
        <v>676.63333333333333</v>
      </c>
      <c r="I79" s="289">
        <v>673.7166666666667</v>
      </c>
      <c r="J79" s="289">
        <v>689.31666666666683</v>
      </c>
      <c r="K79" s="289">
        <v>692.23333333333335</v>
      </c>
      <c r="L79" s="289">
        <v>697.1166666666669</v>
      </c>
      <c r="M79" s="276">
        <v>687.35</v>
      </c>
      <c r="N79" s="276">
        <v>679.55</v>
      </c>
      <c r="O79" s="291">
        <v>21831700</v>
      </c>
      <c r="P79" s="292">
        <v>-3.0222132675162443E-4</v>
      </c>
    </row>
    <row r="80" spans="1:16" ht="15">
      <c r="A80" s="254">
        <v>70</v>
      </c>
      <c r="B80" s="357" t="s">
        <v>43</v>
      </c>
      <c r="C80" s="415" t="s">
        <v>110</v>
      </c>
      <c r="D80" s="416">
        <v>44406</v>
      </c>
      <c r="E80" s="288">
        <v>2867.9</v>
      </c>
      <c r="F80" s="288">
        <v>2866.6166666666668</v>
      </c>
      <c r="G80" s="289">
        <v>2851.2833333333338</v>
      </c>
      <c r="H80" s="289">
        <v>2834.666666666667</v>
      </c>
      <c r="I80" s="289">
        <v>2819.3333333333339</v>
      </c>
      <c r="J80" s="289">
        <v>2883.2333333333336</v>
      </c>
      <c r="K80" s="289">
        <v>2898.5666666666666</v>
      </c>
      <c r="L80" s="289">
        <v>2915.1833333333334</v>
      </c>
      <c r="M80" s="276">
        <v>2881.95</v>
      </c>
      <c r="N80" s="276">
        <v>2850</v>
      </c>
      <c r="O80" s="291">
        <v>4677600</v>
      </c>
      <c r="P80" s="292">
        <v>1.6162669447340981E-2</v>
      </c>
    </row>
    <row r="81" spans="1:16" ht="15">
      <c r="A81" s="254">
        <v>71</v>
      </c>
      <c r="B81" s="342" t="s">
        <v>111</v>
      </c>
      <c r="C81" s="415" t="s">
        <v>112</v>
      </c>
      <c r="D81" s="416">
        <v>44406</v>
      </c>
      <c r="E81" s="288">
        <v>391</v>
      </c>
      <c r="F81" s="288">
        <v>388.5333333333333</v>
      </c>
      <c r="G81" s="289">
        <v>384.56666666666661</v>
      </c>
      <c r="H81" s="289">
        <v>378.13333333333333</v>
      </c>
      <c r="I81" s="289">
        <v>374.16666666666663</v>
      </c>
      <c r="J81" s="289">
        <v>394.96666666666658</v>
      </c>
      <c r="K81" s="289">
        <v>398.93333333333328</v>
      </c>
      <c r="L81" s="289">
        <v>405.36666666666656</v>
      </c>
      <c r="M81" s="276">
        <v>392.5</v>
      </c>
      <c r="N81" s="276">
        <v>382.1</v>
      </c>
      <c r="O81" s="291">
        <v>27352300</v>
      </c>
      <c r="P81" s="292">
        <v>3.7768170323843706E-2</v>
      </c>
    </row>
    <row r="82" spans="1:16" ht="15">
      <c r="A82" s="254">
        <v>72</v>
      </c>
      <c r="B82" s="342" t="s">
        <v>72</v>
      </c>
      <c r="C82" s="415" t="s">
        <v>113</v>
      </c>
      <c r="D82" s="416">
        <v>44406</v>
      </c>
      <c r="E82" s="288">
        <v>280.3</v>
      </c>
      <c r="F82" s="288">
        <v>281.53333333333336</v>
      </c>
      <c r="G82" s="289">
        <v>277.9666666666667</v>
      </c>
      <c r="H82" s="289">
        <v>275.63333333333333</v>
      </c>
      <c r="I82" s="289">
        <v>272.06666666666666</v>
      </c>
      <c r="J82" s="289">
        <v>283.86666666666673</v>
      </c>
      <c r="K82" s="289">
        <v>287.43333333333345</v>
      </c>
      <c r="L82" s="289">
        <v>289.76666666666677</v>
      </c>
      <c r="M82" s="276">
        <v>285.10000000000002</v>
      </c>
      <c r="N82" s="276">
        <v>279.2</v>
      </c>
      <c r="O82" s="291">
        <v>18057600</v>
      </c>
      <c r="P82" s="292">
        <v>-1.1674301758534062E-2</v>
      </c>
    </row>
    <row r="83" spans="1:16" ht="15">
      <c r="A83" s="254">
        <v>73</v>
      </c>
      <c r="B83" s="342" t="s">
        <v>49</v>
      </c>
      <c r="C83" s="415" t="s">
        <v>114</v>
      </c>
      <c r="D83" s="416">
        <v>44406</v>
      </c>
      <c r="E83" s="288">
        <v>2455.1999999999998</v>
      </c>
      <c r="F83" s="288">
        <v>2455.2999999999997</v>
      </c>
      <c r="G83" s="289">
        <v>2442.0999999999995</v>
      </c>
      <c r="H83" s="289">
        <v>2428.9999999999995</v>
      </c>
      <c r="I83" s="289">
        <v>2415.7999999999993</v>
      </c>
      <c r="J83" s="289">
        <v>2468.3999999999996</v>
      </c>
      <c r="K83" s="289">
        <v>2481.5999999999995</v>
      </c>
      <c r="L83" s="289">
        <v>2494.6999999999998</v>
      </c>
      <c r="M83" s="276">
        <v>2468.5</v>
      </c>
      <c r="N83" s="276">
        <v>2442.1999999999998</v>
      </c>
      <c r="O83" s="291">
        <v>6446700</v>
      </c>
      <c r="P83" s="292">
        <v>1.3513513513513514E-3</v>
      </c>
    </row>
    <row r="84" spans="1:16" ht="15">
      <c r="A84" s="254">
        <v>74</v>
      </c>
      <c r="B84" s="342" t="s">
        <v>56</v>
      </c>
      <c r="C84" s="415" t="s">
        <v>115</v>
      </c>
      <c r="D84" s="416">
        <v>44406</v>
      </c>
      <c r="E84" s="288">
        <v>270.10000000000002</v>
      </c>
      <c r="F84" s="288">
        <v>267.58333333333331</v>
      </c>
      <c r="G84" s="289">
        <v>263.41666666666663</v>
      </c>
      <c r="H84" s="289">
        <v>256.73333333333329</v>
      </c>
      <c r="I84" s="289">
        <v>252.56666666666661</v>
      </c>
      <c r="J84" s="289">
        <v>274.26666666666665</v>
      </c>
      <c r="K84" s="289">
        <v>278.43333333333328</v>
      </c>
      <c r="L84" s="289">
        <v>285.11666666666667</v>
      </c>
      <c r="M84" s="276">
        <v>271.75</v>
      </c>
      <c r="N84" s="276">
        <v>260.89999999999998</v>
      </c>
      <c r="O84" s="291">
        <v>30076200</v>
      </c>
      <c r="P84" s="292">
        <v>-1.6024340770791075E-2</v>
      </c>
    </row>
    <row r="85" spans="1:16" ht="15">
      <c r="A85" s="254">
        <v>75</v>
      </c>
      <c r="B85" s="342" t="s">
        <v>53</v>
      </c>
      <c r="C85" s="415" t="s">
        <v>116</v>
      </c>
      <c r="D85" s="416">
        <v>44406</v>
      </c>
      <c r="E85" s="288">
        <v>640.9</v>
      </c>
      <c r="F85" s="288">
        <v>639.29999999999995</v>
      </c>
      <c r="G85" s="289">
        <v>636.14999999999986</v>
      </c>
      <c r="H85" s="289">
        <v>631.39999999999986</v>
      </c>
      <c r="I85" s="289">
        <v>628.24999999999977</v>
      </c>
      <c r="J85" s="289">
        <v>644.04999999999995</v>
      </c>
      <c r="K85" s="289">
        <v>647.20000000000005</v>
      </c>
      <c r="L85" s="289">
        <v>651.95000000000005</v>
      </c>
      <c r="M85" s="276">
        <v>642.45000000000005</v>
      </c>
      <c r="N85" s="276">
        <v>634.54999999999995</v>
      </c>
      <c r="O85" s="291">
        <v>69279375</v>
      </c>
      <c r="P85" s="292">
        <v>3.265566197407459E-3</v>
      </c>
    </row>
    <row r="86" spans="1:16" ht="15">
      <c r="A86" s="254">
        <v>76</v>
      </c>
      <c r="B86" s="342" t="s">
        <v>56</v>
      </c>
      <c r="C86" s="415" t="s">
        <v>252</v>
      </c>
      <c r="D86" s="416">
        <v>44406</v>
      </c>
      <c r="E86" s="288">
        <v>1568.75</v>
      </c>
      <c r="F86" s="288">
        <v>1566.7666666666667</v>
      </c>
      <c r="G86" s="289">
        <v>1557.9333333333334</v>
      </c>
      <c r="H86" s="289">
        <v>1547.1166666666668</v>
      </c>
      <c r="I86" s="289">
        <v>1538.2833333333335</v>
      </c>
      <c r="J86" s="289">
        <v>1577.5833333333333</v>
      </c>
      <c r="K86" s="289">
        <v>1586.4166666666667</v>
      </c>
      <c r="L86" s="289">
        <v>1597.2333333333331</v>
      </c>
      <c r="M86" s="276">
        <v>1575.6</v>
      </c>
      <c r="N86" s="276">
        <v>1555.95</v>
      </c>
      <c r="O86" s="291">
        <v>944775</v>
      </c>
      <c r="P86" s="292">
        <v>-7.5892857142857142E-3</v>
      </c>
    </row>
    <row r="87" spans="1:16" ht="15">
      <c r="A87" s="254">
        <v>77</v>
      </c>
      <c r="B87" s="342" t="s">
        <v>56</v>
      </c>
      <c r="C87" s="415" t="s">
        <v>117</v>
      </c>
      <c r="D87" s="416">
        <v>44406</v>
      </c>
      <c r="E87" s="288">
        <v>616.1</v>
      </c>
      <c r="F87" s="288">
        <v>617.08333333333337</v>
      </c>
      <c r="G87" s="289">
        <v>610.11666666666679</v>
      </c>
      <c r="H87" s="289">
        <v>604.13333333333344</v>
      </c>
      <c r="I87" s="289">
        <v>597.16666666666686</v>
      </c>
      <c r="J87" s="289">
        <v>623.06666666666672</v>
      </c>
      <c r="K87" s="289">
        <v>630.03333333333319</v>
      </c>
      <c r="L87" s="289">
        <v>636.01666666666665</v>
      </c>
      <c r="M87" s="276">
        <v>624.04999999999995</v>
      </c>
      <c r="N87" s="276">
        <v>611.1</v>
      </c>
      <c r="O87" s="291">
        <v>6633000</v>
      </c>
      <c r="P87" s="292">
        <v>4.489603024574669E-2</v>
      </c>
    </row>
    <row r="88" spans="1:16" ht="15">
      <c r="A88" s="254">
        <v>78</v>
      </c>
      <c r="B88" s="342" t="s">
        <v>67</v>
      </c>
      <c r="C88" s="415" t="s">
        <v>118</v>
      </c>
      <c r="D88" s="416">
        <v>44406</v>
      </c>
      <c r="E88" s="288">
        <v>9.1</v>
      </c>
      <c r="F88" s="288">
        <v>9.0499999999999989</v>
      </c>
      <c r="G88" s="289">
        <v>8.7999999999999972</v>
      </c>
      <c r="H88" s="289">
        <v>8.4999999999999982</v>
      </c>
      <c r="I88" s="289">
        <v>8.2499999999999964</v>
      </c>
      <c r="J88" s="289">
        <v>9.3499999999999979</v>
      </c>
      <c r="K88" s="289">
        <v>9.6000000000000014</v>
      </c>
      <c r="L88" s="289">
        <v>9.8999999999999986</v>
      </c>
      <c r="M88" s="276">
        <v>9.3000000000000007</v>
      </c>
      <c r="N88" s="276">
        <v>8.75</v>
      </c>
      <c r="O88" s="291">
        <v>759710000</v>
      </c>
      <c r="P88" s="292">
        <v>3.0380708250261085E-2</v>
      </c>
    </row>
    <row r="89" spans="1:16" ht="15">
      <c r="A89" s="254">
        <v>79</v>
      </c>
      <c r="B89" s="342" t="s">
        <v>53</v>
      </c>
      <c r="C89" s="415" t="s">
        <v>119</v>
      </c>
      <c r="D89" s="416">
        <v>44406</v>
      </c>
      <c r="E89" s="288">
        <v>54.05</v>
      </c>
      <c r="F89" s="288">
        <v>53.6</v>
      </c>
      <c r="G89" s="289">
        <v>52.95</v>
      </c>
      <c r="H89" s="289">
        <v>51.85</v>
      </c>
      <c r="I89" s="289">
        <v>51.2</v>
      </c>
      <c r="J89" s="289">
        <v>54.7</v>
      </c>
      <c r="K89" s="289">
        <v>55.349999999999994</v>
      </c>
      <c r="L89" s="289">
        <v>56.45</v>
      </c>
      <c r="M89" s="276">
        <v>54.25</v>
      </c>
      <c r="N89" s="276">
        <v>52.5</v>
      </c>
      <c r="O89" s="291">
        <v>182371500</v>
      </c>
      <c r="P89" s="292">
        <v>-1.4173470959790479E-2</v>
      </c>
    </row>
    <row r="90" spans="1:16" ht="15">
      <c r="A90" s="254">
        <v>80</v>
      </c>
      <c r="B90" s="342" t="s">
        <v>72</v>
      </c>
      <c r="C90" s="415" t="s">
        <v>120</v>
      </c>
      <c r="D90" s="416">
        <v>44406</v>
      </c>
      <c r="E90" s="288">
        <v>571.54999999999995</v>
      </c>
      <c r="F90" s="288">
        <v>574.7166666666667</v>
      </c>
      <c r="G90" s="289">
        <v>566.93333333333339</v>
      </c>
      <c r="H90" s="289">
        <v>562.31666666666672</v>
      </c>
      <c r="I90" s="289">
        <v>554.53333333333342</v>
      </c>
      <c r="J90" s="289">
        <v>579.33333333333337</v>
      </c>
      <c r="K90" s="289">
        <v>587.11666666666667</v>
      </c>
      <c r="L90" s="289">
        <v>591.73333333333335</v>
      </c>
      <c r="M90" s="276">
        <v>582.5</v>
      </c>
      <c r="N90" s="276">
        <v>570.1</v>
      </c>
      <c r="O90" s="291">
        <v>10065000</v>
      </c>
      <c r="P90" s="292">
        <v>-2.2696929238985315E-2</v>
      </c>
    </row>
    <row r="91" spans="1:16" ht="15">
      <c r="A91" s="254">
        <v>81</v>
      </c>
      <c r="B91" s="357" t="s">
        <v>101</v>
      </c>
      <c r="C91" s="415" t="s">
        <v>255</v>
      </c>
      <c r="D91" s="416">
        <v>44406</v>
      </c>
      <c r="E91" s="288">
        <v>148.80000000000001</v>
      </c>
      <c r="F91" s="288">
        <v>149.88333333333333</v>
      </c>
      <c r="G91" s="289">
        <v>146.26666666666665</v>
      </c>
      <c r="H91" s="289">
        <v>143.73333333333332</v>
      </c>
      <c r="I91" s="289">
        <v>140.11666666666665</v>
      </c>
      <c r="J91" s="289">
        <v>152.41666666666666</v>
      </c>
      <c r="K91" s="289">
        <v>156.03333333333333</v>
      </c>
      <c r="L91" s="289">
        <v>158.56666666666666</v>
      </c>
      <c r="M91" s="276">
        <v>153.5</v>
      </c>
      <c r="N91" s="276">
        <v>147.35</v>
      </c>
      <c r="O91" s="291">
        <v>8236800</v>
      </c>
      <c r="P91" s="292">
        <v>9.5435684647302899E-2</v>
      </c>
    </row>
    <row r="92" spans="1:16" ht="15">
      <c r="A92" s="254">
        <v>82</v>
      </c>
      <c r="B92" s="342" t="s">
        <v>39</v>
      </c>
      <c r="C92" s="415" t="s">
        <v>121</v>
      </c>
      <c r="D92" s="416">
        <v>44406</v>
      </c>
      <c r="E92" s="389">
        <v>1814.35</v>
      </c>
      <c r="F92" s="389">
        <v>1820.0833333333333</v>
      </c>
      <c r="G92" s="390">
        <v>1798.2666666666664</v>
      </c>
      <c r="H92" s="390">
        <v>1782.1833333333332</v>
      </c>
      <c r="I92" s="390">
        <v>1760.3666666666663</v>
      </c>
      <c r="J92" s="390">
        <v>1836.1666666666665</v>
      </c>
      <c r="K92" s="390">
        <v>1857.9833333333336</v>
      </c>
      <c r="L92" s="390">
        <v>1874.0666666666666</v>
      </c>
      <c r="M92" s="391">
        <v>1841.9</v>
      </c>
      <c r="N92" s="391">
        <v>1804</v>
      </c>
      <c r="O92" s="392">
        <v>2573000</v>
      </c>
      <c r="P92" s="393">
        <v>-2.6669188575751845E-2</v>
      </c>
    </row>
    <row r="93" spans="1:16" ht="15">
      <c r="A93" s="254">
        <v>83</v>
      </c>
      <c r="B93" s="342" t="s">
        <v>53</v>
      </c>
      <c r="C93" s="415" t="s">
        <v>122</v>
      </c>
      <c r="D93" s="416">
        <v>44406</v>
      </c>
      <c r="E93" s="288">
        <v>1044.3</v>
      </c>
      <c r="F93" s="288">
        <v>1041.9333333333334</v>
      </c>
      <c r="G93" s="289">
        <v>1030.9166666666667</v>
      </c>
      <c r="H93" s="289">
        <v>1017.5333333333333</v>
      </c>
      <c r="I93" s="289">
        <v>1006.5166666666667</v>
      </c>
      <c r="J93" s="289">
        <v>1055.3166666666668</v>
      </c>
      <c r="K93" s="289">
        <v>1066.3333333333333</v>
      </c>
      <c r="L93" s="289">
        <v>1079.7166666666669</v>
      </c>
      <c r="M93" s="276">
        <v>1052.95</v>
      </c>
      <c r="N93" s="276">
        <v>1028.55</v>
      </c>
      <c r="O93" s="291">
        <v>17127000</v>
      </c>
      <c r="P93" s="292">
        <v>2.0539496970021987E-2</v>
      </c>
    </row>
    <row r="94" spans="1:16" ht="15">
      <c r="A94" s="254">
        <v>84</v>
      </c>
      <c r="B94" s="342" t="s">
        <v>67</v>
      </c>
      <c r="C94" s="415" t="s">
        <v>800</v>
      </c>
      <c r="D94" s="416">
        <v>44406</v>
      </c>
      <c r="E94" s="288">
        <v>242</v>
      </c>
      <c r="F94" s="288">
        <v>241.01666666666665</v>
      </c>
      <c r="G94" s="289">
        <v>238.5333333333333</v>
      </c>
      <c r="H94" s="289">
        <v>235.06666666666666</v>
      </c>
      <c r="I94" s="289">
        <v>232.58333333333331</v>
      </c>
      <c r="J94" s="289">
        <v>244.48333333333329</v>
      </c>
      <c r="K94" s="289">
        <v>246.96666666666664</v>
      </c>
      <c r="L94" s="289">
        <v>250.43333333333328</v>
      </c>
      <c r="M94" s="276">
        <v>243.5</v>
      </c>
      <c r="N94" s="276">
        <v>237.55</v>
      </c>
      <c r="O94" s="291">
        <v>13689200</v>
      </c>
      <c r="P94" s="292">
        <v>-1.7878666130976297E-2</v>
      </c>
    </row>
    <row r="95" spans="1:16" ht="15">
      <c r="A95" s="254">
        <v>85</v>
      </c>
      <c r="B95" s="342" t="s">
        <v>106</v>
      </c>
      <c r="C95" s="415" t="s">
        <v>124</v>
      </c>
      <c r="D95" s="416">
        <v>44406</v>
      </c>
      <c r="E95" s="288">
        <v>1567.8</v>
      </c>
      <c r="F95" s="288">
        <v>1566.6500000000003</v>
      </c>
      <c r="G95" s="289">
        <v>1557.3000000000006</v>
      </c>
      <c r="H95" s="289">
        <v>1546.8000000000004</v>
      </c>
      <c r="I95" s="289">
        <v>1537.4500000000007</v>
      </c>
      <c r="J95" s="289">
        <v>1577.1500000000005</v>
      </c>
      <c r="K95" s="289">
        <v>1586.5000000000005</v>
      </c>
      <c r="L95" s="289">
        <v>1597.0000000000005</v>
      </c>
      <c r="M95" s="276">
        <v>1576</v>
      </c>
      <c r="N95" s="276">
        <v>1556.15</v>
      </c>
      <c r="O95" s="291">
        <v>30411000</v>
      </c>
      <c r="P95" s="292">
        <v>-2.5779282115869018E-3</v>
      </c>
    </row>
    <row r="96" spans="1:16" ht="15">
      <c r="A96" s="254">
        <v>86</v>
      </c>
      <c r="B96" s="342" t="s">
        <v>72</v>
      </c>
      <c r="C96" s="415" t="s">
        <v>125</v>
      </c>
      <c r="D96" s="416">
        <v>44406</v>
      </c>
      <c r="E96" s="288">
        <v>107.55</v>
      </c>
      <c r="F96" s="288">
        <v>107.38333333333333</v>
      </c>
      <c r="G96" s="289">
        <v>106.76666666666665</v>
      </c>
      <c r="H96" s="289">
        <v>105.98333333333332</v>
      </c>
      <c r="I96" s="289">
        <v>105.36666666666665</v>
      </c>
      <c r="J96" s="289">
        <v>108.16666666666666</v>
      </c>
      <c r="K96" s="289">
        <v>108.78333333333333</v>
      </c>
      <c r="L96" s="289">
        <v>109.56666666666666</v>
      </c>
      <c r="M96" s="276">
        <v>108</v>
      </c>
      <c r="N96" s="276">
        <v>106.6</v>
      </c>
      <c r="O96" s="291">
        <v>52676000</v>
      </c>
      <c r="P96" s="292">
        <v>-7.7139708583323129E-3</v>
      </c>
    </row>
    <row r="97" spans="1:16" ht="15">
      <c r="A97" s="254">
        <v>87</v>
      </c>
      <c r="B97" s="357" t="s">
        <v>39</v>
      </c>
      <c r="C97" s="415" t="s">
        <v>750</v>
      </c>
      <c r="D97" s="416">
        <v>44406</v>
      </c>
      <c r="E97" s="288">
        <v>2215.75</v>
      </c>
      <c r="F97" s="288">
        <v>2206</v>
      </c>
      <c r="G97" s="289">
        <v>2182</v>
      </c>
      <c r="H97" s="289">
        <v>2148.25</v>
      </c>
      <c r="I97" s="289">
        <v>2124.25</v>
      </c>
      <c r="J97" s="289">
        <v>2239.75</v>
      </c>
      <c r="K97" s="289">
        <v>2263.75</v>
      </c>
      <c r="L97" s="289">
        <v>2297.5</v>
      </c>
      <c r="M97" s="276">
        <v>2230</v>
      </c>
      <c r="N97" s="276">
        <v>2172.25</v>
      </c>
      <c r="O97" s="291">
        <v>2134275</v>
      </c>
      <c r="P97" s="292">
        <v>-2.2622414049709778E-2</v>
      </c>
    </row>
    <row r="98" spans="1:16" ht="15">
      <c r="A98" s="254">
        <v>88</v>
      </c>
      <c r="B98" s="342" t="s">
        <v>49</v>
      </c>
      <c r="C98" s="415" t="s">
        <v>126</v>
      </c>
      <c r="D98" s="416">
        <v>44406</v>
      </c>
      <c r="E98" s="288">
        <v>202.35</v>
      </c>
      <c r="F98" s="288">
        <v>202.18333333333331</v>
      </c>
      <c r="G98" s="289">
        <v>201.36666666666662</v>
      </c>
      <c r="H98" s="289">
        <v>200.3833333333333</v>
      </c>
      <c r="I98" s="289">
        <v>199.56666666666661</v>
      </c>
      <c r="J98" s="289">
        <v>203.16666666666663</v>
      </c>
      <c r="K98" s="289">
        <v>203.98333333333329</v>
      </c>
      <c r="L98" s="289">
        <v>204.96666666666664</v>
      </c>
      <c r="M98" s="276">
        <v>203</v>
      </c>
      <c r="N98" s="276">
        <v>201.2</v>
      </c>
      <c r="O98" s="291">
        <v>187235200</v>
      </c>
      <c r="P98" s="292">
        <v>1.0430517899390403E-2</v>
      </c>
    </row>
    <row r="99" spans="1:16" ht="15">
      <c r="A99" s="254">
        <v>89</v>
      </c>
      <c r="B99" s="342" t="s">
        <v>111</v>
      </c>
      <c r="C99" s="415" t="s">
        <v>127</v>
      </c>
      <c r="D99" s="416">
        <v>44406</v>
      </c>
      <c r="E99" s="288">
        <v>396.6</v>
      </c>
      <c r="F99" s="288">
        <v>393.2833333333333</v>
      </c>
      <c r="G99" s="289">
        <v>387.61666666666662</v>
      </c>
      <c r="H99" s="289">
        <v>378.63333333333333</v>
      </c>
      <c r="I99" s="289">
        <v>372.96666666666664</v>
      </c>
      <c r="J99" s="289">
        <v>402.26666666666659</v>
      </c>
      <c r="K99" s="289">
        <v>407.93333333333334</v>
      </c>
      <c r="L99" s="289">
        <v>416.91666666666657</v>
      </c>
      <c r="M99" s="276">
        <v>398.95</v>
      </c>
      <c r="N99" s="276">
        <v>384.3</v>
      </c>
      <c r="O99" s="291">
        <v>35857500</v>
      </c>
      <c r="P99" s="292">
        <v>-2.6272912423625255E-2</v>
      </c>
    </row>
    <row r="100" spans="1:16" ht="15">
      <c r="A100" s="254">
        <v>90</v>
      </c>
      <c r="B100" s="342" t="s">
        <v>111</v>
      </c>
      <c r="C100" s="415" t="s">
        <v>128</v>
      </c>
      <c r="D100" s="416">
        <v>44406</v>
      </c>
      <c r="E100" s="288">
        <v>684.25</v>
      </c>
      <c r="F100" s="288">
        <v>680.58333333333337</v>
      </c>
      <c r="G100" s="289">
        <v>674.66666666666674</v>
      </c>
      <c r="H100" s="289">
        <v>665.08333333333337</v>
      </c>
      <c r="I100" s="289">
        <v>659.16666666666674</v>
      </c>
      <c r="J100" s="289">
        <v>690.16666666666674</v>
      </c>
      <c r="K100" s="289">
        <v>696.08333333333348</v>
      </c>
      <c r="L100" s="289">
        <v>705.66666666666674</v>
      </c>
      <c r="M100" s="276">
        <v>686.5</v>
      </c>
      <c r="N100" s="276">
        <v>671</v>
      </c>
      <c r="O100" s="291">
        <v>42973200</v>
      </c>
      <c r="P100" s="292">
        <v>-2.2254960348556561E-3</v>
      </c>
    </row>
    <row r="101" spans="1:16" ht="15">
      <c r="A101" s="254">
        <v>91</v>
      </c>
      <c r="B101" s="342" t="s">
        <v>39</v>
      </c>
      <c r="C101" s="415" t="s">
        <v>129</v>
      </c>
      <c r="D101" s="416">
        <v>44406</v>
      </c>
      <c r="E101" s="288">
        <v>3115.25</v>
      </c>
      <c r="F101" s="288">
        <v>3121.4</v>
      </c>
      <c r="G101" s="289">
        <v>3095.8500000000004</v>
      </c>
      <c r="H101" s="289">
        <v>3076.4500000000003</v>
      </c>
      <c r="I101" s="289">
        <v>3050.9000000000005</v>
      </c>
      <c r="J101" s="289">
        <v>3140.8</v>
      </c>
      <c r="K101" s="289">
        <v>3166.3500000000004</v>
      </c>
      <c r="L101" s="289">
        <v>3185.75</v>
      </c>
      <c r="M101" s="276">
        <v>3146.95</v>
      </c>
      <c r="N101" s="276">
        <v>3102</v>
      </c>
      <c r="O101" s="291">
        <v>1416000</v>
      </c>
      <c r="P101" s="292">
        <v>1.1067475901463763E-2</v>
      </c>
    </row>
    <row r="102" spans="1:16" ht="15">
      <c r="A102" s="254">
        <v>92</v>
      </c>
      <c r="B102" s="342" t="s">
        <v>53</v>
      </c>
      <c r="C102" s="415" t="s">
        <v>131</v>
      </c>
      <c r="D102" s="416">
        <v>44406</v>
      </c>
      <c r="E102" s="288">
        <v>1727.45</v>
      </c>
      <c r="F102" s="288">
        <v>1726.9166666666667</v>
      </c>
      <c r="G102" s="289">
        <v>1718.5333333333335</v>
      </c>
      <c r="H102" s="289">
        <v>1709.6166666666668</v>
      </c>
      <c r="I102" s="289">
        <v>1701.2333333333336</v>
      </c>
      <c r="J102" s="289">
        <v>1735.8333333333335</v>
      </c>
      <c r="K102" s="289">
        <v>1744.2166666666667</v>
      </c>
      <c r="L102" s="289">
        <v>1753.1333333333334</v>
      </c>
      <c r="M102" s="276">
        <v>1735.3</v>
      </c>
      <c r="N102" s="276">
        <v>1718</v>
      </c>
      <c r="O102" s="291">
        <v>20088800</v>
      </c>
      <c r="P102" s="292">
        <v>8.9804118533400295E-3</v>
      </c>
    </row>
    <row r="103" spans="1:16" ht="15">
      <c r="A103" s="254">
        <v>93</v>
      </c>
      <c r="B103" s="342" t="s">
        <v>56</v>
      </c>
      <c r="C103" s="415" t="s">
        <v>132</v>
      </c>
      <c r="D103" s="416">
        <v>44406</v>
      </c>
      <c r="E103" s="288">
        <v>93.45</v>
      </c>
      <c r="F103" s="288">
        <v>92.983333333333348</v>
      </c>
      <c r="G103" s="289">
        <v>92.066666666666691</v>
      </c>
      <c r="H103" s="289">
        <v>90.683333333333337</v>
      </c>
      <c r="I103" s="289">
        <v>89.76666666666668</v>
      </c>
      <c r="J103" s="289">
        <v>94.366666666666703</v>
      </c>
      <c r="K103" s="289">
        <v>95.28333333333336</v>
      </c>
      <c r="L103" s="289">
        <v>96.666666666666714</v>
      </c>
      <c r="M103" s="276">
        <v>93.9</v>
      </c>
      <c r="N103" s="276">
        <v>91.6</v>
      </c>
      <c r="O103" s="291">
        <v>66921076</v>
      </c>
      <c r="P103" s="292">
        <v>-1.4647137150466045E-3</v>
      </c>
    </row>
    <row r="104" spans="1:16" ht="15">
      <c r="A104" s="254">
        <v>94</v>
      </c>
      <c r="B104" s="342" t="s">
        <v>39</v>
      </c>
      <c r="C104" s="415" t="s">
        <v>345</v>
      </c>
      <c r="D104" s="416">
        <v>44406</v>
      </c>
      <c r="E104" s="288">
        <v>3460.55</v>
      </c>
      <c r="F104" s="288">
        <v>3466.5333333333333</v>
      </c>
      <c r="G104" s="289">
        <v>3423.0666666666666</v>
      </c>
      <c r="H104" s="289">
        <v>3385.5833333333335</v>
      </c>
      <c r="I104" s="289">
        <v>3342.1166666666668</v>
      </c>
      <c r="J104" s="289">
        <v>3504.0166666666664</v>
      </c>
      <c r="K104" s="289">
        <v>3547.4833333333327</v>
      </c>
      <c r="L104" s="289">
        <v>3584.9666666666662</v>
      </c>
      <c r="M104" s="276">
        <v>3510</v>
      </c>
      <c r="N104" s="276">
        <v>3429.05</v>
      </c>
      <c r="O104" s="291">
        <v>551500</v>
      </c>
      <c r="P104" s="292">
        <v>3.1805425631431246E-2</v>
      </c>
    </row>
    <row r="105" spans="1:16" ht="15">
      <c r="A105" s="254">
        <v>95</v>
      </c>
      <c r="B105" s="342" t="s">
        <v>56</v>
      </c>
      <c r="C105" s="415" t="s">
        <v>133</v>
      </c>
      <c r="D105" s="416">
        <v>44406</v>
      </c>
      <c r="E105" s="288">
        <v>458.05</v>
      </c>
      <c r="F105" s="288">
        <v>459.01666666666665</v>
      </c>
      <c r="G105" s="289">
        <v>455.0333333333333</v>
      </c>
      <c r="H105" s="289">
        <v>452.01666666666665</v>
      </c>
      <c r="I105" s="289">
        <v>448.0333333333333</v>
      </c>
      <c r="J105" s="289">
        <v>462.0333333333333</v>
      </c>
      <c r="K105" s="289">
        <v>466.01666666666665</v>
      </c>
      <c r="L105" s="289">
        <v>469.0333333333333</v>
      </c>
      <c r="M105" s="276">
        <v>463</v>
      </c>
      <c r="N105" s="276">
        <v>456</v>
      </c>
      <c r="O105" s="291">
        <v>15228000</v>
      </c>
      <c r="P105" s="292">
        <v>4.7605943863511281E-2</v>
      </c>
    </row>
    <row r="106" spans="1:16" ht="15">
      <c r="A106" s="254">
        <v>96</v>
      </c>
      <c r="B106" s="342" t="s">
        <v>63</v>
      </c>
      <c r="C106" s="415" t="s">
        <v>134</v>
      </c>
      <c r="D106" s="416">
        <v>44406</v>
      </c>
      <c r="E106" s="288">
        <v>1487.7</v>
      </c>
      <c r="F106" s="288">
        <v>1482.9333333333334</v>
      </c>
      <c r="G106" s="289">
        <v>1476.4666666666667</v>
      </c>
      <c r="H106" s="289">
        <v>1465.2333333333333</v>
      </c>
      <c r="I106" s="289">
        <v>1458.7666666666667</v>
      </c>
      <c r="J106" s="289">
        <v>1494.1666666666667</v>
      </c>
      <c r="K106" s="289">
        <v>1500.6333333333334</v>
      </c>
      <c r="L106" s="289">
        <v>1511.8666666666668</v>
      </c>
      <c r="M106" s="276">
        <v>1489.4</v>
      </c>
      <c r="N106" s="276">
        <v>1471.7</v>
      </c>
      <c r="O106" s="291">
        <v>15058100</v>
      </c>
      <c r="P106" s="292">
        <v>2.027931892098718E-3</v>
      </c>
    </row>
    <row r="107" spans="1:16" ht="15">
      <c r="A107" s="254">
        <v>97</v>
      </c>
      <c r="B107" s="342" t="s">
        <v>106</v>
      </c>
      <c r="C107" s="415" t="s">
        <v>260</v>
      </c>
      <c r="D107" s="416">
        <v>44406</v>
      </c>
      <c r="E107" s="288">
        <v>4053.45</v>
      </c>
      <c r="F107" s="288">
        <v>4050.1999999999994</v>
      </c>
      <c r="G107" s="289">
        <v>4025.4499999999989</v>
      </c>
      <c r="H107" s="289">
        <v>3997.4499999999994</v>
      </c>
      <c r="I107" s="289">
        <v>3972.6999999999989</v>
      </c>
      <c r="J107" s="289">
        <v>4078.1999999999989</v>
      </c>
      <c r="K107" s="289">
        <v>4102.95</v>
      </c>
      <c r="L107" s="289">
        <v>4130.9499999999989</v>
      </c>
      <c r="M107" s="276">
        <v>4074.95</v>
      </c>
      <c r="N107" s="276">
        <v>4022.2</v>
      </c>
      <c r="O107" s="291">
        <v>681600</v>
      </c>
      <c r="P107" s="292">
        <v>-2.6146592370338621E-2</v>
      </c>
    </row>
    <row r="108" spans="1:16" ht="15">
      <c r="A108" s="254">
        <v>98</v>
      </c>
      <c r="B108" s="342" t="s">
        <v>106</v>
      </c>
      <c r="C108" s="415" t="s">
        <v>259</v>
      </c>
      <c r="D108" s="416">
        <v>44406</v>
      </c>
      <c r="E108" s="288">
        <v>2959.45</v>
      </c>
      <c r="F108" s="288">
        <v>2963.1166666666663</v>
      </c>
      <c r="G108" s="289">
        <v>2928.8833333333328</v>
      </c>
      <c r="H108" s="289">
        <v>2898.3166666666666</v>
      </c>
      <c r="I108" s="289">
        <v>2864.083333333333</v>
      </c>
      <c r="J108" s="289">
        <v>2993.6833333333325</v>
      </c>
      <c r="K108" s="289">
        <v>3027.9166666666661</v>
      </c>
      <c r="L108" s="289">
        <v>3058.4833333333322</v>
      </c>
      <c r="M108" s="276">
        <v>2997.35</v>
      </c>
      <c r="N108" s="276">
        <v>2932.55</v>
      </c>
      <c r="O108" s="291">
        <v>488800</v>
      </c>
      <c r="P108" s="292">
        <v>-1.7684887459807074E-2</v>
      </c>
    </row>
    <row r="109" spans="1:16" ht="15">
      <c r="A109" s="254">
        <v>99</v>
      </c>
      <c r="B109" s="342" t="s">
        <v>51</v>
      </c>
      <c r="C109" s="415" t="s">
        <v>135</v>
      </c>
      <c r="D109" s="416">
        <v>44406</v>
      </c>
      <c r="E109" s="288">
        <v>1149.5999999999999</v>
      </c>
      <c r="F109" s="288">
        <v>1146.2333333333333</v>
      </c>
      <c r="G109" s="289">
        <v>1139.7666666666667</v>
      </c>
      <c r="H109" s="289">
        <v>1129.9333333333334</v>
      </c>
      <c r="I109" s="289">
        <v>1123.4666666666667</v>
      </c>
      <c r="J109" s="289">
        <v>1156.0666666666666</v>
      </c>
      <c r="K109" s="289">
        <v>1162.5333333333333</v>
      </c>
      <c r="L109" s="289">
        <v>1172.3666666666666</v>
      </c>
      <c r="M109" s="276">
        <v>1152.7</v>
      </c>
      <c r="N109" s="276">
        <v>1136.4000000000001</v>
      </c>
      <c r="O109" s="291">
        <v>7529300</v>
      </c>
      <c r="P109" s="292">
        <v>-3.9356797481164959E-3</v>
      </c>
    </row>
    <row r="110" spans="1:16" ht="15">
      <c r="A110" s="254">
        <v>100</v>
      </c>
      <c r="B110" s="342" t="s">
        <v>43</v>
      </c>
      <c r="C110" s="415" t="s">
        <v>136</v>
      </c>
      <c r="D110" s="416">
        <v>44406</v>
      </c>
      <c r="E110" s="288">
        <v>766.4</v>
      </c>
      <c r="F110" s="288">
        <v>765.68333333333328</v>
      </c>
      <c r="G110" s="289">
        <v>760.81666666666661</v>
      </c>
      <c r="H110" s="289">
        <v>755.23333333333335</v>
      </c>
      <c r="I110" s="289">
        <v>750.36666666666667</v>
      </c>
      <c r="J110" s="289">
        <v>771.26666666666654</v>
      </c>
      <c r="K110" s="289">
        <v>776.1333333333331</v>
      </c>
      <c r="L110" s="289">
        <v>781.71666666666647</v>
      </c>
      <c r="M110" s="276">
        <v>770.55</v>
      </c>
      <c r="N110" s="276">
        <v>760.1</v>
      </c>
      <c r="O110" s="291">
        <v>11722900</v>
      </c>
      <c r="P110" s="292">
        <v>1.0377073906485672E-2</v>
      </c>
    </row>
    <row r="111" spans="1:16" ht="15">
      <c r="A111" s="254">
        <v>101</v>
      </c>
      <c r="B111" s="342" t="s">
        <v>56</v>
      </c>
      <c r="C111" s="415" t="s">
        <v>137</v>
      </c>
      <c r="D111" s="416">
        <v>44406</v>
      </c>
      <c r="E111" s="288">
        <v>161.25</v>
      </c>
      <c r="F111" s="288">
        <v>160.4</v>
      </c>
      <c r="G111" s="289">
        <v>159.10000000000002</v>
      </c>
      <c r="H111" s="289">
        <v>156.95000000000002</v>
      </c>
      <c r="I111" s="289">
        <v>155.65000000000003</v>
      </c>
      <c r="J111" s="289">
        <v>162.55000000000001</v>
      </c>
      <c r="K111" s="289">
        <v>163.85000000000002</v>
      </c>
      <c r="L111" s="289">
        <v>166</v>
      </c>
      <c r="M111" s="276">
        <v>161.69999999999999</v>
      </c>
      <c r="N111" s="276">
        <v>158.25</v>
      </c>
      <c r="O111" s="291">
        <v>40828000</v>
      </c>
      <c r="P111" s="292">
        <v>-5.5533904910366333E-3</v>
      </c>
    </row>
    <row r="112" spans="1:16" ht="15">
      <c r="A112" s="254">
        <v>102</v>
      </c>
      <c r="B112" s="342" t="s">
        <v>56</v>
      </c>
      <c r="C112" s="415" t="s">
        <v>138</v>
      </c>
      <c r="D112" s="416">
        <v>44406</v>
      </c>
      <c r="E112" s="288">
        <v>178.5</v>
      </c>
      <c r="F112" s="288">
        <v>177.16666666666666</v>
      </c>
      <c r="G112" s="289">
        <v>175.0333333333333</v>
      </c>
      <c r="H112" s="289">
        <v>171.56666666666663</v>
      </c>
      <c r="I112" s="289">
        <v>169.43333333333328</v>
      </c>
      <c r="J112" s="289">
        <v>180.63333333333333</v>
      </c>
      <c r="K112" s="289">
        <v>182.76666666666671</v>
      </c>
      <c r="L112" s="289">
        <v>186.23333333333335</v>
      </c>
      <c r="M112" s="276">
        <v>179.3</v>
      </c>
      <c r="N112" s="276">
        <v>173.7</v>
      </c>
      <c r="O112" s="291">
        <v>26814000</v>
      </c>
      <c r="P112" s="292">
        <v>3.0673431734317344E-2</v>
      </c>
    </row>
    <row r="113" spans="1:16" ht="15">
      <c r="A113" s="254">
        <v>103</v>
      </c>
      <c r="B113" s="342" t="s">
        <v>49</v>
      </c>
      <c r="C113" s="415" t="s">
        <v>139</v>
      </c>
      <c r="D113" s="416">
        <v>44406</v>
      </c>
      <c r="E113" s="288">
        <v>533.85</v>
      </c>
      <c r="F113" s="288">
        <v>533.88333333333333</v>
      </c>
      <c r="G113" s="289">
        <v>530.36666666666667</v>
      </c>
      <c r="H113" s="289">
        <v>526.88333333333333</v>
      </c>
      <c r="I113" s="289">
        <v>523.36666666666667</v>
      </c>
      <c r="J113" s="289">
        <v>537.36666666666667</v>
      </c>
      <c r="K113" s="289">
        <v>540.88333333333333</v>
      </c>
      <c r="L113" s="289">
        <v>544.36666666666667</v>
      </c>
      <c r="M113" s="276">
        <v>537.4</v>
      </c>
      <c r="N113" s="276">
        <v>530.4</v>
      </c>
      <c r="O113" s="291">
        <v>6610000</v>
      </c>
      <c r="P113" s="292">
        <v>2.3536698668318364E-2</v>
      </c>
    </row>
    <row r="114" spans="1:16" ht="15">
      <c r="A114" s="254">
        <v>104</v>
      </c>
      <c r="B114" s="342" t="s">
        <v>43</v>
      </c>
      <c r="C114" s="415" t="s">
        <v>140</v>
      </c>
      <c r="D114" s="416">
        <v>44406</v>
      </c>
      <c r="E114" s="288">
        <v>7459.7</v>
      </c>
      <c r="F114" s="288">
        <v>7436.5333333333328</v>
      </c>
      <c r="G114" s="289">
        <v>7395.1166666666659</v>
      </c>
      <c r="H114" s="289">
        <v>7330.5333333333328</v>
      </c>
      <c r="I114" s="289">
        <v>7289.1166666666659</v>
      </c>
      <c r="J114" s="289">
        <v>7501.1166666666659</v>
      </c>
      <c r="K114" s="289">
        <v>7542.5333333333338</v>
      </c>
      <c r="L114" s="289">
        <v>7607.1166666666659</v>
      </c>
      <c r="M114" s="276">
        <v>7477.95</v>
      </c>
      <c r="N114" s="276">
        <v>7371.95</v>
      </c>
      <c r="O114" s="291">
        <v>2022300</v>
      </c>
      <c r="P114" s="292">
        <v>3.0523848348960457E-2</v>
      </c>
    </row>
    <row r="115" spans="1:16" ht="15">
      <c r="A115" s="254">
        <v>105</v>
      </c>
      <c r="B115" s="342" t="s">
        <v>49</v>
      </c>
      <c r="C115" s="415" t="s">
        <v>141</v>
      </c>
      <c r="D115" s="416">
        <v>44406</v>
      </c>
      <c r="E115" s="288">
        <v>657.85</v>
      </c>
      <c r="F115" s="288">
        <v>658.43333333333339</v>
      </c>
      <c r="G115" s="289">
        <v>654.51666666666677</v>
      </c>
      <c r="H115" s="289">
        <v>651.18333333333339</v>
      </c>
      <c r="I115" s="289">
        <v>647.26666666666677</v>
      </c>
      <c r="J115" s="289">
        <v>661.76666666666677</v>
      </c>
      <c r="K115" s="289">
        <v>665.68333333333328</v>
      </c>
      <c r="L115" s="289">
        <v>669.01666666666677</v>
      </c>
      <c r="M115" s="276">
        <v>662.35</v>
      </c>
      <c r="N115" s="276">
        <v>655.1</v>
      </c>
      <c r="O115" s="291">
        <v>11170000</v>
      </c>
      <c r="P115" s="292">
        <v>5.1743532058492686E-3</v>
      </c>
    </row>
    <row r="116" spans="1:16" ht="15">
      <c r="A116" s="254">
        <v>106</v>
      </c>
      <c r="B116" s="357" t="s">
        <v>51</v>
      </c>
      <c r="C116" s="415" t="s">
        <v>428</v>
      </c>
      <c r="D116" s="416">
        <v>44406</v>
      </c>
      <c r="E116" s="288">
        <v>3010.95</v>
      </c>
      <c r="F116" s="288">
        <v>3038.65</v>
      </c>
      <c r="G116" s="289">
        <v>2927.3</v>
      </c>
      <c r="H116" s="289">
        <v>2843.65</v>
      </c>
      <c r="I116" s="289">
        <v>2732.3</v>
      </c>
      <c r="J116" s="289">
        <v>3122.3</v>
      </c>
      <c r="K116" s="289">
        <v>3233.6499999999996</v>
      </c>
      <c r="L116" s="289">
        <v>3317.3</v>
      </c>
      <c r="M116" s="276">
        <v>3150</v>
      </c>
      <c r="N116" s="276">
        <v>2955</v>
      </c>
      <c r="O116" s="291">
        <v>286000</v>
      </c>
      <c r="P116" s="292">
        <v>0.17889530090684255</v>
      </c>
    </row>
    <row r="117" spans="1:16" ht="15">
      <c r="A117" s="254">
        <v>107</v>
      </c>
      <c r="B117" s="357" t="s">
        <v>56</v>
      </c>
      <c r="C117" s="415" t="s">
        <v>142</v>
      </c>
      <c r="D117" s="416">
        <v>44406</v>
      </c>
      <c r="E117" s="288">
        <v>1079.0999999999999</v>
      </c>
      <c r="F117" s="288">
        <v>1067.2166666666665</v>
      </c>
      <c r="G117" s="289">
        <v>1052.633333333333</v>
      </c>
      <c r="H117" s="289">
        <v>1026.1666666666665</v>
      </c>
      <c r="I117" s="289">
        <v>1011.583333333333</v>
      </c>
      <c r="J117" s="289">
        <v>1093.6833333333329</v>
      </c>
      <c r="K117" s="289">
        <v>1108.2666666666664</v>
      </c>
      <c r="L117" s="289">
        <v>1134.7333333333329</v>
      </c>
      <c r="M117" s="276">
        <v>1081.8</v>
      </c>
      <c r="N117" s="276">
        <v>1040.75</v>
      </c>
      <c r="O117" s="291">
        <v>3030950</v>
      </c>
      <c r="P117" s="292">
        <v>-1.9263698630136985E-3</v>
      </c>
    </row>
    <row r="118" spans="1:16" ht="15">
      <c r="A118" s="254">
        <v>108</v>
      </c>
      <c r="B118" s="342" t="s">
        <v>72</v>
      </c>
      <c r="C118" s="415" t="s">
        <v>143</v>
      </c>
      <c r="D118" s="416">
        <v>44406</v>
      </c>
      <c r="E118" s="288">
        <v>1179.9000000000001</v>
      </c>
      <c r="F118" s="288">
        <v>1174.9666666666667</v>
      </c>
      <c r="G118" s="289">
        <v>1168.0333333333333</v>
      </c>
      <c r="H118" s="289">
        <v>1156.1666666666665</v>
      </c>
      <c r="I118" s="289">
        <v>1149.2333333333331</v>
      </c>
      <c r="J118" s="289">
        <v>1186.8333333333335</v>
      </c>
      <c r="K118" s="289">
        <v>1193.7666666666669</v>
      </c>
      <c r="L118" s="289">
        <v>1205.6333333333337</v>
      </c>
      <c r="M118" s="276">
        <v>1181.9000000000001</v>
      </c>
      <c r="N118" s="276">
        <v>1163.0999999999999</v>
      </c>
      <c r="O118" s="291">
        <v>2152200</v>
      </c>
      <c r="P118" s="292">
        <v>-2.685838307107976E-2</v>
      </c>
    </row>
    <row r="119" spans="1:16" ht="15">
      <c r="A119" s="254">
        <v>109</v>
      </c>
      <c r="B119" s="342" t="s">
        <v>106</v>
      </c>
      <c r="C119" s="415" t="s">
        <v>144</v>
      </c>
      <c r="D119" s="416">
        <v>44406</v>
      </c>
      <c r="E119" s="288">
        <v>2539.75</v>
      </c>
      <c r="F119" s="288">
        <v>2543.0666666666666</v>
      </c>
      <c r="G119" s="289">
        <v>2511.1333333333332</v>
      </c>
      <c r="H119" s="289">
        <v>2482.5166666666664</v>
      </c>
      <c r="I119" s="289">
        <v>2450.583333333333</v>
      </c>
      <c r="J119" s="289">
        <v>2571.6833333333334</v>
      </c>
      <c r="K119" s="289">
        <v>2603.6166666666668</v>
      </c>
      <c r="L119" s="289">
        <v>2632.2333333333336</v>
      </c>
      <c r="M119" s="276">
        <v>2575</v>
      </c>
      <c r="N119" s="276">
        <v>2514.4499999999998</v>
      </c>
      <c r="O119" s="291">
        <v>1780800</v>
      </c>
      <c r="P119" s="292">
        <v>-9.5661846496106779E-3</v>
      </c>
    </row>
    <row r="120" spans="1:16" ht="15">
      <c r="A120" s="254">
        <v>110</v>
      </c>
      <c r="B120" s="342" t="s">
        <v>43</v>
      </c>
      <c r="C120" s="415" t="s">
        <v>145</v>
      </c>
      <c r="D120" s="416">
        <v>44406</v>
      </c>
      <c r="E120" s="288">
        <v>237.05</v>
      </c>
      <c r="F120" s="288">
        <v>235.15</v>
      </c>
      <c r="G120" s="289">
        <v>232.45000000000002</v>
      </c>
      <c r="H120" s="289">
        <v>227.85000000000002</v>
      </c>
      <c r="I120" s="289">
        <v>225.15000000000003</v>
      </c>
      <c r="J120" s="289">
        <v>239.75</v>
      </c>
      <c r="K120" s="289">
        <v>242.45</v>
      </c>
      <c r="L120" s="289">
        <v>247.04999999999998</v>
      </c>
      <c r="M120" s="276">
        <v>237.85</v>
      </c>
      <c r="N120" s="276">
        <v>230.55</v>
      </c>
      <c r="O120" s="291">
        <v>31871000</v>
      </c>
      <c r="P120" s="292">
        <v>-4.2582273157396697E-2</v>
      </c>
    </row>
    <row r="121" spans="1:16" ht="15">
      <c r="A121" s="254">
        <v>111</v>
      </c>
      <c r="B121" s="342" t="s">
        <v>106</v>
      </c>
      <c r="C121" s="415" t="s">
        <v>262</v>
      </c>
      <c r="D121" s="416">
        <v>44406</v>
      </c>
      <c r="E121" s="288">
        <v>2231.4</v>
      </c>
      <c r="F121" s="288">
        <v>2225.7833333333333</v>
      </c>
      <c r="G121" s="289">
        <v>2186.6166666666668</v>
      </c>
      <c r="H121" s="289">
        <v>2141.8333333333335</v>
      </c>
      <c r="I121" s="289">
        <v>2102.666666666667</v>
      </c>
      <c r="J121" s="289">
        <v>2270.5666666666666</v>
      </c>
      <c r="K121" s="289">
        <v>2309.7333333333336</v>
      </c>
      <c r="L121" s="289">
        <v>2354.5166666666664</v>
      </c>
      <c r="M121" s="276">
        <v>2264.9499999999998</v>
      </c>
      <c r="N121" s="276">
        <v>2181</v>
      </c>
      <c r="O121" s="291">
        <v>706550</v>
      </c>
      <c r="P121" s="292">
        <v>0.23945267958950969</v>
      </c>
    </row>
    <row r="122" spans="1:16" ht="15">
      <c r="A122" s="254">
        <v>112</v>
      </c>
      <c r="B122" s="342" t="s">
        <v>43</v>
      </c>
      <c r="C122" s="415" t="s">
        <v>146</v>
      </c>
      <c r="D122" s="416">
        <v>44406</v>
      </c>
      <c r="E122" s="288">
        <v>80359.600000000006</v>
      </c>
      <c r="F122" s="288">
        <v>80435.849999999991</v>
      </c>
      <c r="G122" s="289">
        <v>79973.749999999985</v>
      </c>
      <c r="H122" s="289">
        <v>79587.899999999994</v>
      </c>
      <c r="I122" s="289">
        <v>79125.799999999988</v>
      </c>
      <c r="J122" s="289">
        <v>80821.699999999983</v>
      </c>
      <c r="K122" s="289">
        <v>81283.799999999988</v>
      </c>
      <c r="L122" s="289">
        <v>81669.64999999998</v>
      </c>
      <c r="M122" s="276">
        <v>80897.95</v>
      </c>
      <c r="N122" s="276">
        <v>80050</v>
      </c>
      <c r="O122" s="291">
        <v>43920</v>
      </c>
      <c r="P122" s="292">
        <v>-9.099181073703367E-4</v>
      </c>
    </row>
    <row r="123" spans="1:16" ht="15">
      <c r="A123" s="254">
        <v>113</v>
      </c>
      <c r="B123" s="342" t="s">
        <v>56</v>
      </c>
      <c r="C123" s="415" t="s">
        <v>147</v>
      </c>
      <c r="D123" s="416">
        <v>44406</v>
      </c>
      <c r="E123" s="288">
        <v>1542.75</v>
      </c>
      <c r="F123" s="288">
        <v>1543.8500000000001</v>
      </c>
      <c r="G123" s="289">
        <v>1532.8500000000004</v>
      </c>
      <c r="H123" s="289">
        <v>1522.9500000000003</v>
      </c>
      <c r="I123" s="289">
        <v>1511.9500000000005</v>
      </c>
      <c r="J123" s="289">
        <v>1553.7500000000002</v>
      </c>
      <c r="K123" s="289">
        <v>1564.7499999999998</v>
      </c>
      <c r="L123" s="289">
        <v>1574.65</v>
      </c>
      <c r="M123" s="276">
        <v>1554.85</v>
      </c>
      <c r="N123" s="276">
        <v>1533.95</v>
      </c>
      <c r="O123" s="291">
        <v>3618000</v>
      </c>
      <c r="P123" s="292">
        <v>6.6548750829095726E-2</v>
      </c>
    </row>
    <row r="124" spans="1:16" ht="15">
      <c r="A124" s="254">
        <v>114</v>
      </c>
      <c r="B124" s="342" t="s">
        <v>39</v>
      </c>
      <c r="C124" s="415" t="s">
        <v>768</v>
      </c>
      <c r="D124" s="416">
        <v>44406</v>
      </c>
      <c r="E124" s="288">
        <v>378.7</v>
      </c>
      <c r="F124" s="288">
        <v>377.06666666666666</v>
      </c>
      <c r="G124" s="289">
        <v>374.63333333333333</v>
      </c>
      <c r="H124" s="289">
        <v>370.56666666666666</v>
      </c>
      <c r="I124" s="289">
        <v>368.13333333333333</v>
      </c>
      <c r="J124" s="289">
        <v>381.13333333333333</v>
      </c>
      <c r="K124" s="289">
        <v>383.56666666666661</v>
      </c>
      <c r="L124" s="289">
        <v>387.63333333333333</v>
      </c>
      <c r="M124" s="276">
        <v>379.5</v>
      </c>
      <c r="N124" s="276">
        <v>373</v>
      </c>
      <c r="O124" s="291">
        <v>2291200</v>
      </c>
      <c r="P124" s="292">
        <v>-5.9132720105124839E-2</v>
      </c>
    </row>
    <row r="125" spans="1:16" ht="15">
      <c r="A125" s="254">
        <v>115</v>
      </c>
      <c r="B125" s="342" t="s">
        <v>111</v>
      </c>
      <c r="C125" s="415" t="s">
        <v>148</v>
      </c>
      <c r="D125" s="416">
        <v>44406</v>
      </c>
      <c r="E125" s="288">
        <v>85.45</v>
      </c>
      <c r="F125" s="288">
        <v>85.033333333333331</v>
      </c>
      <c r="G125" s="289">
        <v>84.316666666666663</v>
      </c>
      <c r="H125" s="289">
        <v>83.183333333333337</v>
      </c>
      <c r="I125" s="289">
        <v>82.466666666666669</v>
      </c>
      <c r="J125" s="289">
        <v>86.166666666666657</v>
      </c>
      <c r="K125" s="289">
        <v>86.883333333333326</v>
      </c>
      <c r="L125" s="289">
        <v>88.016666666666652</v>
      </c>
      <c r="M125" s="276">
        <v>85.75</v>
      </c>
      <c r="N125" s="276">
        <v>83.9</v>
      </c>
      <c r="O125" s="291">
        <v>72964000</v>
      </c>
      <c r="P125" s="292">
        <v>-1.6047684548372305E-2</v>
      </c>
    </row>
    <row r="126" spans="1:16" ht="15">
      <c r="A126" s="254">
        <v>116</v>
      </c>
      <c r="B126" s="342" t="s">
        <v>39</v>
      </c>
      <c r="C126" s="415" t="s">
        <v>256</v>
      </c>
      <c r="D126" s="416">
        <v>44406</v>
      </c>
      <c r="E126" s="288">
        <v>5407.45</v>
      </c>
      <c r="F126" s="288">
        <v>5416.8166666666666</v>
      </c>
      <c r="G126" s="289">
        <v>5368.1333333333332</v>
      </c>
      <c r="H126" s="289">
        <v>5328.8166666666666</v>
      </c>
      <c r="I126" s="289">
        <v>5280.1333333333332</v>
      </c>
      <c r="J126" s="289">
        <v>5456.1333333333332</v>
      </c>
      <c r="K126" s="289">
        <v>5504.8166666666657</v>
      </c>
      <c r="L126" s="289">
        <v>5544.1333333333332</v>
      </c>
      <c r="M126" s="276">
        <v>5465.5</v>
      </c>
      <c r="N126" s="276">
        <v>5377.5</v>
      </c>
      <c r="O126" s="291">
        <v>1171125</v>
      </c>
      <c r="P126" s="292">
        <v>-5.2028031429178171E-3</v>
      </c>
    </row>
    <row r="127" spans="1:16" ht="15">
      <c r="A127" s="254">
        <v>117</v>
      </c>
      <c r="B127" s="342" t="s">
        <v>813</v>
      </c>
      <c r="C127" s="415" t="s">
        <v>437</v>
      </c>
      <c r="D127" s="416">
        <v>44406</v>
      </c>
      <c r="E127" s="288">
        <v>3897.4</v>
      </c>
      <c r="F127" s="288">
        <v>3883.5</v>
      </c>
      <c r="G127" s="289">
        <v>3857</v>
      </c>
      <c r="H127" s="289">
        <v>3816.6</v>
      </c>
      <c r="I127" s="289">
        <v>3790.1</v>
      </c>
      <c r="J127" s="289">
        <v>3923.9</v>
      </c>
      <c r="K127" s="289">
        <v>3950.4</v>
      </c>
      <c r="L127" s="289">
        <v>3990.8</v>
      </c>
      <c r="M127" s="276">
        <v>3910</v>
      </c>
      <c r="N127" s="276">
        <v>3843.1</v>
      </c>
      <c r="O127" s="291">
        <v>382050</v>
      </c>
      <c r="P127" s="292">
        <v>-1.3937282229965157E-2</v>
      </c>
    </row>
    <row r="128" spans="1:16" ht="15">
      <c r="A128" s="254">
        <v>118</v>
      </c>
      <c r="B128" s="342" t="s">
        <v>49</v>
      </c>
      <c r="C128" s="415" t="s">
        <v>151</v>
      </c>
      <c r="D128" s="416">
        <v>44406</v>
      </c>
      <c r="E128" s="288">
        <v>17664.2</v>
      </c>
      <c r="F128" s="288">
        <v>17647.166666666668</v>
      </c>
      <c r="G128" s="289">
        <v>17594.333333333336</v>
      </c>
      <c r="H128" s="289">
        <v>17524.466666666667</v>
      </c>
      <c r="I128" s="289">
        <v>17471.633333333335</v>
      </c>
      <c r="J128" s="289">
        <v>17717.033333333336</v>
      </c>
      <c r="K128" s="289">
        <v>17769.866666666672</v>
      </c>
      <c r="L128" s="289">
        <v>17839.733333333337</v>
      </c>
      <c r="M128" s="276">
        <v>17700</v>
      </c>
      <c r="N128" s="276">
        <v>17577.3</v>
      </c>
      <c r="O128" s="291">
        <v>222750</v>
      </c>
      <c r="P128" s="292">
        <v>-2.9095792300805729E-3</v>
      </c>
    </row>
    <row r="129" spans="1:16" ht="15">
      <c r="A129" s="254">
        <v>119</v>
      </c>
      <c r="B129" s="342" t="s">
        <v>111</v>
      </c>
      <c r="C129" s="415" t="s">
        <v>152</v>
      </c>
      <c r="D129" s="416">
        <v>44406</v>
      </c>
      <c r="E129" s="288">
        <v>170.6</v>
      </c>
      <c r="F129" s="288">
        <v>169.93333333333331</v>
      </c>
      <c r="G129" s="289">
        <v>168.66666666666663</v>
      </c>
      <c r="H129" s="289">
        <v>166.73333333333332</v>
      </c>
      <c r="I129" s="289">
        <v>165.46666666666664</v>
      </c>
      <c r="J129" s="289">
        <v>171.86666666666662</v>
      </c>
      <c r="K129" s="289">
        <v>173.13333333333333</v>
      </c>
      <c r="L129" s="289">
        <v>175.06666666666661</v>
      </c>
      <c r="M129" s="276">
        <v>171.2</v>
      </c>
      <c r="N129" s="276">
        <v>168</v>
      </c>
      <c r="O129" s="291">
        <v>93190300</v>
      </c>
      <c r="P129" s="292">
        <v>-2.550269740068661E-2</v>
      </c>
    </row>
    <row r="130" spans="1:16" ht="15">
      <c r="A130" s="254">
        <v>120</v>
      </c>
      <c r="B130" s="342" t="s">
        <v>42</v>
      </c>
      <c r="C130" s="415" t="s">
        <v>153</v>
      </c>
      <c r="D130" s="416">
        <v>44406</v>
      </c>
      <c r="E130" s="288">
        <v>118.25</v>
      </c>
      <c r="F130" s="288">
        <v>117.85000000000001</v>
      </c>
      <c r="G130" s="289">
        <v>117.05000000000001</v>
      </c>
      <c r="H130" s="289">
        <v>115.85000000000001</v>
      </c>
      <c r="I130" s="289">
        <v>115.05000000000001</v>
      </c>
      <c r="J130" s="289">
        <v>119.05000000000001</v>
      </c>
      <c r="K130" s="289">
        <v>119.85</v>
      </c>
      <c r="L130" s="289">
        <v>121.05000000000001</v>
      </c>
      <c r="M130" s="276">
        <v>118.65</v>
      </c>
      <c r="N130" s="276">
        <v>116.65</v>
      </c>
      <c r="O130" s="291">
        <v>46443600</v>
      </c>
      <c r="P130" s="292">
        <v>-4.5204642638973737E-3</v>
      </c>
    </row>
    <row r="131" spans="1:16" ht="15">
      <c r="A131" s="254">
        <v>121</v>
      </c>
      <c r="B131" s="342" t="s">
        <v>72</v>
      </c>
      <c r="C131" s="415" t="s">
        <v>155</v>
      </c>
      <c r="D131" s="416">
        <v>44406</v>
      </c>
      <c r="E131" s="288">
        <v>118.45</v>
      </c>
      <c r="F131" s="288">
        <v>118.01666666666665</v>
      </c>
      <c r="G131" s="289">
        <v>117.0333333333333</v>
      </c>
      <c r="H131" s="289">
        <v>115.61666666666665</v>
      </c>
      <c r="I131" s="289">
        <v>114.6333333333333</v>
      </c>
      <c r="J131" s="289">
        <v>119.43333333333331</v>
      </c>
      <c r="K131" s="289">
        <v>120.41666666666666</v>
      </c>
      <c r="L131" s="289">
        <v>121.83333333333331</v>
      </c>
      <c r="M131" s="276">
        <v>119</v>
      </c>
      <c r="N131" s="276">
        <v>116.6</v>
      </c>
      <c r="O131" s="291">
        <v>62878200</v>
      </c>
      <c r="P131" s="292">
        <v>-2.808645744291122E-3</v>
      </c>
    </row>
    <row r="132" spans="1:16" ht="15">
      <c r="A132" s="254">
        <v>122</v>
      </c>
      <c r="B132" s="342" t="s">
        <v>78</v>
      </c>
      <c r="C132" s="415" t="s">
        <v>156</v>
      </c>
      <c r="D132" s="416">
        <v>44406</v>
      </c>
      <c r="E132" s="288">
        <v>31480.2</v>
      </c>
      <c r="F132" s="288">
        <v>31105.350000000002</v>
      </c>
      <c r="G132" s="289">
        <v>30619.850000000006</v>
      </c>
      <c r="H132" s="289">
        <v>29759.500000000004</v>
      </c>
      <c r="I132" s="289">
        <v>29274.000000000007</v>
      </c>
      <c r="J132" s="289">
        <v>31965.700000000004</v>
      </c>
      <c r="K132" s="289">
        <v>32451.199999999997</v>
      </c>
      <c r="L132" s="289">
        <v>33311.550000000003</v>
      </c>
      <c r="M132" s="276">
        <v>31590.85</v>
      </c>
      <c r="N132" s="276">
        <v>30245</v>
      </c>
      <c r="O132" s="291">
        <v>62820</v>
      </c>
      <c r="P132" s="292">
        <v>1.4043583535108959E-2</v>
      </c>
    </row>
    <row r="133" spans="1:16" ht="15">
      <c r="A133" s="254">
        <v>123</v>
      </c>
      <c r="B133" s="357" t="s">
        <v>51</v>
      </c>
      <c r="C133" s="415" t="s">
        <v>157</v>
      </c>
      <c r="D133" s="416">
        <v>44406</v>
      </c>
      <c r="E133" s="288">
        <v>2324.9499999999998</v>
      </c>
      <c r="F133" s="288">
        <v>2329.9333333333329</v>
      </c>
      <c r="G133" s="289">
        <v>2302.3666666666659</v>
      </c>
      <c r="H133" s="289">
        <v>2279.7833333333328</v>
      </c>
      <c r="I133" s="289">
        <v>2252.2166666666658</v>
      </c>
      <c r="J133" s="289">
        <v>2352.516666666666</v>
      </c>
      <c r="K133" s="289">
        <v>2380.0833333333326</v>
      </c>
      <c r="L133" s="289">
        <v>2402.6666666666661</v>
      </c>
      <c r="M133" s="276">
        <v>2357.5</v>
      </c>
      <c r="N133" s="276">
        <v>2307.35</v>
      </c>
      <c r="O133" s="291">
        <v>3283775</v>
      </c>
      <c r="P133" s="292">
        <v>1.5045902754165249E-2</v>
      </c>
    </row>
    <row r="134" spans="1:16" ht="15">
      <c r="A134" s="254">
        <v>124</v>
      </c>
      <c r="B134" s="342" t="s">
        <v>72</v>
      </c>
      <c r="C134" s="415" t="s">
        <v>158</v>
      </c>
      <c r="D134" s="416">
        <v>44406</v>
      </c>
      <c r="E134" s="288">
        <v>224.9</v>
      </c>
      <c r="F134" s="288">
        <v>224.83333333333334</v>
      </c>
      <c r="G134" s="289">
        <v>223.86666666666667</v>
      </c>
      <c r="H134" s="289">
        <v>222.83333333333334</v>
      </c>
      <c r="I134" s="289">
        <v>221.86666666666667</v>
      </c>
      <c r="J134" s="289">
        <v>225.86666666666667</v>
      </c>
      <c r="K134" s="289">
        <v>226.83333333333331</v>
      </c>
      <c r="L134" s="289">
        <v>227.86666666666667</v>
      </c>
      <c r="M134" s="276">
        <v>225.8</v>
      </c>
      <c r="N134" s="276">
        <v>223.8</v>
      </c>
      <c r="O134" s="291">
        <v>23571000</v>
      </c>
      <c r="P134" s="292">
        <v>-1.6153268219383923E-2</v>
      </c>
    </row>
    <row r="135" spans="1:16" ht="15">
      <c r="A135" s="254">
        <v>125</v>
      </c>
      <c r="B135" s="342" t="s">
        <v>56</v>
      </c>
      <c r="C135" s="415" t="s">
        <v>159</v>
      </c>
      <c r="D135" s="416">
        <v>44406</v>
      </c>
      <c r="E135" s="288">
        <v>122.25</v>
      </c>
      <c r="F135" s="288">
        <v>121.91666666666667</v>
      </c>
      <c r="G135" s="289">
        <v>121.38333333333334</v>
      </c>
      <c r="H135" s="289">
        <v>120.51666666666667</v>
      </c>
      <c r="I135" s="289">
        <v>119.98333333333333</v>
      </c>
      <c r="J135" s="289">
        <v>122.78333333333335</v>
      </c>
      <c r="K135" s="289">
        <v>123.31666666666668</v>
      </c>
      <c r="L135" s="289">
        <v>124.18333333333335</v>
      </c>
      <c r="M135" s="276">
        <v>122.45</v>
      </c>
      <c r="N135" s="276">
        <v>121.05</v>
      </c>
      <c r="O135" s="291">
        <v>45681600</v>
      </c>
      <c r="P135" s="292">
        <v>7.2453861927546138E-3</v>
      </c>
    </row>
    <row r="136" spans="1:16" ht="15">
      <c r="A136" s="254">
        <v>126</v>
      </c>
      <c r="B136" s="342" t="s">
        <v>51</v>
      </c>
      <c r="C136" s="415" t="s">
        <v>269</v>
      </c>
      <c r="D136" s="416">
        <v>44406</v>
      </c>
      <c r="E136" s="288">
        <v>5744.35</v>
      </c>
      <c r="F136" s="288">
        <v>5749.0666666666666</v>
      </c>
      <c r="G136" s="289">
        <v>5689.333333333333</v>
      </c>
      <c r="H136" s="289">
        <v>5634.3166666666666</v>
      </c>
      <c r="I136" s="289">
        <v>5574.583333333333</v>
      </c>
      <c r="J136" s="289">
        <v>5804.083333333333</v>
      </c>
      <c r="K136" s="289">
        <v>5863.8166666666666</v>
      </c>
      <c r="L136" s="289">
        <v>5918.833333333333</v>
      </c>
      <c r="M136" s="276">
        <v>5808.8</v>
      </c>
      <c r="N136" s="276">
        <v>5694.05</v>
      </c>
      <c r="O136" s="291">
        <v>359125</v>
      </c>
      <c r="P136" s="292">
        <v>-7.9419889502762436E-3</v>
      </c>
    </row>
    <row r="137" spans="1:16" ht="15">
      <c r="A137" s="254">
        <v>127</v>
      </c>
      <c r="B137" s="342" t="s">
        <v>49</v>
      </c>
      <c r="C137" s="415" t="s">
        <v>160</v>
      </c>
      <c r="D137" s="416">
        <v>44406</v>
      </c>
      <c r="E137" s="288">
        <v>2278.75</v>
      </c>
      <c r="F137" s="288">
        <v>2275.9500000000003</v>
      </c>
      <c r="G137" s="289">
        <v>2263.9000000000005</v>
      </c>
      <c r="H137" s="289">
        <v>2249.0500000000002</v>
      </c>
      <c r="I137" s="289">
        <v>2237.0000000000005</v>
      </c>
      <c r="J137" s="289">
        <v>2290.8000000000006</v>
      </c>
      <c r="K137" s="289">
        <v>2302.8500000000008</v>
      </c>
      <c r="L137" s="289">
        <v>2317.7000000000007</v>
      </c>
      <c r="M137" s="276">
        <v>2288</v>
      </c>
      <c r="N137" s="276">
        <v>2261.1</v>
      </c>
      <c r="O137" s="291">
        <v>2097000</v>
      </c>
      <c r="P137" s="292">
        <v>-1.9038553069966682E-3</v>
      </c>
    </row>
    <row r="138" spans="1:16" ht="15">
      <c r="A138" s="254">
        <v>128</v>
      </c>
      <c r="B138" s="342" t="s">
        <v>813</v>
      </c>
      <c r="C138" s="415" t="s">
        <v>267</v>
      </c>
      <c r="D138" s="416">
        <v>44406</v>
      </c>
      <c r="E138" s="288">
        <v>3004.6</v>
      </c>
      <c r="F138" s="288">
        <v>2994.8833333333337</v>
      </c>
      <c r="G138" s="289">
        <v>2964.7666666666673</v>
      </c>
      <c r="H138" s="289">
        <v>2924.9333333333338</v>
      </c>
      <c r="I138" s="289">
        <v>2894.8166666666675</v>
      </c>
      <c r="J138" s="289">
        <v>3034.7166666666672</v>
      </c>
      <c r="K138" s="289">
        <v>3064.833333333333</v>
      </c>
      <c r="L138" s="289">
        <v>3104.666666666667</v>
      </c>
      <c r="M138" s="276">
        <v>3025</v>
      </c>
      <c r="N138" s="276">
        <v>2955.05</v>
      </c>
      <c r="O138" s="291">
        <v>730750</v>
      </c>
      <c r="P138" s="292">
        <v>-3.4038334434897552E-2</v>
      </c>
    </row>
    <row r="139" spans="1:16" ht="15">
      <c r="A139" s="254">
        <v>129</v>
      </c>
      <c r="B139" s="342" t="s">
        <v>53</v>
      </c>
      <c r="C139" s="415" t="s">
        <v>161</v>
      </c>
      <c r="D139" s="416">
        <v>44406</v>
      </c>
      <c r="E139" s="288">
        <v>41.2</v>
      </c>
      <c r="F139" s="288">
        <v>41.1</v>
      </c>
      <c r="G139" s="289">
        <v>40.85</v>
      </c>
      <c r="H139" s="289">
        <v>40.5</v>
      </c>
      <c r="I139" s="289">
        <v>40.25</v>
      </c>
      <c r="J139" s="289">
        <v>41.45</v>
      </c>
      <c r="K139" s="289">
        <v>41.7</v>
      </c>
      <c r="L139" s="289">
        <v>42.050000000000004</v>
      </c>
      <c r="M139" s="276">
        <v>41.35</v>
      </c>
      <c r="N139" s="276">
        <v>40.75</v>
      </c>
      <c r="O139" s="291">
        <v>332560000</v>
      </c>
      <c r="P139" s="292">
        <v>-6.1681170507793823E-3</v>
      </c>
    </row>
    <row r="140" spans="1:16" ht="15">
      <c r="A140" s="254">
        <v>130</v>
      </c>
      <c r="B140" s="342" t="s">
        <v>42</v>
      </c>
      <c r="C140" s="415" t="s">
        <v>162</v>
      </c>
      <c r="D140" s="416">
        <v>44406</v>
      </c>
      <c r="E140" s="288">
        <v>231.15</v>
      </c>
      <c r="F140" s="288">
        <v>231.08333333333334</v>
      </c>
      <c r="G140" s="289">
        <v>230.26666666666668</v>
      </c>
      <c r="H140" s="289">
        <v>229.38333333333333</v>
      </c>
      <c r="I140" s="289">
        <v>228.56666666666666</v>
      </c>
      <c r="J140" s="289">
        <v>231.9666666666667</v>
      </c>
      <c r="K140" s="289">
        <v>232.78333333333336</v>
      </c>
      <c r="L140" s="289">
        <v>233.66666666666671</v>
      </c>
      <c r="M140" s="276">
        <v>231.9</v>
      </c>
      <c r="N140" s="276">
        <v>230.2</v>
      </c>
      <c r="O140" s="291">
        <v>21704000</v>
      </c>
      <c r="P140" s="292">
        <v>0</v>
      </c>
    </row>
    <row r="141" spans="1:16" ht="15">
      <c r="A141" s="254">
        <v>131</v>
      </c>
      <c r="B141" s="342" t="s">
        <v>88</v>
      </c>
      <c r="C141" s="415" t="s">
        <v>163</v>
      </c>
      <c r="D141" s="416">
        <v>44406</v>
      </c>
      <c r="E141" s="288">
        <v>1383.15</v>
      </c>
      <c r="F141" s="288">
        <v>1374.9166666666667</v>
      </c>
      <c r="G141" s="289">
        <v>1355.9333333333334</v>
      </c>
      <c r="H141" s="289">
        <v>1328.7166666666667</v>
      </c>
      <c r="I141" s="289">
        <v>1309.7333333333333</v>
      </c>
      <c r="J141" s="289">
        <v>1402.1333333333334</v>
      </c>
      <c r="K141" s="289">
        <v>1421.1166666666666</v>
      </c>
      <c r="L141" s="289">
        <v>1448.3333333333335</v>
      </c>
      <c r="M141" s="276">
        <v>1393.9</v>
      </c>
      <c r="N141" s="276">
        <v>1347.7</v>
      </c>
      <c r="O141" s="291">
        <v>1455025</v>
      </c>
      <c r="P141" s="292">
        <v>-6.9444444444444441E-3</v>
      </c>
    </row>
    <row r="142" spans="1:16" ht="15">
      <c r="A142" s="254">
        <v>132</v>
      </c>
      <c r="B142" s="342" t="s">
        <v>37</v>
      </c>
      <c r="C142" s="415" t="s">
        <v>164</v>
      </c>
      <c r="D142" s="416">
        <v>44406</v>
      </c>
      <c r="E142" s="288">
        <v>1091.25</v>
      </c>
      <c r="F142" s="288">
        <v>1086.0333333333333</v>
      </c>
      <c r="G142" s="289">
        <v>1072.6166666666666</v>
      </c>
      <c r="H142" s="289">
        <v>1053.9833333333333</v>
      </c>
      <c r="I142" s="289">
        <v>1040.5666666666666</v>
      </c>
      <c r="J142" s="289">
        <v>1104.6666666666665</v>
      </c>
      <c r="K142" s="289">
        <v>1118.0833333333335</v>
      </c>
      <c r="L142" s="289">
        <v>1136.7166666666665</v>
      </c>
      <c r="M142" s="276">
        <v>1099.45</v>
      </c>
      <c r="N142" s="276">
        <v>1067.4000000000001</v>
      </c>
      <c r="O142" s="291">
        <v>1657500</v>
      </c>
      <c r="P142" s="292">
        <v>-5.9787849566055928E-2</v>
      </c>
    </row>
    <row r="143" spans="1:16" ht="15">
      <c r="A143" s="254">
        <v>133</v>
      </c>
      <c r="B143" s="342" t="s">
        <v>53</v>
      </c>
      <c r="C143" s="415" t="s">
        <v>165</v>
      </c>
      <c r="D143" s="416">
        <v>44406</v>
      </c>
      <c r="E143" s="288">
        <v>219.15</v>
      </c>
      <c r="F143" s="288">
        <v>217.58333333333334</v>
      </c>
      <c r="G143" s="289">
        <v>214.16666666666669</v>
      </c>
      <c r="H143" s="289">
        <v>209.18333333333334</v>
      </c>
      <c r="I143" s="289">
        <v>205.76666666666668</v>
      </c>
      <c r="J143" s="289">
        <v>222.56666666666669</v>
      </c>
      <c r="K143" s="289">
        <v>225.98333333333338</v>
      </c>
      <c r="L143" s="289">
        <v>230.9666666666667</v>
      </c>
      <c r="M143" s="276">
        <v>221</v>
      </c>
      <c r="N143" s="276">
        <v>212.6</v>
      </c>
      <c r="O143" s="291">
        <v>23194200</v>
      </c>
      <c r="P143" s="292">
        <v>-2.7835176856691381E-2</v>
      </c>
    </row>
    <row r="144" spans="1:16" ht="15">
      <c r="A144" s="254">
        <v>134</v>
      </c>
      <c r="B144" s="342" t="s">
        <v>42</v>
      </c>
      <c r="C144" s="415" t="s">
        <v>166</v>
      </c>
      <c r="D144" s="416">
        <v>44406</v>
      </c>
      <c r="E144" s="288">
        <v>145.6</v>
      </c>
      <c r="F144" s="288">
        <v>144.80000000000001</v>
      </c>
      <c r="G144" s="289">
        <v>143.60000000000002</v>
      </c>
      <c r="H144" s="289">
        <v>141.60000000000002</v>
      </c>
      <c r="I144" s="289">
        <v>140.40000000000003</v>
      </c>
      <c r="J144" s="289">
        <v>146.80000000000001</v>
      </c>
      <c r="K144" s="289">
        <v>148</v>
      </c>
      <c r="L144" s="289">
        <v>150</v>
      </c>
      <c r="M144" s="276">
        <v>146</v>
      </c>
      <c r="N144" s="276">
        <v>142.80000000000001</v>
      </c>
      <c r="O144" s="291">
        <v>24330000</v>
      </c>
      <c r="P144" s="292">
        <v>-1.6731328806983511E-2</v>
      </c>
    </row>
    <row r="145" spans="1:16" ht="15">
      <c r="A145" s="254">
        <v>135</v>
      </c>
      <c r="B145" s="342" t="s">
        <v>72</v>
      </c>
      <c r="C145" s="415" t="s">
        <v>167</v>
      </c>
      <c r="D145" s="416">
        <v>44406</v>
      </c>
      <c r="E145" s="288">
        <v>2079.3000000000002</v>
      </c>
      <c r="F145" s="288">
        <v>2081.6333333333332</v>
      </c>
      <c r="G145" s="289">
        <v>2067.6666666666665</v>
      </c>
      <c r="H145" s="289">
        <v>2056.0333333333333</v>
      </c>
      <c r="I145" s="289">
        <v>2042.0666666666666</v>
      </c>
      <c r="J145" s="289">
        <v>2093.2666666666664</v>
      </c>
      <c r="K145" s="289">
        <v>2107.2333333333336</v>
      </c>
      <c r="L145" s="289">
        <v>2118.8666666666663</v>
      </c>
      <c r="M145" s="276">
        <v>2095.6</v>
      </c>
      <c r="N145" s="276">
        <v>2070</v>
      </c>
      <c r="O145" s="291">
        <v>43002000</v>
      </c>
      <c r="P145" s="292">
        <v>-3.2219929996986627E-3</v>
      </c>
    </row>
    <row r="146" spans="1:16" ht="15">
      <c r="A146" s="254">
        <v>136</v>
      </c>
      <c r="B146" s="342" t="s">
        <v>111</v>
      </c>
      <c r="C146" s="415" t="s">
        <v>168</v>
      </c>
      <c r="D146" s="416">
        <v>44406</v>
      </c>
      <c r="E146" s="288">
        <v>125.45</v>
      </c>
      <c r="F146" s="288">
        <v>124.84999999999998</v>
      </c>
      <c r="G146" s="289">
        <v>123.19999999999996</v>
      </c>
      <c r="H146" s="289">
        <v>120.94999999999997</v>
      </c>
      <c r="I146" s="289">
        <v>119.29999999999995</v>
      </c>
      <c r="J146" s="289">
        <v>127.09999999999997</v>
      </c>
      <c r="K146" s="289">
        <v>128.74999999999997</v>
      </c>
      <c r="L146" s="289">
        <v>130.99999999999997</v>
      </c>
      <c r="M146" s="276">
        <v>126.5</v>
      </c>
      <c r="N146" s="276">
        <v>122.6</v>
      </c>
      <c r="O146" s="291">
        <v>173375000</v>
      </c>
      <c r="P146" s="292">
        <v>-2.1185304371145079E-2</v>
      </c>
    </row>
    <row r="147" spans="1:16" ht="15">
      <c r="A147" s="254">
        <v>137</v>
      </c>
      <c r="B147" s="342" t="s">
        <v>56</v>
      </c>
      <c r="C147" s="415" t="s">
        <v>274</v>
      </c>
      <c r="D147" s="416">
        <v>44406</v>
      </c>
      <c r="E147" s="288">
        <v>1020.75</v>
      </c>
      <c r="F147" s="288">
        <v>1021.8833333333333</v>
      </c>
      <c r="G147" s="289">
        <v>1013.2666666666667</v>
      </c>
      <c r="H147" s="289">
        <v>1005.7833333333333</v>
      </c>
      <c r="I147" s="289">
        <v>997.16666666666663</v>
      </c>
      <c r="J147" s="289">
        <v>1029.3666666666668</v>
      </c>
      <c r="K147" s="289">
        <v>1037.9833333333331</v>
      </c>
      <c r="L147" s="289">
        <v>1045.4666666666667</v>
      </c>
      <c r="M147" s="276">
        <v>1030.5</v>
      </c>
      <c r="N147" s="276">
        <v>1014.4</v>
      </c>
      <c r="O147" s="291">
        <v>5368500</v>
      </c>
      <c r="P147" s="292">
        <v>-2.5857376156777353E-2</v>
      </c>
    </row>
    <row r="148" spans="1:16" ht="15">
      <c r="A148" s="254">
        <v>138</v>
      </c>
      <c r="B148" s="342" t="s">
        <v>53</v>
      </c>
      <c r="C148" s="415" t="s">
        <v>169</v>
      </c>
      <c r="D148" s="416">
        <v>44406</v>
      </c>
      <c r="E148" s="288">
        <v>425.75</v>
      </c>
      <c r="F148" s="288">
        <v>425.91666666666669</v>
      </c>
      <c r="G148" s="289">
        <v>422.43333333333339</v>
      </c>
      <c r="H148" s="289">
        <v>419.11666666666673</v>
      </c>
      <c r="I148" s="289">
        <v>415.63333333333344</v>
      </c>
      <c r="J148" s="289">
        <v>429.23333333333335</v>
      </c>
      <c r="K148" s="289">
        <v>432.71666666666658</v>
      </c>
      <c r="L148" s="289">
        <v>436.0333333333333</v>
      </c>
      <c r="M148" s="276">
        <v>429.4</v>
      </c>
      <c r="N148" s="276">
        <v>422.6</v>
      </c>
      <c r="O148" s="291">
        <v>87643500</v>
      </c>
      <c r="P148" s="292">
        <v>1.6386313427383583E-2</v>
      </c>
    </row>
    <row r="149" spans="1:16" ht="15">
      <c r="A149" s="254">
        <v>139</v>
      </c>
      <c r="B149" s="342" t="s">
        <v>37</v>
      </c>
      <c r="C149" s="415" t="s">
        <v>170</v>
      </c>
      <c r="D149" s="416">
        <v>44406</v>
      </c>
      <c r="E149" s="288">
        <v>27627.55</v>
      </c>
      <c r="F149" s="288">
        <v>27387.866666666665</v>
      </c>
      <c r="G149" s="289">
        <v>27091.633333333331</v>
      </c>
      <c r="H149" s="289">
        <v>26555.716666666667</v>
      </c>
      <c r="I149" s="289">
        <v>26259.483333333334</v>
      </c>
      <c r="J149" s="289">
        <v>27923.783333333329</v>
      </c>
      <c r="K149" s="289">
        <v>28220.016666666659</v>
      </c>
      <c r="L149" s="289">
        <v>28755.933333333327</v>
      </c>
      <c r="M149" s="276">
        <v>27684.1</v>
      </c>
      <c r="N149" s="276">
        <v>26851.95</v>
      </c>
      <c r="O149" s="291">
        <v>159075</v>
      </c>
      <c r="P149" s="292">
        <v>2.9112081513828238E-2</v>
      </c>
    </row>
    <row r="150" spans="1:16" ht="15">
      <c r="A150" s="254">
        <v>140</v>
      </c>
      <c r="B150" s="342" t="s">
        <v>63</v>
      </c>
      <c r="C150" s="415" t="s">
        <v>171</v>
      </c>
      <c r="D150" s="416">
        <v>44406</v>
      </c>
      <c r="E150" s="288">
        <v>2012.45</v>
      </c>
      <c r="F150" s="288">
        <v>2015.3833333333332</v>
      </c>
      <c r="G150" s="289">
        <v>1998.7666666666664</v>
      </c>
      <c r="H150" s="289">
        <v>1985.0833333333333</v>
      </c>
      <c r="I150" s="289">
        <v>1968.4666666666665</v>
      </c>
      <c r="J150" s="289">
        <v>2029.0666666666664</v>
      </c>
      <c r="K150" s="289">
        <v>2045.6833333333332</v>
      </c>
      <c r="L150" s="289">
        <v>2059.3666666666663</v>
      </c>
      <c r="M150" s="276">
        <v>2032</v>
      </c>
      <c r="N150" s="276">
        <v>2001.7</v>
      </c>
      <c r="O150" s="291">
        <v>1301300</v>
      </c>
      <c r="P150" s="292">
        <v>1.5668598411676324E-2</v>
      </c>
    </row>
    <row r="151" spans="1:16" ht="15">
      <c r="A151" s="254">
        <v>141</v>
      </c>
      <c r="B151" s="342" t="s">
        <v>78</v>
      </c>
      <c r="C151" s="415" t="s">
        <v>172</v>
      </c>
      <c r="D151" s="416">
        <v>44406</v>
      </c>
      <c r="E151" s="288">
        <v>7626.4</v>
      </c>
      <c r="F151" s="288">
        <v>7599.8166666666666</v>
      </c>
      <c r="G151" s="289">
        <v>7564.6333333333332</v>
      </c>
      <c r="H151" s="289">
        <v>7502.8666666666668</v>
      </c>
      <c r="I151" s="289">
        <v>7467.6833333333334</v>
      </c>
      <c r="J151" s="289">
        <v>7661.583333333333</v>
      </c>
      <c r="K151" s="289">
        <v>7696.7666666666655</v>
      </c>
      <c r="L151" s="289">
        <v>7758.5333333333328</v>
      </c>
      <c r="M151" s="276">
        <v>7635</v>
      </c>
      <c r="N151" s="276">
        <v>7538.05</v>
      </c>
      <c r="O151" s="291">
        <v>368375</v>
      </c>
      <c r="P151" s="292">
        <v>1.3062908215881746E-2</v>
      </c>
    </row>
    <row r="152" spans="1:16" ht="15">
      <c r="A152" s="254">
        <v>142</v>
      </c>
      <c r="B152" s="342" t="s">
        <v>56</v>
      </c>
      <c r="C152" s="415" t="s">
        <v>173</v>
      </c>
      <c r="D152" s="416">
        <v>44406</v>
      </c>
      <c r="E152" s="288">
        <v>1460.25</v>
      </c>
      <c r="F152" s="288">
        <v>1446.8333333333333</v>
      </c>
      <c r="G152" s="289">
        <v>1426.6666666666665</v>
      </c>
      <c r="H152" s="289">
        <v>1393.0833333333333</v>
      </c>
      <c r="I152" s="289">
        <v>1372.9166666666665</v>
      </c>
      <c r="J152" s="289">
        <v>1480.4166666666665</v>
      </c>
      <c r="K152" s="289">
        <v>1500.583333333333</v>
      </c>
      <c r="L152" s="289">
        <v>1534.1666666666665</v>
      </c>
      <c r="M152" s="276">
        <v>1467</v>
      </c>
      <c r="N152" s="276">
        <v>1413.25</v>
      </c>
      <c r="O152" s="291">
        <v>3773200</v>
      </c>
      <c r="P152" s="292">
        <v>-1.3284518828451882E-2</v>
      </c>
    </row>
    <row r="153" spans="1:16" ht="15">
      <c r="A153" s="254">
        <v>143</v>
      </c>
      <c r="B153" s="342" t="s">
        <v>51</v>
      </c>
      <c r="C153" s="415" t="s">
        <v>175</v>
      </c>
      <c r="D153" s="416">
        <v>44406</v>
      </c>
      <c r="E153" s="288">
        <v>671.25</v>
      </c>
      <c r="F153" s="288">
        <v>670.5</v>
      </c>
      <c r="G153" s="289">
        <v>667.35</v>
      </c>
      <c r="H153" s="289">
        <v>663.45</v>
      </c>
      <c r="I153" s="289">
        <v>660.30000000000007</v>
      </c>
      <c r="J153" s="289">
        <v>674.4</v>
      </c>
      <c r="K153" s="289">
        <v>677.55000000000007</v>
      </c>
      <c r="L153" s="289">
        <v>681.44999999999993</v>
      </c>
      <c r="M153" s="276">
        <v>673.65</v>
      </c>
      <c r="N153" s="276">
        <v>666.6</v>
      </c>
      <c r="O153" s="291">
        <v>38186400</v>
      </c>
      <c r="P153" s="292">
        <v>5.5668202764976955E-3</v>
      </c>
    </row>
    <row r="154" spans="1:16" ht="15">
      <c r="A154" s="254">
        <v>144</v>
      </c>
      <c r="B154" s="342" t="s">
        <v>88</v>
      </c>
      <c r="C154" s="415" t="s">
        <v>176</v>
      </c>
      <c r="D154" s="416">
        <v>44406</v>
      </c>
      <c r="E154" s="288">
        <v>524.5</v>
      </c>
      <c r="F154" s="288">
        <v>525.4</v>
      </c>
      <c r="G154" s="289">
        <v>521.25</v>
      </c>
      <c r="H154" s="289">
        <v>518</v>
      </c>
      <c r="I154" s="289">
        <v>513.85</v>
      </c>
      <c r="J154" s="289">
        <v>528.65</v>
      </c>
      <c r="K154" s="289">
        <v>532.79999999999984</v>
      </c>
      <c r="L154" s="289">
        <v>536.04999999999995</v>
      </c>
      <c r="M154" s="276">
        <v>529.54999999999995</v>
      </c>
      <c r="N154" s="276">
        <v>522.15</v>
      </c>
      <c r="O154" s="291">
        <v>14101500</v>
      </c>
      <c r="P154" s="292">
        <v>1.7314143490964183E-2</v>
      </c>
    </row>
    <row r="155" spans="1:16" ht="15">
      <c r="A155" s="254">
        <v>145</v>
      </c>
      <c r="B155" s="342" t="s">
        <v>813</v>
      </c>
      <c r="C155" s="415" t="s">
        <v>177</v>
      </c>
      <c r="D155" s="416">
        <v>44406</v>
      </c>
      <c r="E155" s="288">
        <v>769.7</v>
      </c>
      <c r="F155" s="288">
        <v>770.75</v>
      </c>
      <c r="G155" s="289">
        <v>761.55</v>
      </c>
      <c r="H155" s="289">
        <v>753.4</v>
      </c>
      <c r="I155" s="289">
        <v>744.19999999999993</v>
      </c>
      <c r="J155" s="289">
        <v>778.9</v>
      </c>
      <c r="K155" s="289">
        <v>788.1</v>
      </c>
      <c r="L155" s="289">
        <v>796.25</v>
      </c>
      <c r="M155" s="276">
        <v>779.95</v>
      </c>
      <c r="N155" s="276">
        <v>762.6</v>
      </c>
      <c r="O155" s="291">
        <v>8898000</v>
      </c>
      <c r="P155" s="292">
        <v>4.3019575665220959E-2</v>
      </c>
    </row>
    <row r="156" spans="1:16" ht="15">
      <c r="A156" s="254">
        <v>146</v>
      </c>
      <c r="B156" s="342" t="s">
        <v>49</v>
      </c>
      <c r="C156" s="415" t="s">
        <v>782</v>
      </c>
      <c r="D156" s="416">
        <v>44406</v>
      </c>
      <c r="E156" s="288">
        <v>769.45</v>
      </c>
      <c r="F156" s="288">
        <v>769.15</v>
      </c>
      <c r="G156" s="289">
        <v>763.05</v>
      </c>
      <c r="H156" s="289">
        <v>756.65</v>
      </c>
      <c r="I156" s="289">
        <v>750.55</v>
      </c>
      <c r="J156" s="289">
        <v>775.55</v>
      </c>
      <c r="K156" s="289">
        <v>781.65000000000009</v>
      </c>
      <c r="L156" s="289">
        <v>788.05</v>
      </c>
      <c r="M156" s="276">
        <v>775.25</v>
      </c>
      <c r="N156" s="276">
        <v>762.75</v>
      </c>
      <c r="O156" s="291">
        <v>6764850</v>
      </c>
      <c r="P156" s="292">
        <v>2.0986145069274653E-2</v>
      </c>
    </row>
    <row r="157" spans="1:16" ht="15">
      <c r="A157" s="254">
        <v>147</v>
      </c>
      <c r="B157" s="342" t="s">
        <v>43</v>
      </c>
      <c r="C157" s="415" t="s">
        <v>179</v>
      </c>
      <c r="D157" s="416">
        <v>44406</v>
      </c>
      <c r="E157" s="288">
        <v>304.8</v>
      </c>
      <c r="F157" s="288">
        <v>304.03333333333336</v>
      </c>
      <c r="G157" s="289">
        <v>301.11666666666673</v>
      </c>
      <c r="H157" s="289">
        <v>297.43333333333339</v>
      </c>
      <c r="I157" s="289">
        <v>294.51666666666677</v>
      </c>
      <c r="J157" s="289">
        <v>307.7166666666667</v>
      </c>
      <c r="K157" s="289">
        <v>310.63333333333333</v>
      </c>
      <c r="L157" s="289">
        <v>314.31666666666666</v>
      </c>
      <c r="M157" s="276">
        <v>306.95</v>
      </c>
      <c r="N157" s="276">
        <v>300.35000000000002</v>
      </c>
      <c r="O157" s="291">
        <v>140579100</v>
      </c>
      <c r="P157" s="292">
        <v>2.694037308461026E-2</v>
      </c>
    </row>
    <row r="158" spans="1:16" ht="15">
      <c r="A158" s="254">
        <v>148</v>
      </c>
      <c r="B158" s="342" t="s">
        <v>42</v>
      </c>
      <c r="C158" s="415" t="s">
        <v>181</v>
      </c>
      <c r="D158" s="416">
        <v>44406</v>
      </c>
      <c r="E158" s="288">
        <v>124.9</v>
      </c>
      <c r="F158" s="288">
        <v>123.96666666666668</v>
      </c>
      <c r="G158" s="289">
        <v>122.73333333333336</v>
      </c>
      <c r="H158" s="289">
        <v>120.56666666666668</v>
      </c>
      <c r="I158" s="289">
        <v>119.33333333333336</v>
      </c>
      <c r="J158" s="289">
        <v>126.13333333333337</v>
      </c>
      <c r="K158" s="289">
        <v>127.36666666666669</v>
      </c>
      <c r="L158" s="289">
        <v>129.53333333333336</v>
      </c>
      <c r="M158" s="276">
        <v>125.2</v>
      </c>
      <c r="N158" s="276">
        <v>121.8</v>
      </c>
      <c r="O158" s="291">
        <v>133623000</v>
      </c>
      <c r="P158" s="292">
        <v>-9.8039215686274508E-3</v>
      </c>
    </row>
    <row r="159" spans="1:16" ht="15">
      <c r="A159" s="254">
        <v>149</v>
      </c>
      <c r="B159" s="342" t="s">
        <v>111</v>
      </c>
      <c r="C159" s="415" t="s">
        <v>182</v>
      </c>
      <c r="D159" s="416">
        <v>44406</v>
      </c>
      <c r="E159" s="288">
        <v>1244.7</v>
      </c>
      <c r="F159" s="288">
        <v>1228.0666666666666</v>
      </c>
      <c r="G159" s="289">
        <v>1208.0833333333333</v>
      </c>
      <c r="H159" s="289">
        <v>1171.4666666666667</v>
      </c>
      <c r="I159" s="289">
        <v>1151.4833333333333</v>
      </c>
      <c r="J159" s="289">
        <v>1264.6833333333332</v>
      </c>
      <c r="K159" s="289">
        <v>1284.6666666666667</v>
      </c>
      <c r="L159" s="289">
        <v>1321.2833333333331</v>
      </c>
      <c r="M159" s="276">
        <v>1248.05</v>
      </c>
      <c r="N159" s="276">
        <v>1191.45</v>
      </c>
      <c r="O159" s="291">
        <v>48041150</v>
      </c>
      <c r="P159" s="292">
        <v>1.3902841561423651E-2</v>
      </c>
    </row>
    <row r="160" spans="1:16" ht="15">
      <c r="A160" s="254">
        <v>150</v>
      </c>
      <c r="B160" s="342" t="s">
        <v>106</v>
      </c>
      <c r="C160" s="415" t="s">
        <v>183</v>
      </c>
      <c r="D160" s="416">
        <v>44406</v>
      </c>
      <c r="E160" s="288">
        <v>3216.75</v>
      </c>
      <c r="F160" s="288">
        <v>3236.9166666666665</v>
      </c>
      <c r="G160" s="289">
        <v>3187.833333333333</v>
      </c>
      <c r="H160" s="289">
        <v>3158.9166666666665</v>
      </c>
      <c r="I160" s="289">
        <v>3109.833333333333</v>
      </c>
      <c r="J160" s="289">
        <v>3265.833333333333</v>
      </c>
      <c r="K160" s="289">
        <v>3314.9166666666661</v>
      </c>
      <c r="L160" s="289">
        <v>3343.833333333333</v>
      </c>
      <c r="M160" s="276">
        <v>3286</v>
      </c>
      <c r="N160" s="276">
        <v>3208</v>
      </c>
      <c r="O160" s="291">
        <v>9537000</v>
      </c>
      <c r="P160" s="292">
        <v>9.6230190237240765E-3</v>
      </c>
    </row>
    <row r="161" spans="1:16" ht="15">
      <c r="A161" s="254">
        <v>151</v>
      </c>
      <c r="B161" s="342" t="s">
        <v>106</v>
      </c>
      <c r="C161" s="415" t="s">
        <v>184</v>
      </c>
      <c r="D161" s="416">
        <v>44406</v>
      </c>
      <c r="E161" s="288">
        <v>1024.8</v>
      </c>
      <c r="F161" s="288">
        <v>1028.9666666666665</v>
      </c>
      <c r="G161" s="289">
        <v>1016.833333333333</v>
      </c>
      <c r="H161" s="289">
        <v>1008.8666666666666</v>
      </c>
      <c r="I161" s="289">
        <v>996.73333333333312</v>
      </c>
      <c r="J161" s="289">
        <v>1036.9333333333329</v>
      </c>
      <c r="K161" s="289">
        <v>1049.0666666666666</v>
      </c>
      <c r="L161" s="289">
        <v>1057.0333333333328</v>
      </c>
      <c r="M161" s="276">
        <v>1041.0999999999999</v>
      </c>
      <c r="N161" s="276">
        <v>1021</v>
      </c>
      <c r="O161" s="291">
        <v>15870000</v>
      </c>
      <c r="P161" s="292">
        <v>-4.7785679346803627E-3</v>
      </c>
    </row>
    <row r="162" spans="1:16" ht="15">
      <c r="A162" s="254">
        <v>152</v>
      </c>
      <c r="B162" s="342" t="s">
        <v>49</v>
      </c>
      <c r="C162" s="415" t="s">
        <v>185</v>
      </c>
      <c r="D162" s="416">
        <v>44406</v>
      </c>
      <c r="E162" s="288">
        <v>1725</v>
      </c>
      <c r="F162" s="288">
        <v>1730</v>
      </c>
      <c r="G162" s="289">
        <v>1718</v>
      </c>
      <c r="H162" s="289">
        <v>1711</v>
      </c>
      <c r="I162" s="289">
        <v>1699</v>
      </c>
      <c r="J162" s="289">
        <v>1737</v>
      </c>
      <c r="K162" s="289">
        <v>1749</v>
      </c>
      <c r="L162" s="289">
        <v>1756</v>
      </c>
      <c r="M162" s="276">
        <v>1742</v>
      </c>
      <c r="N162" s="276">
        <v>1723</v>
      </c>
      <c r="O162" s="291">
        <v>4953000</v>
      </c>
      <c r="P162" s="292">
        <v>-6.4690837972017452E-3</v>
      </c>
    </row>
    <row r="163" spans="1:16" ht="15">
      <c r="A163" s="254">
        <v>153</v>
      </c>
      <c r="B163" s="342" t="s">
        <v>51</v>
      </c>
      <c r="C163" s="415" t="s">
        <v>186</v>
      </c>
      <c r="D163" s="416">
        <v>44406</v>
      </c>
      <c r="E163" s="288">
        <v>3016.85</v>
      </c>
      <c r="F163" s="288">
        <v>2989.6833333333329</v>
      </c>
      <c r="G163" s="289">
        <v>2953.016666666666</v>
      </c>
      <c r="H163" s="289">
        <v>2889.1833333333329</v>
      </c>
      <c r="I163" s="289">
        <v>2852.516666666666</v>
      </c>
      <c r="J163" s="289">
        <v>3053.516666666666</v>
      </c>
      <c r="K163" s="289">
        <v>3090.1833333333329</v>
      </c>
      <c r="L163" s="289">
        <v>3154.016666666666</v>
      </c>
      <c r="M163" s="276">
        <v>3026.35</v>
      </c>
      <c r="N163" s="276">
        <v>2925.85</v>
      </c>
      <c r="O163" s="291">
        <v>786000</v>
      </c>
      <c r="P163" s="292">
        <v>4.590818363273453E-2</v>
      </c>
    </row>
    <row r="164" spans="1:16" ht="15">
      <c r="A164" s="254">
        <v>154</v>
      </c>
      <c r="B164" s="342" t="s">
        <v>42</v>
      </c>
      <c r="C164" s="415" t="s">
        <v>187</v>
      </c>
      <c r="D164" s="416">
        <v>44406</v>
      </c>
      <c r="E164" s="288">
        <v>475.9</v>
      </c>
      <c r="F164" s="288">
        <v>473.41666666666669</v>
      </c>
      <c r="G164" s="289">
        <v>469.83333333333337</v>
      </c>
      <c r="H164" s="289">
        <v>463.76666666666671</v>
      </c>
      <c r="I164" s="289">
        <v>460.18333333333339</v>
      </c>
      <c r="J164" s="289">
        <v>479.48333333333335</v>
      </c>
      <c r="K164" s="289">
        <v>483.06666666666672</v>
      </c>
      <c r="L164" s="289">
        <v>489.13333333333333</v>
      </c>
      <c r="M164" s="276">
        <v>477</v>
      </c>
      <c r="N164" s="276">
        <v>467.35</v>
      </c>
      <c r="O164" s="291">
        <v>2971500</v>
      </c>
      <c r="P164" s="292">
        <v>-2.5176233635448137E-3</v>
      </c>
    </row>
    <row r="165" spans="1:16" ht="15">
      <c r="A165" s="254">
        <v>155</v>
      </c>
      <c r="B165" s="342" t="s">
        <v>39</v>
      </c>
      <c r="C165" s="415" t="s">
        <v>492</v>
      </c>
      <c r="D165" s="416">
        <v>44406</v>
      </c>
      <c r="E165" s="288">
        <v>909.7</v>
      </c>
      <c r="F165" s="288">
        <v>912.05000000000007</v>
      </c>
      <c r="G165" s="289">
        <v>901.30000000000018</v>
      </c>
      <c r="H165" s="289">
        <v>892.90000000000009</v>
      </c>
      <c r="I165" s="289">
        <v>882.1500000000002</v>
      </c>
      <c r="J165" s="289">
        <v>920.45000000000016</v>
      </c>
      <c r="K165" s="289">
        <v>931.19999999999993</v>
      </c>
      <c r="L165" s="289">
        <v>939.60000000000014</v>
      </c>
      <c r="M165" s="276">
        <v>922.8</v>
      </c>
      <c r="N165" s="276">
        <v>903.65</v>
      </c>
      <c r="O165" s="291">
        <v>1064300</v>
      </c>
      <c r="P165" s="292">
        <v>2.729181245626312E-2</v>
      </c>
    </row>
    <row r="166" spans="1:16" ht="15">
      <c r="A166" s="254">
        <v>156</v>
      </c>
      <c r="B166" s="342" t="s">
        <v>43</v>
      </c>
      <c r="C166" s="415" t="s">
        <v>188</v>
      </c>
      <c r="D166" s="416">
        <v>44406</v>
      </c>
      <c r="E166" s="288">
        <v>602.25</v>
      </c>
      <c r="F166" s="288">
        <v>600.51666666666665</v>
      </c>
      <c r="G166" s="289">
        <v>597.0333333333333</v>
      </c>
      <c r="H166" s="289">
        <v>591.81666666666661</v>
      </c>
      <c r="I166" s="289">
        <v>588.33333333333326</v>
      </c>
      <c r="J166" s="289">
        <v>605.73333333333335</v>
      </c>
      <c r="K166" s="289">
        <v>609.2166666666667</v>
      </c>
      <c r="L166" s="289">
        <v>614.43333333333339</v>
      </c>
      <c r="M166" s="276">
        <v>604</v>
      </c>
      <c r="N166" s="276">
        <v>595.29999999999995</v>
      </c>
      <c r="O166" s="291">
        <v>6771800</v>
      </c>
      <c r="P166" s="292">
        <v>-4.3227665706051877E-3</v>
      </c>
    </row>
    <row r="167" spans="1:16" ht="15">
      <c r="A167" s="254">
        <v>157</v>
      </c>
      <c r="B167" s="342" t="s">
        <v>49</v>
      </c>
      <c r="C167" s="415" t="s">
        <v>189</v>
      </c>
      <c r="D167" s="416">
        <v>44406</v>
      </c>
      <c r="E167" s="288">
        <v>1437.5</v>
      </c>
      <c r="F167" s="288">
        <v>1433.5333333333335</v>
      </c>
      <c r="G167" s="289">
        <v>1420.0666666666671</v>
      </c>
      <c r="H167" s="289">
        <v>1402.6333333333334</v>
      </c>
      <c r="I167" s="289">
        <v>1389.166666666667</v>
      </c>
      <c r="J167" s="289">
        <v>1450.9666666666672</v>
      </c>
      <c r="K167" s="289">
        <v>1464.4333333333338</v>
      </c>
      <c r="L167" s="289">
        <v>1481.8666666666672</v>
      </c>
      <c r="M167" s="276">
        <v>1447</v>
      </c>
      <c r="N167" s="276">
        <v>1416.1</v>
      </c>
      <c r="O167" s="291">
        <v>1523900</v>
      </c>
      <c r="P167" s="292">
        <v>-2.5514771709937333E-2</v>
      </c>
    </row>
    <row r="168" spans="1:16" ht="15">
      <c r="A168" s="254">
        <v>158</v>
      </c>
      <c r="B168" s="342" t="s">
        <v>37</v>
      </c>
      <c r="C168" s="415" t="s">
        <v>191</v>
      </c>
      <c r="D168" s="416">
        <v>44406</v>
      </c>
      <c r="E168" s="288">
        <v>6904.55</v>
      </c>
      <c r="F168" s="288">
        <v>6886.5166666666664</v>
      </c>
      <c r="G168" s="289">
        <v>6849.0333333333328</v>
      </c>
      <c r="H168" s="289">
        <v>6793.5166666666664</v>
      </c>
      <c r="I168" s="289">
        <v>6756.0333333333328</v>
      </c>
      <c r="J168" s="289">
        <v>6942.0333333333328</v>
      </c>
      <c r="K168" s="289">
        <v>6979.5166666666664</v>
      </c>
      <c r="L168" s="289">
        <v>7035.0333333333328</v>
      </c>
      <c r="M168" s="276">
        <v>6924</v>
      </c>
      <c r="N168" s="276">
        <v>6831</v>
      </c>
      <c r="O168" s="291">
        <v>2094300</v>
      </c>
      <c r="P168" s="292">
        <v>-1.0493679942761747E-3</v>
      </c>
    </row>
    <row r="169" spans="1:16" ht="15">
      <c r="A169" s="254">
        <v>159</v>
      </c>
      <c r="B169" s="342" t="s">
        <v>813</v>
      </c>
      <c r="C169" s="415" t="s">
        <v>193</v>
      </c>
      <c r="D169" s="416">
        <v>44406</v>
      </c>
      <c r="E169" s="288">
        <v>808.7</v>
      </c>
      <c r="F169" s="288">
        <v>808.58333333333337</v>
      </c>
      <c r="G169" s="289">
        <v>802.26666666666677</v>
      </c>
      <c r="H169" s="289">
        <v>795.83333333333337</v>
      </c>
      <c r="I169" s="289">
        <v>789.51666666666677</v>
      </c>
      <c r="J169" s="289">
        <v>815.01666666666677</v>
      </c>
      <c r="K169" s="289">
        <v>821.33333333333337</v>
      </c>
      <c r="L169" s="289">
        <v>827.76666666666677</v>
      </c>
      <c r="M169" s="276">
        <v>814.9</v>
      </c>
      <c r="N169" s="276">
        <v>802.15</v>
      </c>
      <c r="O169" s="291">
        <v>22752600</v>
      </c>
      <c r="P169" s="292">
        <v>2.0611473720371005E-3</v>
      </c>
    </row>
    <row r="170" spans="1:16" ht="15">
      <c r="A170" s="254">
        <v>160</v>
      </c>
      <c r="B170" s="342" t="s">
        <v>111</v>
      </c>
      <c r="C170" s="415" t="s">
        <v>194</v>
      </c>
      <c r="D170" s="416">
        <v>44406</v>
      </c>
      <c r="E170" s="288">
        <v>272.2</v>
      </c>
      <c r="F170" s="288">
        <v>269.63333333333338</v>
      </c>
      <c r="G170" s="289">
        <v>265.76666666666677</v>
      </c>
      <c r="H170" s="289">
        <v>259.33333333333337</v>
      </c>
      <c r="I170" s="289">
        <v>255.46666666666675</v>
      </c>
      <c r="J170" s="289">
        <v>276.06666666666678</v>
      </c>
      <c r="K170" s="289">
        <v>279.93333333333345</v>
      </c>
      <c r="L170" s="289">
        <v>286.36666666666679</v>
      </c>
      <c r="M170" s="276">
        <v>273.5</v>
      </c>
      <c r="N170" s="276">
        <v>263.2</v>
      </c>
      <c r="O170" s="291">
        <v>118971800</v>
      </c>
      <c r="P170" s="292">
        <v>-1.1131151765009019E-2</v>
      </c>
    </row>
    <row r="171" spans="1:16" ht="15">
      <c r="A171" s="254">
        <v>161</v>
      </c>
      <c r="B171" s="342" t="s">
        <v>63</v>
      </c>
      <c r="C171" s="415" t="s">
        <v>195</v>
      </c>
      <c r="D171" s="416">
        <v>44406</v>
      </c>
      <c r="E171" s="288">
        <v>1017.6</v>
      </c>
      <c r="F171" s="288">
        <v>1014.15</v>
      </c>
      <c r="G171" s="289">
        <v>1008.5</v>
      </c>
      <c r="H171" s="289">
        <v>999.4</v>
      </c>
      <c r="I171" s="289">
        <v>993.75</v>
      </c>
      <c r="J171" s="289">
        <v>1023.25</v>
      </c>
      <c r="K171" s="289">
        <v>1028.8999999999999</v>
      </c>
      <c r="L171" s="289">
        <v>1038</v>
      </c>
      <c r="M171" s="276">
        <v>1019.8</v>
      </c>
      <c r="N171" s="276">
        <v>1005.05</v>
      </c>
      <c r="O171" s="291">
        <v>3318500</v>
      </c>
      <c r="P171" s="292">
        <v>-6.5858404430474476E-3</v>
      </c>
    </row>
    <row r="172" spans="1:16" ht="15">
      <c r="A172" s="254">
        <v>162</v>
      </c>
      <c r="B172" s="342" t="s">
        <v>106</v>
      </c>
      <c r="C172" s="415" t="s">
        <v>196</v>
      </c>
      <c r="D172" s="416">
        <v>44406</v>
      </c>
      <c r="E172" s="288">
        <v>529.20000000000005</v>
      </c>
      <c r="F172" s="288">
        <v>529.11666666666667</v>
      </c>
      <c r="G172" s="289">
        <v>525.23333333333335</v>
      </c>
      <c r="H172" s="289">
        <v>521.26666666666665</v>
      </c>
      <c r="I172" s="289">
        <v>517.38333333333333</v>
      </c>
      <c r="J172" s="289">
        <v>533.08333333333337</v>
      </c>
      <c r="K172" s="289">
        <v>536.96666666666681</v>
      </c>
      <c r="L172" s="289">
        <v>540.93333333333339</v>
      </c>
      <c r="M172" s="276">
        <v>533</v>
      </c>
      <c r="N172" s="276">
        <v>525.15</v>
      </c>
      <c r="O172" s="291">
        <v>31636800</v>
      </c>
      <c r="P172" s="292">
        <v>-4.2803907744989426E-3</v>
      </c>
    </row>
    <row r="173" spans="1:16" ht="15">
      <c r="A173" s="254">
        <v>163</v>
      </c>
      <c r="B173" s="342" t="s">
        <v>88</v>
      </c>
      <c r="C173" s="415" t="s">
        <v>198</v>
      </c>
      <c r="D173" s="416">
        <v>44406</v>
      </c>
      <c r="E173" s="288">
        <v>217.1</v>
      </c>
      <c r="F173" s="288">
        <v>216.70000000000002</v>
      </c>
      <c r="G173" s="289">
        <v>215.25000000000003</v>
      </c>
      <c r="H173" s="289">
        <v>213.4</v>
      </c>
      <c r="I173" s="289">
        <v>211.95000000000002</v>
      </c>
      <c r="J173" s="289">
        <v>218.55000000000004</v>
      </c>
      <c r="K173" s="289">
        <v>220.00000000000003</v>
      </c>
      <c r="L173" s="289">
        <v>221.85000000000005</v>
      </c>
      <c r="M173" s="276">
        <v>218.15</v>
      </c>
      <c r="N173" s="276">
        <v>214.85</v>
      </c>
      <c r="O173" s="291">
        <v>61779000</v>
      </c>
      <c r="P173" s="292">
        <v>-5.5053846525329603E-3</v>
      </c>
    </row>
    <row r="174" spans="1:16" ht="15">
      <c r="A174" s="477"/>
      <c r="B174" s="478"/>
      <c r="C174" s="477"/>
      <c r="D174" s="479"/>
      <c r="E174" s="480"/>
      <c r="F174" s="480"/>
      <c r="G174" s="481"/>
      <c r="H174" s="481"/>
      <c r="I174" s="481"/>
      <c r="J174" s="481"/>
      <c r="K174" s="481"/>
      <c r="L174" s="481"/>
      <c r="M174" s="482"/>
      <c r="N174" s="482"/>
      <c r="O174" s="483"/>
      <c r="P174" s="484"/>
    </row>
    <row r="175" spans="1:16" ht="15">
      <c r="A175" s="477"/>
      <c r="B175" s="478"/>
      <c r="C175" s="477"/>
      <c r="D175" s="479"/>
      <c r="E175" s="480"/>
      <c r="F175" s="480"/>
      <c r="G175" s="481"/>
      <c r="H175" s="481"/>
      <c r="I175" s="481"/>
      <c r="J175" s="481"/>
      <c r="K175" s="481"/>
      <c r="L175" s="481"/>
      <c r="M175" s="482"/>
      <c r="N175" s="482"/>
      <c r="O175" s="483"/>
      <c r="P175" s="484"/>
    </row>
    <row r="176" spans="1:16" ht="15">
      <c r="A176" s="477"/>
      <c r="B176" s="478"/>
      <c r="C176" s="477"/>
      <c r="D176" s="479"/>
      <c r="E176" s="480"/>
      <c r="F176" s="480"/>
      <c r="G176" s="481"/>
      <c r="H176" s="481"/>
      <c r="I176" s="481"/>
      <c r="J176" s="481"/>
      <c r="K176" s="481"/>
      <c r="L176" s="481"/>
      <c r="M176" s="482"/>
      <c r="N176" s="482"/>
      <c r="O176" s="483"/>
      <c r="P176" s="484"/>
    </row>
    <row r="177" spans="1:16" ht="15">
      <c r="A177" s="477"/>
      <c r="B177" s="478"/>
      <c r="C177" s="477"/>
      <c r="D177" s="479"/>
      <c r="E177" s="480"/>
      <c r="F177" s="480"/>
      <c r="G177" s="481"/>
      <c r="H177" s="481"/>
      <c r="I177" s="481"/>
      <c r="J177" s="481"/>
      <c r="K177" s="481"/>
      <c r="L177" s="481"/>
      <c r="M177" s="482"/>
      <c r="N177" s="482"/>
      <c r="O177" s="483"/>
      <c r="P177" s="484"/>
    </row>
    <row r="178" spans="1:16" ht="15">
      <c r="A178" s="477"/>
      <c r="B178" s="478"/>
      <c r="C178" s="477"/>
      <c r="D178" s="479"/>
      <c r="E178" s="480"/>
      <c r="F178" s="480"/>
      <c r="G178" s="481"/>
      <c r="H178" s="481"/>
      <c r="I178" s="481"/>
      <c r="J178" s="481"/>
      <c r="K178" s="481"/>
      <c r="L178" s="481"/>
      <c r="M178" s="482"/>
      <c r="N178" s="482"/>
      <c r="O178" s="483"/>
      <c r="P178" s="484"/>
    </row>
    <row r="179" spans="1:16">
      <c r="B179" s="478"/>
    </row>
    <row r="180" spans="1:16">
      <c r="B180" s="478"/>
    </row>
    <row r="181" spans="1:16">
      <c r="B181" s="478"/>
    </row>
    <row r="182" spans="1:16">
      <c r="B182" s="478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44389</v>
      </c>
    </row>
    <row r="7" spans="1:15">
      <c r="A7"/>
    </row>
    <row r="8" spans="1:15" ht="28.5" customHeight="1">
      <c r="A8" s="569" t="s">
        <v>16</v>
      </c>
      <c r="B8" s="570"/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51"/>
      <c r="L8" s="259"/>
      <c r="M8" s="259"/>
    </row>
    <row r="9" spans="1:15" ht="36" customHeight="1">
      <c r="A9" s="564"/>
      <c r="B9" s="566"/>
      <c r="C9" s="571" t="s">
        <v>23</v>
      </c>
      <c r="D9" s="571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15689.8</v>
      </c>
      <c r="D10" s="275">
        <v>15684.466666666667</v>
      </c>
      <c r="E10" s="275">
        <v>15638.083333333334</v>
      </c>
      <c r="F10" s="275">
        <v>15586.366666666667</v>
      </c>
      <c r="G10" s="275">
        <v>15539.983333333334</v>
      </c>
      <c r="H10" s="275">
        <v>15736.183333333334</v>
      </c>
      <c r="I10" s="275">
        <v>15782.566666666666</v>
      </c>
      <c r="J10" s="275">
        <v>15834.283333333335</v>
      </c>
      <c r="K10" s="274">
        <v>15730.85</v>
      </c>
      <c r="L10" s="274">
        <v>15632.75</v>
      </c>
      <c r="M10" s="279"/>
    </row>
    <row r="11" spans="1:15">
      <c r="A11" s="273">
        <v>2</v>
      </c>
      <c r="B11" s="254" t="s">
        <v>216</v>
      </c>
      <c r="C11" s="276">
        <v>35071.949999999997</v>
      </c>
      <c r="D11" s="256">
        <v>35052.35</v>
      </c>
      <c r="E11" s="256">
        <v>34879.5</v>
      </c>
      <c r="F11" s="256">
        <v>34687.050000000003</v>
      </c>
      <c r="G11" s="256">
        <v>34514.200000000004</v>
      </c>
      <c r="H11" s="256">
        <v>35244.799999999996</v>
      </c>
      <c r="I11" s="256">
        <v>35417.649999999987</v>
      </c>
      <c r="J11" s="256">
        <v>35610.099999999991</v>
      </c>
      <c r="K11" s="276">
        <v>35225.199999999997</v>
      </c>
      <c r="L11" s="276">
        <v>34859.9</v>
      </c>
      <c r="M11" s="279"/>
    </row>
    <row r="12" spans="1:15">
      <c r="A12" s="273">
        <v>3</v>
      </c>
      <c r="B12" s="262" t="s">
        <v>217</v>
      </c>
      <c r="C12" s="276">
        <v>2047.9</v>
      </c>
      <c r="D12" s="256">
        <v>2045.9833333333333</v>
      </c>
      <c r="E12" s="256">
        <v>2039.7166666666667</v>
      </c>
      <c r="F12" s="256">
        <v>2031.5333333333333</v>
      </c>
      <c r="G12" s="256">
        <v>2025.2666666666667</v>
      </c>
      <c r="H12" s="256">
        <v>2054.166666666667</v>
      </c>
      <c r="I12" s="256">
        <v>2060.4333333333334</v>
      </c>
      <c r="J12" s="256">
        <v>2068.6166666666668</v>
      </c>
      <c r="K12" s="276">
        <v>2052.25</v>
      </c>
      <c r="L12" s="276">
        <v>2037.8</v>
      </c>
      <c r="M12" s="279"/>
    </row>
    <row r="13" spans="1:15">
      <c r="A13" s="273">
        <v>4</v>
      </c>
      <c r="B13" s="254" t="s">
        <v>218</v>
      </c>
      <c r="C13" s="276">
        <v>4358.45</v>
      </c>
      <c r="D13" s="256">
        <v>4349.0333333333328</v>
      </c>
      <c r="E13" s="256">
        <v>4334.9666666666653</v>
      </c>
      <c r="F13" s="256">
        <v>4311.4833333333327</v>
      </c>
      <c r="G13" s="256">
        <v>4297.4166666666652</v>
      </c>
      <c r="H13" s="256">
        <v>4372.5166666666655</v>
      </c>
      <c r="I13" s="256">
        <v>4386.583333333333</v>
      </c>
      <c r="J13" s="256">
        <v>4410.0666666666657</v>
      </c>
      <c r="K13" s="276">
        <v>4363.1000000000004</v>
      </c>
      <c r="L13" s="276">
        <v>4325.55</v>
      </c>
      <c r="M13" s="279"/>
    </row>
    <row r="14" spans="1:15">
      <c r="A14" s="273">
        <v>5</v>
      </c>
      <c r="B14" s="254" t="s">
        <v>219</v>
      </c>
      <c r="C14" s="276">
        <v>28662.2</v>
      </c>
      <c r="D14" s="256">
        <v>28703.433333333334</v>
      </c>
      <c r="E14" s="256">
        <v>28508.01666666667</v>
      </c>
      <c r="F14" s="256">
        <v>28353.833333333336</v>
      </c>
      <c r="G14" s="256">
        <v>28158.416666666672</v>
      </c>
      <c r="H14" s="256">
        <v>28857.616666666669</v>
      </c>
      <c r="I14" s="256">
        <v>29053.033333333333</v>
      </c>
      <c r="J14" s="256">
        <v>29207.216666666667</v>
      </c>
      <c r="K14" s="276">
        <v>28898.85</v>
      </c>
      <c r="L14" s="276">
        <v>28549.25</v>
      </c>
      <c r="M14" s="279"/>
    </row>
    <row r="15" spans="1:15">
      <c r="A15" s="273">
        <v>6</v>
      </c>
      <c r="B15" s="254" t="s">
        <v>220</v>
      </c>
      <c r="C15" s="276">
        <v>3596.15</v>
      </c>
      <c r="D15" s="256">
        <v>3592.7833333333333</v>
      </c>
      <c r="E15" s="256">
        <v>3582.8666666666668</v>
      </c>
      <c r="F15" s="256">
        <v>3569.5833333333335</v>
      </c>
      <c r="G15" s="256">
        <v>3559.666666666667</v>
      </c>
      <c r="H15" s="256">
        <v>3606.0666666666666</v>
      </c>
      <c r="I15" s="256">
        <v>3615.9833333333336</v>
      </c>
      <c r="J15" s="256">
        <v>3629.2666666666664</v>
      </c>
      <c r="K15" s="276">
        <v>3602.7</v>
      </c>
      <c r="L15" s="276">
        <v>3579.5</v>
      </c>
      <c r="M15" s="279"/>
    </row>
    <row r="16" spans="1:15">
      <c r="A16" s="273">
        <v>7</v>
      </c>
      <c r="B16" s="254" t="s">
        <v>221</v>
      </c>
      <c r="C16" s="276">
        <v>7583.8</v>
      </c>
      <c r="D16" s="256">
        <v>7554.8499999999995</v>
      </c>
      <c r="E16" s="256">
        <v>7518.4999999999991</v>
      </c>
      <c r="F16" s="256">
        <v>7453.2</v>
      </c>
      <c r="G16" s="256">
        <v>7416.8499999999995</v>
      </c>
      <c r="H16" s="256">
        <v>7620.1499999999987</v>
      </c>
      <c r="I16" s="256">
        <v>7656.4999999999991</v>
      </c>
      <c r="J16" s="256">
        <v>7721.7999999999984</v>
      </c>
      <c r="K16" s="276">
        <v>7591.2</v>
      </c>
      <c r="L16" s="276">
        <v>7489.55</v>
      </c>
      <c r="M16" s="279"/>
    </row>
    <row r="17" spans="1:13">
      <c r="A17" s="273">
        <v>8</v>
      </c>
      <c r="B17" s="254" t="s">
        <v>38</v>
      </c>
      <c r="C17" s="254">
        <v>2037.25</v>
      </c>
      <c r="D17" s="256">
        <v>2031.45</v>
      </c>
      <c r="E17" s="256">
        <v>2022.9</v>
      </c>
      <c r="F17" s="256">
        <v>2008.55</v>
      </c>
      <c r="G17" s="256">
        <v>2000</v>
      </c>
      <c r="H17" s="256">
        <v>2045.8000000000002</v>
      </c>
      <c r="I17" s="256">
        <v>2054.35</v>
      </c>
      <c r="J17" s="256">
        <v>2068.7000000000003</v>
      </c>
      <c r="K17" s="254">
        <v>2040</v>
      </c>
      <c r="L17" s="254">
        <v>2017.1</v>
      </c>
      <c r="M17" s="254">
        <v>1.7444200000000001</v>
      </c>
    </row>
    <row r="18" spans="1:13">
      <c r="A18" s="273">
        <v>9</v>
      </c>
      <c r="B18" s="254" t="s">
        <v>222</v>
      </c>
      <c r="C18" s="254">
        <v>1194.7</v>
      </c>
      <c r="D18" s="256">
        <v>1175.3833333333332</v>
      </c>
      <c r="E18" s="256">
        <v>1150.7666666666664</v>
      </c>
      <c r="F18" s="256">
        <v>1106.8333333333333</v>
      </c>
      <c r="G18" s="256">
        <v>1082.2166666666665</v>
      </c>
      <c r="H18" s="256">
        <v>1219.3166666666664</v>
      </c>
      <c r="I18" s="256">
        <v>1243.9333333333332</v>
      </c>
      <c r="J18" s="256">
        <v>1287.8666666666663</v>
      </c>
      <c r="K18" s="254">
        <v>1200</v>
      </c>
      <c r="L18" s="254">
        <v>1131.45</v>
      </c>
      <c r="M18" s="254">
        <v>31.895309999999998</v>
      </c>
    </row>
    <row r="19" spans="1:13">
      <c r="A19" s="273">
        <v>10</v>
      </c>
      <c r="B19" s="254" t="s">
        <v>717</v>
      </c>
      <c r="C19" s="255">
        <v>853.15</v>
      </c>
      <c r="D19" s="256">
        <v>853.68333333333339</v>
      </c>
      <c r="E19" s="256">
        <v>845.61666666666679</v>
      </c>
      <c r="F19" s="256">
        <v>838.08333333333337</v>
      </c>
      <c r="G19" s="256">
        <v>830.01666666666677</v>
      </c>
      <c r="H19" s="256">
        <v>861.21666666666681</v>
      </c>
      <c r="I19" s="256">
        <v>869.28333333333342</v>
      </c>
      <c r="J19" s="256">
        <v>876.81666666666683</v>
      </c>
      <c r="K19" s="254">
        <v>861.75</v>
      </c>
      <c r="L19" s="254">
        <v>846.15</v>
      </c>
      <c r="M19" s="254">
        <v>8.7918000000000003</v>
      </c>
    </row>
    <row r="20" spans="1:13">
      <c r="A20" s="273">
        <v>11</v>
      </c>
      <c r="B20" s="254" t="s">
        <v>288</v>
      </c>
      <c r="C20" s="254">
        <v>17250.2</v>
      </c>
      <c r="D20" s="256">
        <v>17283.399999999998</v>
      </c>
      <c r="E20" s="256">
        <v>17166.799999999996</v>
      </c>
      <c r="F20" s="256">
        <v>17083.399999999998</v>
      </c>
      <c r="G20" s="256">
        <v>16966.799999999996</v>
      </c>
      <c r="H20" s="256">
        <v>17366.799999999996</v>
      </c>
      <c r="I20" s="256">
        <v>17483.399999999994</v>
      </c>
      <c r="J20" s="256">
        <v>17566.799999999996</v>
      </c>
      <c r="K20" s="254">
        <v>17400</v>
      </c>
      <c r="L20" s="254">
        <v>17200</v>
      </c>
      <c r="M20" s="254">
        <v>0.32915</v>
      </c>
    </row>
    <row r="21" spans="1:13">
      <c r="A21" s="273">
        <v>12</v>
      </c>
      <c r="B21" s="254" t="s">
        <v>40</v>
      </c>
      <c r="C21" s="254">
        <v>1431.35</v>
      </c>
      <c r="D21" s="256">
        <v>1434.8</v>
      </c>
      <c r="E21" s="256">
        <v>1413</v>
      </c>
      <c r="F21" s="256">
        <v>1394.65</v>
      </c>
      <c r="G21" s="256">
        <v>1372.8500000000001</v>
      </c>
      <c r="H21" s="256">
        <v>1453.1499999999999</v>
      </c>
      <c r="I21" s="256">
        <v>1474.9499999999996</v>
      </c>
      <c r="J21" s="256">
        <v>1493.2999999999997</v>
      </c>
      <c r="K21" s="254">
        <v>1456.6</v>
      </c>
      <c r="L21" s="254">
        <v>1416.45</v>
      </c>
      <c r="M21" s="254">
        <v>45.023240000000001</v>
      </c>
    </row>
    <row r="22" spans="1:13">
      <c r="A22" s="273">
        <v>13</v>
      </c>
      <c r="B22" s="254" t="s">
        <v>289</v>
      </c>
      <c r="C22" s="254">
        <v>1019.4</v>
      </c>
      <c r="D22" s="256">
        <v>1020.1333333333333</v>
      </c>
      <c r="E22" s="256">
        <v>1000.2666666666667</v>
      </c>
      <c r="F22" s="256">
        <v>981.13333333333333</v>
      </c>
      <c r="G22" s="256">
        <v>961.26666666666665</v>
      </c>
      <c r="H22" s="256">
        <v>1039.2666666666667</v>
      </c>
      <c r="I22" s="256">
        <v>1059.1333333333332</v>
      </c>
      <c r="J22" s="256">
        <v>1078.2666666666667</v>
      </c>
      <c r="K22" s="254">
        <v>1040</v>
      </c>
      <c r="L22" s="254">
        <v>1001</v>
      </c>
      <c r="M22" s="254">
        <v>0.91944000000000004</v>
      </c>
    </row>
    <row r="23" spans="1:13">
      <c r="A23" s="273">
        <v>14</v>
      </c>
      <c r="B23" s="254" t="s">
        <v>41</v>
      </c>
      <c r="C23" s="254">
        <v>728.5</v>
      </c>
      <c r="D23" s="256">
        <v>724.61666666666667</v>
      </c>
      <c r="E23" s="256">
        <v>712.23333333333335</v>
      </c>
      <c r="F23" s="256">
        <v>695.9666666666667</v>
      </c>
      <c r="G23" s="256">
        <v>683.58333333333337</v>
      </c>
      <c r="H23" s="256">
        <v>740.88333333333333</v>
      </c>
      <c r="I23" s="256">
        <v>753.26666666666677</v>
      </c>
      <c r="J23" s="256">
        <v>769.5333333333333</v>
      </c>
      <c r="K23" s="254">
        <v>737</v>
      </c>
      <c r="L23" s="254">
        <v>708.35</v>
      </c>
      <c r="M23" s="254">
        <v>149.24155999999999</v>
      </c>
    </row>
    <row r="24" spans="1:13">
      <c r="A24" s="273">
        <v>15</v>
      </c>
      <c r="B24" s="254" t="s">
        <v>804</v>
      </c>
      <c r="C24" s="254">
        <v>917.15</v>
      </c>
      <c r="D24" s="256">
        <v>918.58333333333337</v>
      </c>
      <c r="E24" s="256">
        <v>898.76666666666677</v>
      </c>
      <c r="F24" s="256">
        <v>880.38333333333344</v>
      </c>
      <c r="G24" s="256">
        <v>860.56666666666683</v>
      </c>
      <c r="H24" s="256">
        <v>936.9666666666667</v>
      </c>
      <c r="I24" s="256">
        <v>956.7833333333333</v>
      </c>
      <c r="J24" s="256">
        <v>975.16666666666663</v>
      </c>
      <c r="K24" s="254">
        <v>938.4</v>
      </c>
      <c r="L24" s="254">
        <v>900.2</v>
      </c>
      <c r="M24" s="254">
        <v>2.1339100000000002</v>
      </c>
    </row>
    <row r="25" spans="1:13">
      <c r="A25" s="273">
        <v>16</v>
      </c>
      <c r="B25" s="254" t="s">
        <v>290</v>
      </c>
      <c r="C25" s="254">
        <v>1000.5</v>
      </c>
      <c r="D25" s="256">
        <v>1003.1999999999999</v>
      </c>
      <c r="E25" s="256">
        <v>987.69999999999982</v>
      </c>
      <c r="F25" s="256">
        <v>974.89999999999986</v>
      </c>
      <c r="G25" s="256">
        <v>959.39999999999975</v>
      </c>
      <c r="H25" s="256">
        <v>1015.9999999999999</v>
      </c>
      <c r="I25" s="256">
        <v>1031.5</v>
      </c>
      <c r="J25" s="256">
        <v>1044.3</v>
      </c>
      <c r="K25" s="254">
        <v>1018.7</v>
      </c>
      <c r="L25" s="254">
        <v>990.4</v>
      </c>
      <c r="M25" s="254">
        <v>1.4019299999999999</v>
      </c>
    </row>
    <row r="26" spans="1:13">
      <c r="A26" s="273">
        <v>17</v>
      </c>
      <c r="B26" s="254" t="s">
        <v>223</v>
      </c>
      <c r="C26" s="254">
        <v>116.15</v>
      </c>
      <c r="D26" s="256">
        <v>115.55</v>
      </c>
      <c r="E26" s="256">
        <v>114.35</v>
      </c>
      <c r="F26" s="256">
        <v>112.55</v>
      </c>
      <c r="G26" s="256">
        <v>111.35</v>
      </c>
      <c r="H26" s="256">
        <v>117.35</v>
      </c>
      <c r="I26" s="256">
        <v>118.55000000000001</v>
      </c>
      <c r="J26" s="256">
        <v>120.35</v>
      </c>
      <c r="K26" s="254">
        <v>116.75</v>
      </c>
      <c r="L26" s="254">
        <v>113.75</v>
      </c>
      <c r="M26" s="254">
        <v>20.06353</v>
      </c>
    </row>
    <row r="27" spans="1:13">
      <c r="A27" s="273">
        <v>18</v>
      </c>
      <c r="B27" s="254" t="s">
        <v>224</v>
      </c>
      <c r="C27" s="254">
        <v>213</v>
      </c>
      <c r="D27" s="256">
        <v>214.63333333333333</v>
      </c>
      <c r="E27" s="256">
        <v>211.06666666666666</v>
      </c>
      <c r="F27" s="256">
        <v>209.13333333333333</v>
      </c>
      <c r="G27" s="256">
        <v>205.56666666666666</v>
      </c>
      <c r="H27" s="256">
        <v>216.56666666666666</v>
      </c>
      <c r="I27" s="256">
        <v>220.13333333333333</v>
      </c>
      <c r="J27" s="256">
        <v>222.06666666666666</v>
      </c>
      <c r="K27" s="254">
        <v>218.2</v>
      </c>
      <c r="L27" s="254">
        <v>212.7</v>
      </c>
      <c r="M27" s="254">
        <v>18.91902</v>
      </c>
    </row>
    <row r="28" spans="1:13">
      <c r="A28" s="273">
        <v>19</v>
      </c>
      <c r="B28" s="254" t="s">
        <v>225</v>
      </c>
      <c r="C28" s="254">
        <v>2165.35</v>
      </c>
      <c r="D28" s="256">
        <v>2164.2333333333331</v>
      </c>
      <c r="E28" s="256">
        <v>2150.6666666666661</v>
      </c>
      <c r="F28" s="256">
        <v>2135.9833333333331</v>
      </c>
      <c r="G28" s="256">
        <v>2122.4166666666661</v>
      </c>
      <c r="H28" s="256">
        <v>2178.9166666666661</v>
      </c>
      <c r="I28" s="256">
        <v>2192.4833333333327</v>
      </c>
      <c r="J28" s="256">
        <v>2207.1666666666661</v>
      </c>
      <c r="K28" s="254">
        <v>2177.8000000000002</v>
      </c>
      <c r="L28" s="254">
        <v>2149.5500000000002</v>
      </c>
      <c r="M28" s="254">
        <v>0.55288000000000004</v>
      </c>
    </row>
    <row r="29" spans="1:13">
      <c r="A29" s="273">
        <v>20</v>
      </c>
      <c r="B29" s="254" t="s">
        <v>294</v>
      </c>
      <c r="C29" s="254">
        <v>975.65</v>
      </c>
      <c r="D29" s="256">
        <v>980.69999999999993</v>
      </c>
      <c r="E29" s="256">
        <v>966.94999999999982</v>
      </c>
      <c r="F29" s="256">
        <v>958.24999999999989</v>
      </c>
      <c r="G29" s="256">
        <v>944.49999999999977</v>
      </c>
      <c r="H29" s="256">
        <v>989.39999999999986</v>
      </c>
      <c r="I29" s="256">
        <v>1003.1500000000001</v>
      </c>
      <c r="J29" s="256">
        <v>1011.8499999999999</v>
      </c>
      <c r="K29" s="254">
        <v>994.45</v>
      </c>
      <c r="L29" s="254">
        <v>972</v>
      </c>
      <c r="M29" s="254">
        <v>8.0024099999999994</v>
      </c>
    </row>
    <row r="30" spans="1:13">
      <c r="A30" s="273">
        <v>21</v>
      </c>
      <c r="B30" s="254" t="s">
        <v>226</v>
      </c>
      <c r="C30" s="254">
        <v>3350.7</v>
      </c>
      <c r="D30" s="256">
        <v>3343.9333333333329</v>
      </c>
      <c r="E30" s="256">
        <v>3309.9166666666661</v>
      </c>
      <c r="F30" s="256">
        <v>3269.1333333333332</v>
      </c>
      <c r="G30" s="256">
        <v>3235.1166666666663</v>
      </c>
      <c r="H30" s="256">
        <v>3384.7166666666658</v>
      </c>
      <c r="I30" s="256">
        <v>3418.7333333333331</v>
      </c>
      <c r="J30" s="256">
        <v>3459.5166666666655</v>
      </c>
      <c r="K30" s="254">
        <v>3377.95</v>
      </c>
      <c r="L30" s="254">
        <v>3303.15</v>
      </c>
      <c r="M30" s="254">
        <v>1.90774</v>
      </c>
    </row>
    <row r="31" spans="1:13">
      <c r="A31" s="273">
        <v>22</v>
      </c>
      <c r="B31" s="254" t="s">
        <v>44</v>
      </c>
      <c r="C31" s="254">
        <v>739.7</v>
      </c>
      <c r="D31" s="256">
        <v>737.51666666666677</v>
      </c>
      <c r="E31" s="256">
        <v>733.83333333333348</v>
      </c>
      <c r="F31" s="256">
        <v>727.9666666666667</v>
      </c>
      <c r="G31" s="256">
        <v>724.28333333333342</v>
      </c>
      <c r="H31" s="256">
        <v>743.38333333333355</v>
      </c>
      <c r="I31" s="256">
        <v>747.06666666666672</v>
      </c>
      <c r="J31" s="256">
        <v>752.93333333333362</v>
      </c>
      <c r="K31" s="254">
        <v>741.2</v>
      </c>
      <c r="L31" s="254">
        <v>731.65</v>
      </c>
      <c r="M31" s="254">
        <v>4.90571</v>
      </c>
    </row>
    <row r="32" spans="1:13">
      <c r="A32" s="273">
        <v>23</v>
      </c>
      <c r="B32" s="254" t="s">
        <v>45</v>
      </c>
      <c r="C32" s="254">
        <v>363.6</v>
      </c>
      <c r="D32" s="256">
        <v>361.86666666666662</v>
      </c>
      <c r="E32" s="256">
        <v>359.28333333333325</v>
      </c>
      <c r="F32" s="256">
        <v>354.96666666666664</v>
      </c>
      <c r="G32" s="256">
        <v>352.38333333333327</v>
      </c>
      <c r="H32" s="256">
        <v>366.18333333333322</v>
      </c>
      <c r="I32" s="256">
        <v>368.76666666666659</v>
      </c>
      <c r="J32" s="256">
        <v>373.0833333333332</v>
      </c>
      <c r="K32" s="254">
        <v>364.45</v>
      </c>
      <c r="L32" s="254">
        <v>357.55</v>
      </c>
      <c r="M32" s="254">
        <v>24.433430000000001</v>
      </c>
    </row>
    <row r="33" spans="1:13">
      <c r="A33" s="273">
        <v>24</v>
      </c>
      <c r="B33" s="254" t="s">
        <v>46</v>
      </c>
      <c r="C33" s="254">
        <v>3725.9</v>
      </c>
      <c r="D33" s="256">
        <v>3714.2999999999997</v>
      </c>
      <c r="E33" s="256">
        <v>3684.5999999999995</v>
      </c>
      <c r="F33" s="256">
        <v>3643.2999999999997</v>
      </c>
      <c r="G33" s="256">
        <v>3613.5999999999995</v>
      </c>
      <c r="H33" s="256">
        <v>3755.5999999999995</v>
      </c>
      <c r="I33" s="256">
        <v>3785.2999999999993</v>
      </c>
      <c r="J33" s="256">
        <v>3826.5999999999995</v>
      </c>
      <c r="K33" s="254">
        <v>3744</v>
      </c>
      <c r="L33" s="254">
        <v>3673</v>
      </c>
      <c r="M33" s="254">
        <v>4.6993200000000002</v>
      </c>
    </row>
    <row r="34" spans="1:13">
      <c r="A34" s="273">
        <v>25</v>
      </c>
      <c r="B34" s="254" t="s">
        <v>47</v>
      </c>
      <c r="C34" s="254">
        <v>228.2</v>
      </c>
      <c r="D34" s="256">
        <v>226.88333333333333</v>
      </c>
      <c r="E34" s="256">
        <v>224.31666666666666</v>
      </c>
      <c r="F34" s="256">
        <v>220.43333333333334</v>
      </c>
      <c r="G34" s="256">
        <v>217.86666666666667</v>
      </c>
      <c r="H34" s="256">
        <v>230.76666666666665</v>
      </c>
      <c r="I34" s="256">
        <v>233.33333333333331</v>
      </c>
      <c r="J34" s="256">
        <v>237.21666666666664</v>
      </c>
      <c r="K34" s="254">
        <v>229.45</v>
      </c>
      <c r="L34" s="254">
        <v>223</v>
      </c>
      <c r="M34" s="254">
        <v>29.407109999999999</v>
      </c>
    </row>
    <row r="35" spans="1:13">
      <c r="A35" s="273">
        <v>26</v>
      </c>
      <c r="B35" s="254" t="s">
        <v>48</v>
      </c>
      <c r="C35" s="254">
        <v>124.9</v>
      </c>
      <c r="D35" s="256">
        <v>125.3</v>
      </c>
      <c r="E35" s="256">
        <v>123.6</v>
      </c>
      <c r="F35" s="256">
        <v>122.3</v>
      </c>
      <c r="G35" s="256">
        <v>120.6</v>
      </c>
      <c r="H35" s="256">
        <v>126.6</v>
      </c>
      <c r="I35" s="256">
        <v>128.30000000000001</v>
      </c>
      <c r="J35" s="256">
        <v>129.6</v>
      </c>
      <c r="K35" s="254">
        <v>127</v>
      </c>
      <c r="L35" s="254">
        <v>124</v>
      </c>
      <c r="M35" s="254">
        <v>200.08965000000001</v>
      </c>
    </row>
    <row r="36" spans="1:13">
      <c r="A36" s="273">
        <v>27</v>
      </c>
      <c r="B36" s="254" t="s">
        <v>50</v>
      </c>
      <c r="C36" s="254">
        <v>3010.6</v>
      </c>
      <c r="D36" s="256">
        <v>3018.9166666666665</v>
      </c>
      <c r="E36" s="256">
        <v>2998.6833333333329</v>
      </c>
      <c r="F36" s="256">
        <v>2986.7666666666664</v>
      </c>
      <c r="G36" s="256">
        <v>2966.5333333333328</v>
      </c>
      <c r="H36" s="256">
        <v>3030.833333333333</v>
      </c>
      <c r="I36" s="256">
        <v>3051.0666666666666</v>
      </c>
      <c r="J36" s="256">
        <v>3062.9833333333331</v>
      </c>
      <c r="K36" s="254">
        <v>3039.15</v>
      </c>
      <c r="L36" s="254">
        <v>3007</v>
      </c>
      <c r="M36" s="254">
        <v>5.4708199999999998</v>
      </c>
    </row>
    <row r="37" spans="1:13">
      <c r="A37" s="273">
        <v>28</v>
      </c>
      <c r="B37" s="254" t="s">
        <v>52</v>
      </c>
      <c r="C37" s="254">
        <v>948.7</v>
      </c>
      <c r="D37" s="256">
        <v>948.9</v>
      </c>
      <c r="E37" s="256">
        <v>941.8</v>
      </c>
      <c r="F37" s="256">
        <v>934.9</v>
      </c>
      <c r="G37" s="256">
        <v>927.8</v>
      </c>
      <c r="H37" s="256">
        <v>955.8</v>
      </c>
      <c r="I37" s="256">
        <v>962.90000000000009</v>
      </c>
      <c r="J37" s="256">
        <v>969.8</v>
      </c>
      <c r="K37" s="254">
        <v>956</v>
      </c>
      <c r="L37" s="254">
        <v>942</v>
      </c>
      <c r="M37" s="254">
        <v>12.359640000000001</v>
      </c>
    </row>
    <row r="38" spans="1:13">
      <c r="A38" s="273">
        <v>29</v>
      </c>
      <c r="B38" s="254" t="s">
        <v>227</v>
      </c>
      <c r="C38" s="254">
        <v>3377.6</v>
      </c>
      <c r="D38" s="256">
        <v>3378.9</v>
      </c>
      <c r="E38" s="256">
        <v>3359.8</v>
      </c>
      <c r="F38" s="256">
        <v>3342</v>
      </c>
      <c r="G38" s="256">
        <v>3322.9</v>
      </c>
      <c r="H38" s="256">
        <v>3396.7000000000003</v>
      </c>
      <c r="I38" s="256">
        <v>3415.7999999999997</v>
      </c>
      <c r="J38" s="256">
        <v>3433.6000000000004</v>
      </c>
      <c r="K38" s="254">
        <v>3398</v>
      </c>
      <c r="L38" s="254">
        <v>3361.1</v>
      </c>
      <c r="M38" s="254">
        <v>1.46424</v>
      </c>
    </row>
    <row r="39" spans="1:13">
      <c r="A39" s="273">
        <v>30</v>
      </c>
      <c r="B39" s="254" t="s">
        <v>54</v>
      </c>
      <c r="C39" s="254">
        <v>747.35</v>
      </c>
      <c r="D39" s="256">
        <v>746.83333333333337</v>
      </c>
      <c r="E39" s="256">
        <v>740.76666666666677</v>
      </c>
      <c r="F39" s="256">
        <v>734.18333333333339</v>
      </c>
      <c r="G39" s="256">
        <v>728.11666666666679</v>
      </c>
      <c r="H39" s="256">
        <v>753.41666666666674</v>
      </c>
      <c r="I39" s="256">
        <v>759.48333333333335</v>
      </c>
      <c r="J39" s="256">
        <v>766.06666666666672</v>
      </c>
      <c r="K39" s="254">
        <v>752.9</v>
      </c>
      <c r="L39" s="254">
        <v>740.25</v>
      </c>
      <c r="M39" s="254">
        <v>57.821190000000001</v>
      </c>
    </row>
    <row r="40" spans="1:13">
      <c r="A40" s="273">
        <v>31</v>
      </c>
      <c r="B40" s="254" t="s">
        <v>55</v>
      </c>
      <c r="C40" s="254">
        <v>3995.9</v>
      </c>
      <c r="D40" s="256">
        <v>4021.9500000000003</v>
      </c>
      <c r="E40" s="256">
        <v>3963.9500000000007</v>
      </c>
      <c r="F40" s="256">
        <v>3932.0000000000005</v>
      </c>
      <c r="G40" s="256">
        <v>3874.0000000000009</v>
      </c>
      <c r="H40" s="256">
        <v>4053.9000000000005</v>
      </c>
      <c r="I40" s="256">
        <v>4111.8999999999996</v>
      </c>
      <c r="J40" s="256">
        <v>4143.8500000000004</v>
      </c>
      <c r="K40" s="254">
        <v>4079.95</v>
      </c>
      <c r="L40" s="254">
        <v>3990</v>
      </c>
      <c r="M40" s="254">
        <v>6.5663499999999999</v>
      </c>
    </row>
    <row r="41" spans="1:13">
      <c r="A41" s="273">
        <v>32</v>
      </c>
      <c r="B41" s="254" t="s">
        <v>58</v>
      </c>
      <c r="C41" s="254">
        <v>6136.15</v>
      </c>
      <c r="D41" s="256">
        <v>6122.7333333333336</v>
      </c>
      <c r="E41" s="256">
        <v>6074.4666666666672</v>
      </c>
      <c r="F41" s="256">
        <v>6012.7833333333338</v>
      </c>
      <c r="G41" s="256">
        <v>5964.5166666666673</v>
      </c>
      <c r="H41" s="256">
        <v>6184.416666666667</v>
      </c>
      <c r="I41" s="256">
        <v>6232.6833333333334</v>
      </c>
      <c r="J41" s="256">
        <v>6294.3666666666668</v>
      </c>
      <c r="K41" s="254">
        <v>6171</v>
      </c>
      <c r="L41" s="254">
        <v>6061.05</v>
      </c>
      <c r="M41" s="254">
        <v>14.475440000000001</v>
      </c>
    </row>
    <row r="42" spans="1:13">
      <c r="A42" s="273">
        <v>33</v>
      </c>
      <c r="B42" s="254" t="s">
        <v>57</v>
      </c>
      <c r="C42" s="254">
        <v>12854.75</v>
      </c>
      <c r="D42" s="256">
        <v>12703.916666666666</v>
      </c>
      <c r="E42" s="256">
        <v>12495.833333333332</v>
      </c>
      <c r="F42" s="256">
        <v>12136.916666666666</v>
      </c>
      <c r="G42" s="256">
        <v>11928.833333333332</v>
      </c>
      <c r="H42" s="256">
        <v>13062.833333333332</v>
      </c>
      <c r="I42" s="256">
        <v>13270.916666666664</v>
      </c>
      <c r="J42" s="256">
        <v>13629.833333333332</v>
      </c>
      <c r="K42" s="254">
        <v>12912</v>
      </c>
      <c r="L42" s="254">
        <v>12345</v>
      </c>
      <c r="M42" s="254">
        <v>7.9192200000000001</v>
      </c>
    </row>
    <row r="43" spans="1:13">
      <c r="A43" s="273">
        <v>34</v>
      </c>
      <c r="B43" s="254" t="s">
        <v>228</v>
      </c>
      <c r="C43" s="254">
        <v>3765.05</v>
      </c>
      <c r="D43" s="256">
        <v>3771.6833333333329</v>
      </c>
      <c r="E43" s="256">
        <v>3747.3666666666659</v>
      </c>
      <c r="F43" s="256">
        <v>3729.6833333333329</v>
      </c>
      <c r="G43" s="256">
        <v>3705.3666666666659</v>
      </c>
      <c r="H43" s="256">
        <v>3789.3666666666659</v>
      </c>
      <c r="I43" s="256">
        <v>3813.6833333333325</v>
      </c>
      <c r="J43" s="256">
        <v>3831.3666666666659</v>
      </c>
      <c r="K43" s="254">
        <v>3796</v>
      </c>
      <c r="L43" s="254">
        <v>3754</v>
      </c>
      <c r="M43" s="254">
        <v>0.27232000000000001</v>
      </c>
    </row>
    <row r="44" spans="1:13">
      <c r="A44" s="273">
        <v>35</v>
      </c>
      <c r="B44" s="254" t="s">
        <v>59</v>
      </c>
      <c r="C44" s="254">
        <v>2280.1999999999998</v>
      </c>
      <c r="D44" s="256">
        <v>2285.1833333333329</v>
      </c>
      <c r="E44" s="256">
        <v>2270.3666666666659</v>
      </c>
      <c r="F44" s="256">
        <v>2260.5333333333328</v>
      </c>
      <c r="G44" s="256">
        <v>2245.7166666666658</v>
      </c>
      <c r="H44" s="256">
        <v>2295.016666666666</v>
      </c>
      <c r="I44" s="256">
        <v>2309.8333333333326</v>
      </c>
      <c r="J44" s="256">
        <v>2319.6666666666661</v>
      </c>
      <c r="K44" s="254">
        <v>2300</v>
      </c>
      <c r="L44" s="254">
        <v>2275.35</v>
      </c>
      <c r="M44" s="254">
        <v>2.1649099999999999</v>
      </c>
    </row>
    <row r="45" spans="1:13">
      <c r="A45" s="273">
        <v>36</v>
      </c>
      <c r="B45" s="254" t="s">
        <v>229</v>
      </c>
      <c r="C45" s="254">
        <v>316.75</v>
      </c>
      <c r="D45" s="256">
        <v>313.71666666666664</v>
      </c>
      <c r="E45" s="256">
        <v>309.43333333333328</v>
      </c>
      <c r="F45" s="256">
        <v>302.11666666666662</v>
      </c>
      <c r="G45" s="256">
        <v>297.83333333333326</v>
      </c>
      <c r="H45" s="256">
        <v>321.0333333333333</v>
      </c>
      <c r="I45" s="256">
        <v>325.31666666666672</v>
      </c>
      <c r="J45" s="256">
        <v>332.63333333333333</v>
      </c>
      <c r="K45" s="254">
        <v>318</v>
      </c>
      <c r="L45" s="254">
        <v>306.39999999999998</v>
      </c>
      <c r="M45" s="254">
        <v>78.682109999999994</v>
      </c>
    </row>
    <row r="46" spans="1:13">
      <c r="A46" s="273">
        <v>37</v>
      </c>
      <c r="B46" s="254" t="s">
        <v>60</v>
      </c>
      <c r="C46" s="254">
        <v>83.65</v>
      </c>
      <c r="D46" s="256">
        <v>83.4</v>
      </c>
      <c r="E46" s="256">
        <v>82.65</v>
      </c>
      <c r="F46" s="256">
        <v>81.650000000000006</v>
      </c>
      <c r="G46" s="256">
        <v>80.900000000000006</v>
      </c>
      <c r="H46" s="256">
        <v>84.4</v>
      </c>
      <c r="I46" s="256">
        <v>85.15</v>
      </c>
      <c r="J46" s="256">
        <v>86.15</v>
      </c>
      <c r="K46" s="254">
        <v>84.15</v>
      </c>
      <c r="L46" s="254">
        <v>82.4</v>
      </c>
      <c r="M46" s="254">
        <v>312.46359000000001</v>
      </c>
    </row>
    <row r="47" spans="1:13">
      <c r="A47" s="273">
        <v>38</v>
      </c>
      <c r="B47" s="254" t="s">
        <v>61</v>
      </c>
      <c r="C47" s="254">
        <v>75.349999999999994</v>
      </c>
      <c r="D47" s="256">
        <v>75.416666666666657</v>
      </c>
      <c r="E47" s="256">
        <v>74.783333333333317</v>
      </c>
      <c r="F47" s="256">
        <v>74.216666666666654</v>
      </c>
      <c r="G47" s="256">
        <v>73.583333333333314</v>
      </c>
      <c r="H47" s="256">
        <v>75.98333333333332</v>
      </c>
      <c r="I47" s="256">
        <v>76.616666666666646</v>
      </c>
      <c r="J47" s="256">
        <v>77.183333333333323</v>
      </c>
      <c r="K47" s="254">
        <v>76.05</v>
      </c>
      <c r="L47" s="254">
        <v>74.849999999999994</v>
      </c>
      <c r="M47" s="254">
        <v>19.055779999999999</v>
      </c>
    </row>
    <row r="48" spans="1:13">
      <c r="A48" s="273">
        <v>39</v>
      </c>
      <c r="B48" s="254" t="s">
        <v>62</v>
      </c>
      <c r="C48" s="254">
        <v>1571</v>
      </c>
      <c r="D48" s="256">
        <v>1574.95</v>
      </c>
      <c r="E48" s="256">
        <v>1563.15</v>
      </c>
      <c r="F48" s="256">
        <v>1555.3</v>
      </c>
      <c r="G48" s="256">
        <v>1543.5</v>
      </c>
      <c r="H48" s="256">
        <v>1582.8000000000002</v>
      </c>
      <c r="I48" s="256">
        <v>1594.6</v>
      </c>
      <c r="J48" s="256">
        <v>1602.4500000000003</v>
      </c>
      <c r="K48" s="254">
        <v>1586.75</v>
      </c>
      <c r="L48" s="254">
        <v>1567.1</v>
      </c>
      <c r="M48" s="254">
        <v>1.21428</v>
      </c>
    </row>
    <row r="49" spans="1:13">
      <c r="A49" s="273">
        <v>40</v>
      </c>
      <c r="B49" s="254" t="s">
        <v>65</v>
      </c>
      <c r="C49" s="254">
        <v>844.1</v>
      </c>
      <c r="D49" s="256">
        <v>844.88333333333333</v>
      </c>
      <c r="E49" s="256">
        <v>837.2166666666667</v>
      </c>
      <c r="F49" s="256">
        <v>830.33333333333337</v>
      </c>
      <c r="G49" s="256">
        <v>822.66666666666674</v>
      </c>
      <c r="H49" s="256">
        <v>851.76666666666665</v>
      </c>
      <c r="I49" s="256">
        <v>859.43333333333339</v>
      </c>
      <c r="J49" s="256">
        <v>866.31666666666661</v>
      </c>
      <c r="K49" s="254">
        <v>852.55</v>
      </c>
      <c r="L49" s="254">
        <v>838</v>
      </c>
      <c r="M49" s="254">
        <v>8.1067900000000002</v>
      </c>
    </row>
    <row r="50" spans="1:13">
      <c r="A50" s="273">
        <v>41</v>
      </c>
      <c r="B50" s="254" t="s">
        <v>64</v>
      </c>
      <c r="C50" s="254">
        <v>180.85</v>
      </c>
      <c r="D50" s="256">
        <v>181.25</v>
      </c>
      <c r="E50" s="256">
        <v>179.8</v>
      </c>
      <c r="F50" s="256">
        <v>178.75</v>
      </c>
      <c r="G50" s="256">
        <v>177.3</v>
      </c>
      <c r="H50" s="256">
        <v>182.3</v>
      </c>
      <c r="I50" s="256">
        <v>183.75</v>
      </c>
      <c r="J50" s="256">
        <v>184.8</v>
      </c>
      <c r="K50" s="254">
        <v>182.7</v>
      </c>
      <c r="L50" s="254">
        <v>180.2</v>
      </c>
      <c r="M50" s="254">
        <v>61.708179999999999</v>
      </c>
    </row>
    <row r="51" spans="1:13">
      <c r="A51" s="273">
        <v>42</v>
      </c>
      <c r="B51" s="254" t="s">
        <v>66</v>
      </c>
      <c r="C51" s="254">
        <v>808</v>
      </c>
      <c r="D51" s="256">
        <v>810.66666666666663</v>
      </c>
      <c r="E51" s="256">
        <v>801.33333333333326</v>
      </c>
      <c r="F51" s="256">
        <v>794.66666666666663</v>
      </c>
      <c r="G51" s="256">
        <v>785.33333333333326</v>
      </c>
      <c r="H51" s="256">
        <v>817.33333333333326</v>
      </c>
      <c r="I51" s="256">
        <v>826.66666666666652</v>
      </c>
      <c r="J51" s="256">
        <v>833.33333333333326</v>
      </c>
      <c r="K51" s="254">
        <v>820</v>
      </c>
      <c r="L51" s="254">
        <v>804</v>
      </c>
      <c r="M51" s="254">
        <v>22.950700000000001</v>
      </c>
    </row>
    <row r="52" spans="1:13">
      <c r="A52" s="273">
        <v>43</v>
      </c>
      <c r="B52" s="254" t="s">
        <v>69</v>
      </c>
      <c r="C52" s="254">
        <v>66.45</v>
      </c>
      <c r="D52" s="256">
        <v>66.63333333333334</v>
      </c>
      <c r="E52" s="256">
        <v>65.866666666666674</v>
      </c>
      <c r="F52" s="256">
        <v>65.283333333333331</v>
      </c>
      <c r="G52" s="256">
        <v>64.516666666666666</v>
      </c>
      <c r="H52" s="256">
        <v>67.216666666666683</v>
      </c>
      <c r="I52" s="256">
        <v>67.983333333333363</v>
      </c>
      <c r="J52" s="256">
        <v>68.566666666666691</v>
      </c>
      <c r="K52" s="254">
        <v>67.400000000000006</v>
      </c>
      <c r="L52" s="254">
        <v>66.05</v>
      </c>
      <c r="M52" s="254">
        <v>462.31697000000003</v>
      </c>
    </row>
    <row r="53" spans="1:13">
      <c r="A53" s="273">
        <v>44</v>
      </c>
      <c r="B53" s="254" t="s">
        <v>73</v>
      </c>
      <c r="C53" s="254">
        <v>456.9</v>
      </c>
      <c r="D53" s="256">
        <v>456.23333333333335</v>
      </c>
      <c r="E53" s="256">
        <v>453.9666666666667</v>
      </c>
      <c r="F53" s="256">
        <v>451.03333333333336</v>
      </c>
      <c r="G53" s="256">
        <v>448.76666666666671</v>
      </c>
      <c r="H53" s="256">
        <v>459.16666666666669</v>
      </c>
      <c r="I53" s="256">
        <v>461.43333333333334</v>
      </c>
      <c r="J53" s="256">
        <v>464.36666666666667</v>
      </c>
      <c r="K53" s="254">
        <v>458.5</v>
      </c>
      <c r="L53" s="254">
        <v>453.3</v>
      </c>
      <c r="M53" s="254">
        <v>35.293309999999998</v>
      </c>
    </row>
    <row r="54" spans="1:13">
      <c r="A54" s="273">
        <v>45</v>
      </c>
      <c r="B54" s="254" t="s">
        <v>68</v>
      </c>
      <c r="C54" s="254">
        <v>536.25</v>
      </c>
      <c r="D54" s="256">
        <v>532.25</v>
      </c>
      <c r="E54" s="256">
        <v>527</v>
      </c>
      <c r="F54" s="256">
        <v>517.75</v>
      </c>
      <c r="G54" s="256">
        <v>512.5</v>
      </c>
      <c r="H54" s="256">
        <v>541.5</v>
      </c>
      <c r="I54" s="256">
        <v>546.75</v>
      </c>
      <c r="J54" s="256">
        <v>556</v>
      </c>
      <c r="K54" s="254">
        <v>537.5</v>
      </c>
      <c r="L54" s="254">
        <v>523</v>
      </c>
      <c r="M54" s="254">
        <v>71.690470000000005</v>
      </c>
    </row>
    <row r="55" spans="1:13">
      <c r="A55" s="273">
        <v>46</v>
      </c>
      <c r="B55" s="254" t="s">
        <v>70</v>
      </c>
      <c r="C55" s="254">
        <v>388.55</v>
      </c>
      <c r="D55" s="256">
        <v>388.7833333333333</v>
      </c>
      <c r="E55" s="256">
        <v>386.61666666666662</v>
      </c>
      <c r="F55" s="256">
        <v>384.68333333333334</v>
      </c>
      <c r="G55" s="256">
        <v>382.51666666666665</v>
      </c>
      <c r="H55" s="256">
        <v>390.71666666666658</v>
      </c>
      <c r="I55" s="256">
        <v>392.88333333333333</v>
      </c>
      <c r="J55" s="256">
        <v>394.81666666666655</v>
      </c>
      <c r="K55" s="254">
        <v>390.95</v>
      </c>
      <c r="L55" s="254">
        <v>386.85</v>
      </c>
      <c r="M55" s="254">
        <v>14.97908</v>
      </c>
    </row>
    <row r="56" spans="1:13">
      <c r="A56" s="273">
        <v>47</v>
      </c>
      <c r="B56" s="254" t="s">
        <v>230</v>
      </c>
      <c r="C56" s="254">
        <v>1283.5</v>
      </c>
      <c r="D56" s="256">
        <v>1291.8333333333333</v>
      </c>
      <c r="E56" s="256">
        <v>1273.6666666666665</v>
      </c>
      <c r="F56" s="256">
        <v>1263.8333333333333</v>
      </c>
      <c r="G56" s="256">
        <v>1245.6666666666665</v>
      </c>
      <c r="H56" s="256">
        <v>1301.6666666666665</v>
      </c>
      <c r="I56" s="256">
        <v>1319.833333333333</v>
      </c>
      <c r="J56" s="256">
        <v>1329.6666666666665</v>
      </c>
      <c r="K56" s="254">
        <v>1310</v>
      </c>
      <c r="L56" s="254">
        <v>1282</v>
      </c>
      <c r="M56" s="254">
        <v>0.61558999999999997</v>
      </c>
    </row>
    <row r="57" spans="1:13">
      <c r="A57" s="273">
        <v>48</v>
      </c>
      <c r="B57" s="254" t="s">
        <v>71</v>
      </c>
      <c r="C57" s="254">
        <v>15299.05</v>
      </c>
      <c r="D57" s="256">
        <v>15271.416666666666</v>
      </c>
      <c r="E57" s="256">
        <v>15142.833333333332</v>
      </c>
      <c r="F57" s="256">
        <v>14986.616666666667</v>
      </c>
      <c r="G57" s="256">
        <v>14858.033333333333</v>
      </c>
      <c r="H57" s="256">
        <v>15427.633333333331</v>
      </c>
      <c r="I57" s="256">
        <v>15556.216666666664</v>
      </c>
      <c r="J57" s="256">
        <v>15712.433333333331</v>
      </c>
      <c r="K57" s="254">
        <v>15400</v>
      </c>
      <c r="L57" s="254">
        <v>15115.2</v>
      </c>
      <c r="M57" s="254">
        <v>0.88402999999999998</v>
      </c>
    </row>
    <row r="58" spans="1:13">
      <c r="A58" s="273">
        <v>49</v>
      </c>
      <c r="B58" s="254" t="s">
        <v>74</v>
      </c>
      <c r="C58" s="254">
        <v>3475.95</v>
      </c>
      <c r="D58" s="256">
        <v>3487.3166666666671</v>
      </c>
      <c r="E58" s="256">
        <v>3456.6333333333341</v>
      </c>
      <c r="F58" s="256">
        <v>3437.3166666666671</v>
      </c>
      <c r="G58" s="256">
        <v>3406.6333333333341</v>
      </c>
      <c r="H58" s="256">
        <v>3506.6333333333341</v>
      </c>
      <c r="I58" s="256">
        <v>3537.3166666666675</v>
      </c>
      <c r="J58" s="256">
        <v>3556.6333333333341</v>
      </c>
      <c r="K58" s="254">
        <v>3518</v>
      </c>
      <c r="L58" s="254">
        <v>3468</v>
      </c>
      <c r="M58" s="254">
        <v>5.9535900000000002</v>
      </c>
    </row>
    <row r="59" spans="1:13">
      <c r="A59" s="273">
        <v>50</v>
      </c>
      <c r="B59" s="254" t="s">
        <v>80</v>
      </c>
      <c r="C59" s="254">
        <v>794.15</v>
      </c>
      <c r="D59" s="256">
        <v>785.38333333333333</v>
      </c>
      <c r="E59" s="256">
        <v>773.76666666666665</v>
      </c>
      <c r="F59" s="256">
        <v>753.38333333333333</v>
      </c>
      <c r="G59" s="256">
        <v>741.76666666666665</v>
      </c>
      <c r="H59" s="256">
        <v>805.76666666666665</v>
      </c>
      <c r="I59" s="256">
        <v>817.38333333333321</v>
      </c>
      <c r="J59" s="256">
        <v>837.76666666666665</v>
      </c>
      <c r="K59" s="254">
        <v>797</v>
      </c>
      <c r="L59" s="254">
        <v>765</v>
      </c>
      <c r="M59" s="254">
        <v>15.18106</v>
      </c>
    </row>
    <row r="60" spans="1:13">
      <c r="A60" s="273">
        <v>51</v>
      </c>
      <c r="B60" s="254" t="s">
        <v>75</v>
      </c>
      <c r="C60" s="254">
        <v>640.5</v>
      </c>
      <c r="D60" s="256">
        <v>637.6</v>
      </c>
      <c r="E60" s="256">
        <v>632.05000000000007</v>
      </c>
      <c r="F60" s="256">
        <v>623.6</v>
      </c>
      <c r="G60" s="256">
        <v>618.05000000000007</v>
      </c>
      <c r="H60" s="256">
        <v>646.05000000000007</v>
      </c>
      <c r="I60" s="256">
        <v>651.6</v>
      </c>
      <c r="J60" s="256">
        <v>660.05000000000007</v>
      </c>
      <c r="K60" s="254">
        <v>643.15</v>
      </c>
      <c r="L60" s="254">
        <v>629.15</v>
      </c>
      <c r="M60" s="254">
        <v>19.806080000000001</v>
      </c>
    </row>
    <row r="61" spans="1:13">
      <c r="A61" s="273">
        <v>52</v>
      </c>
      <c r="B61" s="254" t="s">
        <v>76</v>
      </c>
      <c r="C61" s="254">
        <v>151.19999999999999</v>
      </c>
      <c r="D61" s="256">
        <v>151.16666666666666</v>
      </c>
      <c r="E61" s="256">
        <v>150.0333333333333</v>
      </c>
      <c r="F61" s="256">
        <v>148.86666666666665</v>
      </c>
      <c r="G61" s="256">
        <v>147.73333333333329</v>
      </c>
      <c r="H61" s="256">
        <v>152.33333333333331</v>
      </c>
      <c r="I61" s="256">
        <v>153.4666666666667</v>
      </c>
      <c r="J61" s="256">
        <v>154.63333333333333</v>
      </c>
      <c r="K61" s="254">
        <v>152.30000000000001</v>
      </c>
      <c r="L61" s="254">
        <v>150</v>
      </c>
      <c r="M61" s="254">
        <v>66.779870000000003</v>
      </c>
    </row>
    <row r="62" spans="1:13">
      <c r="A62" s="273">
        <v>53</v>
      </c>
      <c r="B62" s="254" t="s">
        <v>77</v>
      </c>
      <c r="C62" s="254">
        <v>144.30000000000001</v>
      </c>
      <c r="D62" s="256">
        <v>144.63333333333333</v>
      </c>
      <c r="E62" s="256">
        <v>143.66666666666666</v>
      </c>
      <c r="F62" s="256">
        <v>143.03333333333333</v>
      </c>
      <c r="G62" s="256">
        <v>142.06666666666666</v>
      </c>
      <c r="H62" s="256">
        <v>145.26666666666665</v>
      </c>
      <c r="I62" s="256">
        <v>146.23333333333335</v>
      </c>
      <c r="J62" s="256">
        <v>146.86666666666665</v>
      </c>
      <c r="K62" s="254">
        <v>145.6</v>
      </c>
      <c r="L62" s="254">
        <v>144</v>
      </c>
      <c r="M62" s="254">
        <v>5.8445400000000003</v>
      </c>
    </row>
    <row r="63" spans="1:13">
      <c r="A63" s="273">
        <v>54</v>
      </c>
      <c r="B63" s="254" t="s">
        <v>81</v>
      </c>
      <c r="C63" s="254">
        <v>519.29999999999995</v>
      </c>
      <c r="D63" s="256">
        <v>516.08333333333337</v>
      </c>
      <c r="E63" s="256">
        <v>511.41666666666674</v>
      </c>
      <c r="F63" s="256">
        <v>503.53333333333336</v>
      </c>
      <c r="G63" s="256">
        <v>498.86666666666673</v>
      </c>
      <c r="H63" s="256">
        <v>523.9666666666667</v>
      </c>
      <c r="I63" s="256">
        <v>528.63333333333344</v>
      </c>
      <c r="J63" s="256">
        <v>536.51666666666677</v>
      </c>
      <c r="K63" s="254">
        <v>520.75</v>
      </c>
      <c r="L63" s="254">
        <v>508.2</v>
      </c>
      <c r="M63" s="254">
        <v>25.651250000000001</v>
      </c>
    </row>
    <row r="64" spans="1:13">
      <c r="A64" s="273">
        <v>55</v>
      </c>
      <c r="B64" s="254" t="s">
        <v>82</v>
      </c>
      <c r="C64" s="254">
        <v>959.8</v>
      </c>
      <c r="D64" s="256">
        <v>958.45000000000016</v>
      </c>
      <c r="E64" s="256">
        <v>951.3000000000003</v>
      </c>
      <c r="F64" s="256">
        <v>942.80000000000018</v>
      </c>
      <c r="G64" s="256">
        <v>935.65000000000032</v>
      </c>
      <c r="H64" s="256">
        <v>966.95000000000027</v>
      </c>
      <c r="I64" s="256">
        <v>974.10000000000014</v>
      </c>
      <c r="J64" s="256">
        <v>982.60000000000025</v>
      </c>
      <c r="K64" s="254">
        <v>965.6</v>
      </c>
      <c r="L64" s="254">
        <v>949.95</v>
      </c>
      <c r="M64" s="254">
        <v>13.015549999999999</v>
      </c>
    </row>
    <row r="65" spans="1:13">
      <c r="A65" s="273">
        <v>56</v>
      </c>
      <c r="B65" s="254" t="s">
        <v>231</v>
      </c>
      <c r="C65" s="254">
        <v>161.44999999999999</v>
      </c>
      <c r="D65" s="256">
        <v>161.28333333333333</v>
      </c>
      <c r="E65" s="256">
        <v>160.26666666666665</v>
      </c>
      <c r="F65" s="256">
        <v>159.08333333333331</v>
      </c>
      <c r="G65" s="256">
        <v>158.06666666666663</v>
      </c>
      <c r="H65" s="256">
        <v>162.46666666666667</v>
      </c>
      <c r="I65" s="256">
        <v>163.48333333333338</v>
      </c>
      <c r="J65" s="256">
        <v>164.66666666666669</v>
      </c>
      <c r="K65" s="254">
        <v>162.30000000000001</v>
      </c>
      <c r="L65" s="254">
        <v>160.1</v>
      </c>
      <c r="M65" s="254">
        <v>24.258559999999999</v>
      </c>
    </row>
    <row r="66" spans="1:13">
      <c r="A66" s="273">
        <v>57</v>
      </c>
      <c r="B66" s="254" t="s">
        <v>83</v>
      </c>
      <c r="C66" s="254">
        <v>146.69999999999999</v>
      </c>
      <c r="D66" s="256">
        <v>146.61666666666667</v>
      </c>
      <c r="E66" s="256">
        <v>145.73333333333335</v>
      </c>
      <c r="F66" s="256">
        <v>144.76666666666668</v>
      </c>
      <c r="G66" s="256">
        <v>143.88333333333335</v>
      </c>
      <c r="H66" s="256">
        <v>147.58333333333334</v>
      </c>
      <c r="I66" s="256">
        <v>148.46666666666667</v>
      </c>
      <c r="J66" s="256">
        <v>149.43333333333334</v>
      </c>
      <c r="K66" s="254">
        <v>147.5</v>
      </c>
      <c r="L66" s="254">
        <v>145.65</v>
      </c>
      <c r="M66" s="254">
        <v>49.638210000000001</v>
      </c>
    </row>
    <row r="67" spans="1:13">
      <c r="A67" s="273">
        <v>58</v>
      </c>
      <c r="B67" s="254" t="s">
        <v>798</v>
      </c>
      <c r="C67" s="254">
        <v>4356.55</v>
      </c>
      <c r="D67" s="256">
        <v>4376.8499999999995</v>
      </c>
      <c r="E67" s="256">
        <v>4274.6999999999989</v>
      </c>
      <c r="F67" s="256">
        <v>4192.8499999999995</v>
      </c>
      <c r="G67" s="256">
        <v>4090.6999999999989</v>
      </c>
      <c r="H67" s="256">
        <v>4458.6999999999989</v>
      </c>
      <c r="I67" s="256">
        <v>4560.8499999999985</v>
      </c>
      <c r="J67" s="256">
        <v>4642.6999999999989</v>
      </c>
      <c r="K67" s="254">
        <v>4479</v>
      </c>
      <c r="L67" s="254">
        <v>4295</v>
      </c>
      <c r="M67" s="254">
        <v>7.7910199999999996</v>
      </c>
    </row>
    <row r="68" spans="1:13">
      <c r="A68" s="273">
        <v>59</v>
      </c>
      <c r="B68" s="254" t="s">
        <v>84</v>
      </c>
      <c r="C68" s="254">
        <v>1724</v>
      </c>
      <c r="D68" s="256">
        <v>1727.2166666666665</v>
      </c>
      <c r="E68" s="256">
        <v>1708.9833333333329</v>
      </c>
      <c r="F68" s="256">
        <v>1693.9666666666665</v>
      </c>
      <c r="G68" s="256">
        <v>1675.7333333333329</v>
      </c>
      <c r="H68" s="256">
        <v>1742.2333333333329</v>
      </c>
      <c r="I68" s="256">
        <v>1760.4666666666665</v>
      </c>
      <c r="J68" s="256">
        <v>1775.4833333333329</v>
      </c>
      <c r="K68" s="254">
        <v>1745.45</v>
      </c>
      <c r="L68" s="254">
        <v>1712.2</v>
      </c>
      <c r="M68" s="254">
        <v>2.9436300000000002</v>
      </c>
    </row>
    <row r="69" spans="1:13">
      <c r="A69" s="273">
        <v>60</v>
      </c>
      <c r="B69" s="254" t="s">
        <v>85</v>
      </c>
      <c r="C69" s="254">
        <v>673.95</v>
      </c>
      <c r="D69" s="256">
        <v>674.35</v>
      </c>
      <c r="E69" s="256">
        <v>665.7</v>
      </c>
      <c r="F69" s="256">
        <v>657.45</v>
      </c>
      <c r="G69" s="256">
        <v>648.80000000000007</v>
      </c>
      <c r="H69" s="256">
        <v>682.6</v>
      </c>
      <c r="I69" s="256">
        <v>691.24999999999989</v>
      </c>
      <c r="J69" s="256">
        <v>699.5</v>
      </c>
      <c r="K69" s="254">
        <v>683</v>
      </c>
      <c r="L69" s="254">
        <v>666.1</v>
      </c>
      <c r="M69" s="254">
        <v>23.170860000000001</v>
      </c>
    </row>
    <row r="70" spans="1:13">
      <c r="A70" s="273">
        <v>61</v>
      </c>
      <c r="B70" s="254" t="s">
        <v>232</v>
      </c>
      <c r="C70" s="254">
        <v>895.25</v>
      </c>
      <c r="D70" s="256">
        <v>898.58333333333337</v>
      </c>
      <c r="E70" s="256">
        <v>887.4666666666667</v>
      </c>
      <c r="F70" s="256">
        <v>879.68333333333328</v>
      </c>
      <c r="G70" s="256">
        <v>868.56666666666661</v>
      </c>
      <c r="H70" s="256">
        <v>906.36666666666679</v>
      </c>
      <c r="I70" s="256">
        <v>917.48333333333335</v>
      </c>
      <c r="J70" s="256">
        <v>925.26666666666688</v>
      </c>
      <c r="K70" s="254">
        <v>909.7</v>
      </c>
      <c r="L70" s="254">
        <v>890.8</v>
      </c>
      <c r="M70" s="254">
        <v>2.79806</v>
      </c>
    </row>
    <row r="71" spans="1:13">
      <c r="A71" s="273">
        <v>62</v>
      </c>
      <c r="B71" s="254" t="s">
        <v>233</v>
      </c>
      <c r="C71" s="254">
        <v>439.4</v>
      </c>
      <c r="D71" s="256">
        <v>441.31666666666661</v>
      </c>
      <c r="E71" s="256">
        <v>433.18333333333322</v>
      </c>
      <c r="F71" s="256">
        <v>426.96666666666664</v>
      </c>
      <c r="G71" s="256">
        <v>418.83333333333326</v>
      </c>
      <c r="H71" s="256">
        <v>447.53333333333319</v>
      </c>
      <c r="I71" s="256">
        <v>455.66666666666663</v>
      </c>
      <c r="J71" s="256">
        <v>461.88333333333316</v>
      </c>
      <c r="K71" s="254">
        <v>449.45</v>
      </c>
      <c r="L71" s="254">
        <v>435.1</v>
      </c>
      <c r="M71" s="254">
        <v>9.6609999999999996</v>
      </c>
    </row>
    <row r="72" spans="1:13">
      <c r="A72" s="273">
        <v>63</v>
      </c>
      <c r="B72" s="254" t="s">
        <v>86</v>
      </c>
      <c r="C72" s="254">
        <v>862</v>
      </c>
      <c r="D72" s="256">
        <v>863.41666666666663</v>
      </c>
      <c r="E72" s="256">
        <v>854.7833333333333</v>
      </c>
      <c r="F72" s="256">
        <v>847.56666666666672</v>
      </c>
      <c r="G72" s="256">
        <v>838.93333333333339</v>
      </c>
      <c r="H72" s="256">
        <v>870.63333333333321</v>
      </c>
      <c r="I72" s="256">
        <v>879.26666666666665</v>
      </c>
      <c r="J72" s="256">
        <v>886.48333333333312</v>
      </c>
      <c r="K72" s="254">
        <v>872.05</v>
      </c>
      <c r="L72" s="254">
        <v>856.2</v>
      </c>
      <c r="M72" s="254">
        <v>6.6006999999999998</v>
      </c>
    </row>
    <row r="73" spans="1:13">
      <c r="A73" s="273">
        <v>64</v>
      </c>
      <c r="B73" s="254" t="s">
        <v>92</v>
      </c>
      <c r="C73" s="254">
        <v>300.35000000000002</v>
      </c>
      <c r="D73" s="256">
        <v>297.2166666666667</v>
      </c>
      <c r="E73" s="256">
        <v>290.43333333333339</v>
      </c>
      <c r="F73" s="256">
        <v>280.51666666666671</v>
      </c>
      <c r="G73" s="256">
        <v>273.73333333333341</v>
      </c>
      <c r="H73" s="256">
        <v>307.13333333333338</v>
      </c>
      <c r="I73" s="256">
        <v>313.91666666666669</v>
      </c>
      <c r="J73" s="256">
        <v>323.83333333333337</v>
      </c>
      <c r="K73" s="254">
        <v>304</v>
      </c>
      <c r="L73" s="254">
        <v>287.3</v>
      </c>
      <c r="M73" s="254">
        <v>131.19855000000001</v>
      </c>
    </row>
    <row r="74" spans="1:13">
      <c r="A74" s="273">
        <v>65</v>
      </c>
      <c r="B74" s="254" t="s">
        <v>87</v>
      </c>
      <c r="C74" s="254">
        <v>595.6</v>
      </c>
      <c r="D74" s="256">
        <v>597.65</v>
      </c>
      <c r="E74" s="256">
        <v>590.29999999999995</v>
      </c>
      <c r="F74" s="256">
        <v>585</v>
      </c>
      <c r="G74" s="256">
        <v>577.65</v>
      </c>
      <c r="H74" s="256">
        <v>602.94999999999993</v>
      </c>
      <c r="I74" s="256">
        <v>610.30000000000007</v>
      </c>
      <c r="J74" s="256">
        <v>615.59999999999991</v>
      </c>
      <c r="K74" s="254">
        <v>605</v>
      </c>
      <c r="L74" s="254">
        <v>592.35</v>
      </c>
      <c r="M74" s="254">
        <v>26.865300000000001</v>
      </c>
    </row>
    <row r="75" spans="1:13">
      <c r="A75" s="273">
        <v>66</v>
      </c>
      <c r="B75" s="254" t="s">
        <v>234</v>
      </c>
      <c r="C75" s="254">
        <v>2119.8000000000002</v>
      </c>
      <c r="D75" s="256">
        <v>2096.2000000000003</v>
      </c>
      <c r="E75" s="256">
        <v>2067.4000000000005</v>
      </c>
      <c r="F75" s="256">
        <v>2015.0000000000002</v>
      </c>
      <c r="G75" s="256">
        <v>1986.2000000000005</v>
      </c>
      <c r="H75" s="256">
        <v>2148.6000000000004</v>
      </c>
      <c r="I75" s="256">
        <v>2177.4000000000005</v>
      </c>
      <c r="J75" s="256">
        <v>2229.8000000000006</v>
      </c>
      <c r="K75" s="254">
        <v>2125</v>
      </c>
      <c r="L75" s="254">
        <v>2043.8</v>
      </c>
      <c r="M75" s="254">
        <v>2.5644999999999998</v>
      </c>
    </row>
    <row r="76" spans="1:13">
      <c r="A76" s="273">
        <v>67</v>
      </c>
      <c r="B76" s="254" t="s">
        <v>339</v>
      </c>
      <c r="C76" s="254">
        <v>1940.75</v>
      </c>
      <c r="D76" s="256">
        <v>1937.5666666666666</v>
      </c>
      <c r="E76" s="256">
        <v>1921.2833333333333</v>
      </c>
      <c r="F76" s="256">
        <v>1901.8166666666666</v>
      </c>
      <c r="G76" s="256">
        <v>1885.5333333333333</v>
      </c>
      <c r="H76" s="256">
        <v>1957.0333333333333</v>
      </c>
      <c r="I76" s="256">
        <v>1973.3166666666666</v>
      </c>
      <c r="J76" s="256">
        <v>1992.7833333333333</v>
      </c>
      <c r="K76" s="254">
        <v>1953.85</v>
      </c>
      <c r="L76" s="254">
        <v>1918.1</v>
      </c>
      <c r="M76" s="254">
        <v>6.1350100000000003</v>
      </c>
    </row>
    <row r="77" spans="1:13">
      <c r="A77" s="273">
        <v>68</v>
      </c>
      <c r="B77" s="254" t="s">
        <v>806</v>
      </c>
      <c r="C77" s="254">
        <v>201.5</v>
      </c>
      <c r="D77" s="256">
        <v>198.08333333333334</v>
      </c>
      <c r="E77" s="256">
        <v>194.66666666666669</v>
      </c>
      <c r="F77" s="256">
        <v>187.83333333333334</v>
      </c>
      <c r="G77" s="256">
        <v>184.41666666666669</v>
      </c>
      <c r="H77" s="256">
        <v>204.91666666666669</v>
      </c>
      <c r="I77" s="256">
        <v>208.33333333333337</v>
      </c>
      <c r="J77" s="256">
        <v>215.16666666666669</v>
      </c>
      <c r="K77" s="254">
        <v>201.5</v>
      </c>
      <c r="L77" s="254">
        <v>191.25</v>
      </c>
      <c r="M77" s="254">
        <v>44.21893</v>
      </c>
    </row>
    <row r="78" spans="1:13">
      <c r="A78" s="273">
        <v>69</v>
      </c>
      <c r="B78" s="254" t="s">
        <v>90</v>
      </c>
      <c r="C78" s="254">
        <v>4599.7</v>
      </c>
      <c r="D78" s="256">
        <v>4578.5</v>
      </c>
      <c r="E78" s="256">
        <v>4532</v>
      </c>
      <c r="F78" s="256">
        <v>4464.3</v>
      </c>
      <c r="G78" s="256">
        <v>4417.8</v>
      </c>
      <c r="H78" s="256">
        <v>4646.2</v>
      </c>
      <c r="I78" s="256">
        <v>4692.7</v>
      </c>
      <c r="J78" s="256">
        <v>4760.3999999999996</v>
      </c>
      <c r="K78" s="254">
        <v>4625</v>
      </c>
      <c r="L78" s="254">
        <v>4510.8</v>
      </c>
      <c r="M78" s="254">
        <v>5.3096699999999997</v>
      </c>
    </row>
    <row r="79" spans="1:13">
      <c r="A79" s="273">
        <v>70</v>
      </c>
      <c r="B79" s="254" t="s">
        <v>344</v>
      </c>
      <c r="C79" s="254">
        <v>4585.6499999999996</v>
      </c>
      <c r="D79" s="256">
        <v>4569.7833333333328</v>
      </c>
      <c r="E79" s="256">
        <v>4531.8666666666659</v>
      </c>
      <c r="F79" s="256">
        <v>4478.083333333333</v>
      </c>
      <c r="G79" s="256">
        <v>4440.1666666666661</v>
      </c>
      <c r="H79" s="256">
        <v>4623.5666666666657</v>
      </c>
      <c r="I79" s="256">
        <v>4661.4833333333336</v>
      </c>
      <c r="J79" s="256">
        <v>4715.2666666666655</v>
      </c>
      <c r="K79" s="254">
        <v>4607.7</v>
      </c>
      <c r="L79" s="254">
        <v>4516</v>
      </c>
      <c r="M79" s="254">
        <v>1.66351</v>
      </c>
    </row>
    <row r="80" spans="1:13">
      <c r="A80" s="273">
        <v>71</v>
      </c>
      <c r="B80" s="254" t="s">
        <v>345</v>
      </c>
      <c r="C80" s="254">
        <v>3486.55</v>
      </c>
      <c r="D80" s="256">
        <v>3486.0666666666671</v>
      </c>
      <c r="E80" s="256">
        <v>3439.1333333333341</v>
      </c>
      <c r="F80" s="256">
        <v>3391.7166666666672</v>
      </c>
      <c r="G80" s="256">
        <v>3344.7833333333342</v>
      </c>
      <c r="H80" s="256">
        <v>3533.483333333334</v>
      </c>
      <c r="I80" s="256">
        <v>3580.4166666666674</v>
      </c>
      <c r="J80" s="256">
        <v>3627.8333333333339</v>
      </c>
      <c r="K80" s="254">
        <v>3533</v>
      </c>
      <c r="L80" s="254">
        <v>3438.65</v>
      </c>
      <c r="M80" s="254">
        <v>2.5177100000000001</v>
      </c>
    </row>
    <row r="81" spans="1:13">
      <c r="A81" s="273">
        <v>72</v>
      </c>
      <c r="B81" s="254" t="s">
        <v>93</v>
      </c>
      <c r="C81" s="254">
        <v>5460.3</v>
      </c>
      <c r="D81" s="256">
        <v>5465.833333333333</v>
      </c>
      <c r="E81" s="256">
        <v>5411.4166666666661</v>
      </c>
      <c r="F81" s="256">
        <v>5362.5333333333328</v>
      </c>
      <c r="G81" s="256">
        <v>5308.1166666666659</v>
      </c>
      <c r="H81" s="256">
        <v>5514.7166666666662</v>
      </c>
      <c r="I81" s="256">
        <v>5569.1333333333323</v>
      </c>
      <c r="J81" s="256">
        <v>5618.0166666666664</v>
      </c>
      <c r="K81" s="254">
        <v>5520.25</v>
      </c>
      <c r="L81" s="254">
        <v>5416.95</v>
      </c>
      <c r="M81" s="254">
        <v>4.6099600000000001</v>
      </c>
    </row>
    <row r="82" spans="1:13">
      <c r="A82" s="273">
        <v>73</v>
      </c>
      <c r="B82" s="254" t="s">
        <v>94</v>
      </c>
      <c r="C82" s="254">
        <v>2712.15</v>
      </c>
      <c r="D82" s="256">
        <v>2721.0666666666666</v>
      </c>
      <c r="E82" s="256">
        <v>2677.1333333333332</v>
      </c>
      <c r="F82" s="256">
        <v>2642.1166666666668</v>
      </c>
      <c r="G82" s="256">
        <v>2598.1833333333334</v>
      </c>
      <c r="H82" s="256">
        <v>2756.083333333333</v>
      </c>
      <c r="I82" s="256">
        <v>2800.0166666666664</v>
      </c>
      <c r="J82" s="256">
        <v>2835.0333333333328</v>
      </c>
      <c r="K82" s="254">
        <v>2765</v>
      </c>
      <c r="L82" s="254">
        <v>2686.05</v>
      </c>
      <c r="M82" s="254">
        <v>9.7187999999999999</v>
      </c>
    </row>
    <row r="83" spans="1:13">
      <c r="A83" s="273">
        <v>74</v>
      </c>
      <c r="B83" s="254" t="s">
        <v>236</v>
      </c>
      <c r="C83" s="254">
        <v>565.5</v>
      </c>
      <c r="D83" s="256">
        <v>561.83333333333337</v>
      </c>
      <c r="E83" s="256">
        <v>553.66666666666674</v>
      </c>
      <c r="F83" s="256">
        <v>541.83333333333337</v>
      </c>
      <c r="G83" s="256">
        <v>533.66666666666674</v>
      </c>
      <c r="H83" s="256">
        <v>573.66666666666674</v>
      </c>
      <c r="I83" s="256">
        <v>581.83333333333348</v>
      </c>
      <c r="J83" s="256">
        <v>593.66666666666674</v>
      </c>
      <c r="K83" s="254">
        <v>570</v>
      </c>
      <c r="L83" s="254">
        <v>550</v>
      </c>
      <c r="M83" s="254">
        <v>10.696389999999999</v>
      </c>
    </row>
    <row r="84" spans="1:13">
      <c r="A84" s="273">
        <v>75</v>
      </c>
      <c r="B84" s="254" t="s">
        <v>237</v>
      </c>
      <c r="C84" s="254">
        <v>1612.9</v>
      </c>
      <c r="D84" s="256">
        <v>1613.95</v>
      </c>
      <c r="E84" s="256">
        <v>1600.45</v>
      </c>
      <c r="F84" s="256">
        <v>1588</v>
      </c>
      <c r="G84" s="256">
        <v>1574.5</v>
      </c>
      <c r="H84" s="256">
        <v>1626.4</v>
      </c>
      <c r="I84" s="256">
        <v>1639.9</v>
      </c>
      <c r="J84" s="256">
        <v>1652.3500000000001</v>
      </c>
      <c r="K84" s="254">
        <v>1627.45</v>
      </c>
      <c r="L84" s="254">
        <v>1601.5</v>
      </c>
      <c r="M84" s="254">
        <v>1.2480100000000001</v>
      </c>
    </row>
    <row r="85" spans="1:13">
      <c r="A85" s="273">
        <v>76</v>
      </c>
      <c r="B85" s="254" t="s">
        <v>96</v>
      </c>
      <c r="C85" s="254">
        <v>1200.2</v>
      </c>
      <c r="D85" s="256">
        <v>1200.3500000000001</v>
      </c>
      <c r="E85" s="256">
        <v>1190.9000000000003</v>
      </c>
      <c r="F85" s="256">
        <v>1181.6000000000001</v>
      </c>
      <c r="G85" s="256">
        <v>1172.1500000000003</v>
      </c>
      <c r="H85" s="256">
        <v>1209.6500000000003</v>
      </c>
      <c r="I85" s="256">
        <v>1219.1000000000001</v>
      </c>
      <c r="J85" s="256">
        <v>1228.4000000000003</v>
      </c>
      <c r="K85" s="254">
        <v>1209.8</v>
      </c>
      <c r="L85" s="254">
        <v>1191.05</v>
      </c>
      <c r="M85" s="254">
        <v>5.3715900000000003</v>
      </c>
    </row>
    <row r="86" spans="1:13">
      <c r="A86" s="273">
        <v>77</v>
      </c>
      <c r="B86" s="254" t="s">
        <v>97</v>
      </c>
      <c r="C86" s="254">
        <v>182.05</v>
      </c>
      <c r="D86" s="256">
        <v>182.48333333333335</v>
      </c>
      <c r="E86" s="256">
        <v>181.2166666666667</v>
      </c>
      <c r="F86" s="256">
        <v>180.38333333333335</v>
      </c>
      <c r="G86" s="256">
        <v>179.1166666666667</v>
      </c>
      <c r="H86" s="256">
        <v>183.31666666666669</v>
      </c>
      <c r="I86" s="256">
        <v>184.58333333333334</v>
      </c>
      <c r="J86" s="256">
        <v>185.41666666666669</v>
      </c>
      <c r="K86" s="254">
        <v>183.75</v>
      </c>
      <c r="L86" s="254">
        <v>181.65</v>
      </c>
      <c r="M86" s="254">
        <v>19.743210000000001</v>
      </c>
    </row>
    <row r="87" spans="1:13">
      <c r="A87" s="273">
        <v>78</v>
      </c>
      <c r="B87" s="254" t="s">
        <v>98</v>
      </c>
      <c r="C87" s="254">
        <v>85.6</v>
      </c>
      <c r="D87" s="256">
        <v>85.566666666666663</v>
      </c>
      <c r="E87" s="256">
        <v>85.033333333333331</v>
      </c>
      <c r="F87" s="256">
        <v>84.466666666666669</v>
      </c>
      <c r="G87" s="256">
        <v>83.933333333333337</v>
      </c>
      <c r="H87" s="256">
        <v>86.133333333333326</v>
      </c>
      <c r="I87" s="256">
        <v>86.666666666666657</v>
      </c>
      <c r="J87" s="256">
        <v>87.23333333333332</v>
      </c>
      <c r="K87" s="254">
        <v>86.1</v>
      </c>
      <c r="L87" s="254">
        <v>85</v>
      </c>
      <c r="M87" s="254">
        <v>84.794349999999994</v>
      </c>
    </row>
    <row r="88" spans="1:13">
      <c r="A88" s="273">
        <v>79</v>
      </c>
      <c r="B88" s="254" t="s">
        <v>356</v>
      </c>
      <c r="C88" s="254">
        <v>237</v>
      </c>
      <c r="D88" s="256">
        <v>238.31666666666669</v>
      </c>
      <c r="E88" s="256">
        <v>234.73333333333338</v>
      </c>
      <c r="F88" s="256">
        <v>232.4666666666667</v>
      </c>
      <c r="G88" s="256">
        <v>228.88333333333338</v>
      </c>
      <c r="H88" s="256">
        <v>240.58333333333337</v>
      </c>
      <c r="I88" s="256">
        <v>244.16666666666669</v>
      </c>
      <c r="J88" s="256">
        <v>246.43333333333337</v>
      </c>
      <c r="K88" s="254">
        <v>241.9</v>
      </c>
      <c r="L88" s="254">
        <v>236.05</v>
      </c>
      <c r="M88" s="254">
        <v>18.118020000000001</v>
      </c>
    </row>
    <row r="89" spans="1:13">
      <c r="A89" s="273">
        <v>80</v>
      </c>
      <c r="B89" s="254" t="s">
        <v>99</v>
      </c>
      <c r="C89" s="254">
        <v>147.15</v>
      </c>
      <c r="D89" s="256">
        <v>147.73333333333335</v>
      </c>
      <c r="E89" s="256">
        <v>146.41666666666669</v>
      </c>
      <c r="F89" s="256">
        <v>145.68333333333334</v>
      </c>
      <c r="G89" s="256">
        <v>144.36666666666667</v>
      </c>
      <c r="H89" s="256">
        <v>148.4666666666667</v>
      </c>
      <c r="I89" s="256">
        <v>149.78333333333336</v>
      </c>
      <c r="J89" s="256">
        <v>150.51666666666671</v>
      </c>
      <c r="K89" s="254">
        <v>149.05000000000001</v>
      </c>
      <c r="L89" s="254">
        <v>147</v>
      </c>
      <c r="M89" s="254">
        <v>68.457669999999993</v>
      </c>
    </row>
    <row r="90" spans="1:13">
      <c r="A90" s="273">
        <v>81</v>
      </c>
      <c r="B90" s="254" t="s">
        <v>102</v>
      </c>
      <c r="C90" s="254">
        <v>32</v>
      </c>
      <c r="D90" s="256">
        <v>32.016666666666666</v>
      </c>
      <c r="E90" s="256">
        <v>31.68333333333333</v>
      </c>
      <c r="F90" s="256">
        <v>31.366666666666664</v>
      </c>
      <c r="G90" s="256">
        <v>31.033333333333328</v>
      </c>
      <c r="H90" s="256">
        <v>32.333333333333329</v>
      </c>
      <c r="I90" s="256">
        <v>32.666666666666671</v>
      </c>
      <c r="J90" s="256">
        <v>32.983333333333334</v>
      </c>
      <c r="K90" s="254">
        <v>32.35</v>
      </c>
      <c r="L90" s="254">
        <v>31.7</v>
      </c>
      <c r="M90" s="254">
        <v>222.38792000000001</v>
      </c>
    </row>
    <row r="91" spans="1:13">
      <c r="A91" s="273">
        <v>82</v>
      </c>
      <c r="B91" s="254" t="s">
        <v>870</v>
      </c>
      <c r="C91" s="254">
        <v>3635.45</v>
      </c>
      <c r="D91" s="256">
        <v>3621.1666666666665</v>
      </c>
      <c r="E91" s="256">
        <v>3564.2833333333328</v>
      </c>
      <c r="F91" s="256">
        <v>3493.1166666666663</v>
      </c>
      <c r="G91" s="256">
        <v>3436.2333333333327</v>
      </c>
      <c r="H91" s="256">
        <v>3692.333333333333</v>
      </c>
      <c r="I91" s="256">
        <v>3749.2166666666672</v>
      </c>
      <c r="J91" s="256">
        <v>3820.3833333333332</v>
      </c>
      <c r="K91" s="254">
        <v>3678.05</v>
      </c>
      <c r="L91" s="254">
        <v>3550</v>
      </c>
      <c r="M91" s="254">
        <v>3.4118200000000001</v>
      </c>
    </row>
    <row r="92" spans="1:13">
      <c r="A92" s="273">
        <v>83</v>
      </c>
      <c r="B92" s="254" t="s">
        <v>100</v>
      </c>
      <c r="C92" s="254">
        <v>665.3</v>
      </c>
      <c r="D92" s="256">
        <v>659.4666666666667</v>
      </c>
      <c r="E92" s="256">
        <v>651.08333333333337</v>
      </c>
      <c r="F92" s="256">
        <v>636.86666666666667</v>
      </c>
      <c r="G92" s="256">
        <v>628.48333333333335</v>
      </c>
      <c r="H92" s="256">
        <v>673.68333333333339</v>
      </c>
      <c r="I92" s="256">
        <v>682.06666666666661</v>
      </c>
      <c r="J92" s="256">
        <v>696.28333333333342</v>
      </c>
      <c r="K92" s="254">
        <v>667.85</v>
      </c>
      <c r="L92" s="254">
        <v>645.25</v>
      </c>
      <c r="M92" s="254">
        <v>20.626989999999999</v>
      </c>
    </row>
    <row r="93" spans="1:13">
      <c r="A93" s="273">
        <v>84</v>
      </c>
      <c r="B93" s="254" t="s">
        <v>242</v>
      </c>
      <c r="C93" s="254">
        <v>654.04999999999995</v>
      </c>
      <c r="D93" s="256">
        <v>653.68333333333328</v>
      </c>
      <c r="E93" s="256">
        <v>645.36666666666656</v>
      </c>
      <c r="F93" s="256">
        <v>636.68333333333328</v>
      </c>
      <c r="G93" s="256">
        <v>628.36666666666656</v>
      </c>
      <c r="H93" s="256">
        <v>662.36666666666656</v>
      </c>
      <c r="I93" s="256">
        <v>670.68333333333339</v>
      </c>
      <c r="J93" s="256">
        <v>679.36666666666656</v>
      </c>
      <c r="K93" s="254">
        <v>662</v>
      </c>
      <c r="L93" s="254">
        <v>645</v>
      </c>
      <c r="M93" s="254">
        <v>2.1645300000000001</v>
      </c>
    </row>
    <row r="94" spans="1:13">
      <c r="A94" s="273">
        <v>85</v>
      </c>
      <c r="B94" s="254" t="s">
        <v>103</v>
      </c>
      <c r="C94" s="254">
        <v>965.65</v>
      </c>
      <c r="D94" s="256">
        <v>964.5333333333333</v>
      </c>
      <c r="E94" s="256">
        <v>957.11666666666656</v>
      </c>
      <c r="F94" s="256">
        <v>948.58333333333326</v>
      </c>
      <c r="G94" s="256">
        <v>941.16666666666652</v>
      </c>
      <c r="H94" s="256">
        <v>973.06666666666661</v>
      </c>
      <c r="I94" s="256">
        <v>980.48333333333335</v>
      </c>
      <c r="J94" s="256">
        <v>989.01666666666665</v>
      </c>
      <c r="K94" s="254">
        <v>971.95</v>
      </c>
      <c r="L94" s="254">
        <v>956</v>
      </c>
      <c r="M94" s="254">
        <v>14.19037</v>
      </c>
    </row>
    <row r="95" spans="1:13">
      <c r="A95" s="273">
        <v>86</v>
      </c>
      <c r="B95" s="254" t="s">
        <v>243</v>
      </c>
      <c r="C95" s="254">
        <v>544.54999999999995</v>
      </c>
      <c r="D95" s="256">
        <v>547.44999999999993</v>
      </c>
      <c r="E95" s="256">
        <v>540.19999999999982</v>
      </c>
      <c r="F95" s="256">
        <v>535.84999999999991</v>
      </c>
      <c r="G95" s="256">
        <v>528.5999999999998</v>
      </c>
      <c r="H95" s="256">
        <v>551.79999999999984</v>
      </c>
      <c r="I95" s="256">
        <v>559.05000000000007</v>
      </c>
      <c r="J95" s="256">
        <v>563.39999999999986</v>
      </c>
      <c r="K95" s="254">
        <v>554.70000000000005</v>
      </c>
      <c r="L95" s="254">
        <v>543.1</v>
      </c>
      <c r="M95" s="254">
        <v>1.4215500000000001</v>
      </c>
    </row>
    <row r="96" spans="1:13">
      <c r="A96" s="273">
        <v>87</v>
      </c>
      <c r="B96" s="254" t="s">
        <v>244</v>
      </c>
      <c r="C96" s="254">
        <v>1480.45</v>
      </c>
      <c r="D96" s="256">
        <v>1468.8666666666668</v>
      </c>
      <c r="E96" s="256">
        <v>1449.7833333333335</v>
      </c>
      <c r="F96" s="256">
        <v>1419.1166666666668</v>
      </c>
      <c r="G96" s="256">
        <v>1400.0333333333335</v>
      </c>
      <c r="H96" s="256">
        <v>1499.5333333333335</v>
      </c>
      <c r="I96" s="256">
        <v>1518.6166666666666</v>
      </c>
      <c r="J96" s="256">
        <v>1549.2833333333335</v>
      </c>
      <c r="K96" s="254">
        <v>1487.95</v>
      </c>
      <c r="L96" s="254">
        <v>1438.2</v>
      </c>
      <c r="M96" s="254">
        <v>7.2207499999999998</v>
      </c>
    </row>
    <row r="97" spans="1:13">
      <c r="A97" s="273">
        <v>88</v>
      </c>
      <c r="B97" s="254" t="s">
        <v>104</v>
      </c>
      <c r="C97" s="254">
        <v>1500.15</v>
      </c>
      <c r="D97" s="256">
        <v>1489.7166666666665</v>
      </c>
      <c r="E97" s="256">
        <v>1471.4333333333329</v>
      </c>
      <c r="F97" s="256">
        <v>1442.7166666666665</v>
      </c>
      <c r="G97" s="256">
        <v>1424.4333333333329</v>
      </c>
      <c r="H97" s="256">
        <v>1518.4333333333329</v>
      </c>
      <c r="I97" s="256">
        <v>1536.7166666666662</v>
      </c>
      <c r="J97" s="256">
        <v>1565.4333333333329</v>
      </c>
      <c r="K97" s="254">
        <v>1508</v>
      </c>
      <c r="L97" s="254">
        <v>1461</v>
      </c>
      <c r="M97" s="254">
        <v>7.9858000000000002</v>
      </c>
    </row>
    <row r="98" spans="1:13">
      <c r="A98" s="273">
        <v>89</v>
      </c>
      <c r="B98" s="254" t="s">
        <v>368</v>
      </c>
      <c r="C98" s="254">
        <v>679.5</v>
      </c>
      <c r="D98" s="256">
        <v>677.2166666666667</v>
      </c>
      <c r="E98" s="256">
        <v>672.98333333333335</v>
      </c>
      <c r="F98" s="256">
        <v>666.4666666666667</v>
      </c>
      <c r="G98" s="256">
        <v>662.23333333333335</v>
      </c>
      <c r="H98" s="256">
        <v>683.73333333333335</v>
      </c>
      <c r="I98" s="256">
        <v>687.9666666666667</v>
      </c>
      <c r="J98" s="256">
        <v>694.48333333333335</v>
      </c>
      <c r="K98" s="254">
        <v>681.45</v>
      </c>
      <c r="L98" s="254">
        <v>670.7</v>
      </c>
      <c r="M98" s="254">
        <v>7.4087500000000004</v>
      </c>
    </row>
    <row r="99" spans="1:13">
      <c r="A99" s="273">
        <v>90</v>
      </c>
      <c r="B99" s="254" t="s">
        <v>246</v>
      </c>
      <c r="C99" s="254">
        <v>316.55</v>
      </c>
      <c r="D99" s="256">
        <v>315.26666666666665</v>
      </c>
      <c r="E99" s="256">
        <v>309.98333333333329</v>
      </c>
      <c r="F99" s="256">
        <v>303.41666666666663</v>
      </c>
      <c r="G99" s="256">
        <v>298.13333333333327</v>
      </c>
      <c r="H99" s="256">
        <v>321.83333333333331</v>
      </c>
      <c r="I99" s="256">
        <v>327.11666666666662</v>
      </c>
      <c r="J99" s="256">
        <v>333.68333333333334</v>
      </c>
      <c r="K99" s="254">
        <v>320.55</v>
      </c>
      <c r="L99" s="254">
        <v>308.7</v>
      </c>
      <c r="M99" s="254">
        <v>11.012600000000001</v>
      </c>
    </row>
    <row r="100" spans="1:13">
      <c r="A100" s="273">
        <v>91</v>
      </c>
      <c r="B100" s="254" t="s">
        <v>107</v>
      </c>
      <c r="C100" s="254">
        <v>976.85</v>
      </c>
      <c r="D100" s="256">
        <v>974.31666666666661</v>
      </c>
      <c r="E100" s="256">
        <v>969.13333333333321</v>
      </c>
      <c r="F100" s="256">
        <v>961.41666666666663</v>
      </c>
      <c r="G100" s="256">
        <v>956.23333333333323</v>
      </c>
      <c r="H100" s="256">
        <v>982.03333333333319</v>
      </c>
      <c r="I100" s="256">
        <v>987.21666666666658</v>
      </c>
      <c r="J100" s="256">
        <v>994.93333333333317</v>
      </c>
      <c r="K100" s="254">
        <v>979.5</v>
      </c>
      <c r="L100" s="254">
        <v>966.6</v>
      </c>
      <c r="M100" s="254">
        <v>32.184710000000003</v>
      </c>
    </row>
    <row r="101" spans="1:13">
      <c r="A101" s="273">
        <v>92</v>
      </c>
      <c r="B101" s="254" t="s">
        <v>248</v>
      </c>
      <c r="C101" s="254">
        <v>2920.95</v>
      </c>
      <c r="D101" s="256">
        <v>2923.1666666666665</v>
      </c>
      <c r="E101" s="256">
        <v>2897.7833333333328</v>
      </c>
      <c r="F101" s="256">
        <v>2874.6166666666663</v>
      </c>
      <c r="G101" s="256">
        <v>2849.2333333333327</v>
      </c>
      <c r="H101" s="256">
        <v>2946.333333333333</v>
      </c>
      <c r="I101" s="256">
        <v>2971.7166666666672</v>
      </c>
      <c r="J101" s="256">
        <v>2994.8833333333332</v>
      </c>
      <c r="K101" s="254">
        <v>2948.55</v>
      </c>
      <c r="L101" s="254">
        <v>2900</v>
      </c>
      <c r="M101" s="254">
        <v>1.38907</v>
      </c>
    </row>
    <row r="102" spans="1:13">
      <c r="A102" s="273">
        <v>93</v>
      </c>
      <c r="B102" s="254" t="s">
        <v>109</v>
      </c>
      <c r="C102" s="254">
        <v>1502</v>
      </c>
      <c r="D102" s="256">
        <v>1505.1666666666667</v>
      </c>
      <c r="E102" s="256">
        <v>1494.3333333333335</v>
      </c>
      <c r="F102" s="256">
        <v>1486.6666666666667</v>
      </c>
      <c r="G102" s="256">
        <v>1475.8333333333335</v>
      </c>
      <c r="H102" s="256">
        <v>1512.8333333333335</v>
      </c>
      <c r="I102" s="256">
        <v>1523.666666666667</v>
      </c>
      <c r="J102" s="256">
        <v>1531.3333333333335</v>
      </c>
      <c r="K102" s="254">
        <v>1516</v>
      </c>
      <c r="L102" s="254">
        <v>1497.5</v>
      </c>
      <c r="M102" s="254">
        <v>53.479210000000002</v>
      </c>
    </row>
    <row r="103" spans="1:13">
      <c r="A103" s="273">
        <v>94</v>
      </c>
      <c r="B103" s="254" t="s">
        <v>249</v>
      </c>
      <c r="C103" s="254">
        <v>683.25</v>
      </c>
      <c r="D103" s="256">
        <v>681.4</v>
      </c>
      <c r="E103" s="256">
        <v>678.84999999999991</v>
      </c>
      <c r="F103" s="256">
        <v>674.44999999999993</v>
      </c>
      <c r="G103" s="256">
        <v>671.89999999999986</v>
      </c>
      <c r="H103" s="256">
        <v>685.8</v>
      </c>
      <c r="I103" s="256">
        <v>688.34999999999991</v>
      </c>
      <c r="J103" s="256">
        <v>692.75</v>
      </c>
      <c r="K103" s="254">
        <v>683.95</v>
      </c>
      <c r="L103" s="254">
        <v>677</v>
      </c>
      <c r="M103" s="254">
        <v>25.703710000000001</v>
      </c>
    </row>
    <row r="104" spans="1:13">
      <c r="A104" s="273">
        <v>95</v>
      </c>
      <c r="B104" s="254" t="s">
        <v>105</v>
      </c>
      <c r="C104" s="254">
        <v>1023.35</v>
      </c>
      <c r="D104" s="256">
        <v>1022.4500000000002</v>
      </c>
      <c r="E104" s="256">
        <v>1015.9500000000003</v>
      </c>
      <c r="F104" s="256">
        <v>1008.5500000000001</v>
      </c>
      <c r="G104" s="256">
        <v>1002.0500000000002</v>
      </c>
      <c r="H104" s="256">
        <v>1029.8500000000004</v>
      </c>
      <c r="I104" s="256">
        <v>1036.3500000000001</v>
      </c>
      <c r="J104" s="256">
        <v>1043.7500000000005</v>
      </c>
      <c r="K104" s="254">
        <v>1028.95</v>
      </c>
      <c r="L104" s="254">
        <v>1015.05</v>
      </c>
      <c r="M104" s="254">
        <v>7.6190800000000003</v>
      </c>
    </row>
    <row r="105" spans="1:13">
      <c r="A105" s="273">
        <v>96</v>
      </c>
      <c r="B105" s="254" t="s">
        <v>110</v>
      </c>
      <c r="C105" s="254">
        <v>2896.8</v>
      </c>
      <c r="D105" s="256">
        <v>2897.5</v>
      </c>
      <c r="E105" s="256">
        <v>2875.35</v>
      </c>
      <c r="F105" s="256">
        <v>2853.9</v>
      </c>
      <c r="G105" s="256">
        <v>2831.75</v>
      </c>
      <c r="H105" s="256">
        <v>2918.95</v>
      </c>
      <c r="I105" s="256">
        <v>2941.0999999999995</v>
      </c>
      <c r="J105" s="256">
        <v>2962.5499999999997</v>
      </c>
      <c r="K105" s="254">
        <v>2919.65</v>
      </c>
      <c r="L105" s="254">
        <v>2876.05</v>
      </c>
      <c r="M105" s="254">
        <v>3.28728</v>
      </c>
    </row>
    <row r="106" spans="1:13">
      <c r="A106" s="273">
        <v>97</v>
      </c>
      <c r="B106" s="254" t="s">
        <v>112</v>
      </c>
      <c r="C106" s="254">
        <v>390.05</v>
      </c>
      <c r="D106" s="256">
        <v>387.85000000000008</v>
      </c>
      <c r="E106" s="256">
        <v>384.30000000000018</v>
      </c>
      <c r="F106" s="256">
        <v>378.55000000000013</v>
      </c>
      <c r="G106" s="256">
        <v>375.00000000000023</v>
      </c>
      <c r="H106" s="256">
        <v>393.60000000000014</v>
      </c>
      <c r="I106" s="256">
        <v>397.15</v>
      </c>
      <c r="J106" s="256">
        <v>402.90000000000009</v>
      </c>
      <c r="K106" s="254">
        <v>391.4</v>
      </c>
      <c r="L106" s="254">
        <v>382.1</v>
      </c>
      <c r="M106" s="254">
        <v>73.754059999999996</v>
      </c>
    </row>
    <row r="107" spans="1:13">
      <c r="A107" s="273">
        <v>98</v>
      </c>
      <c r="B107" s="254" t="s">
        <v>377</v>
      </c>
      <c r="C107" s="254">
        <v>1118.55</v>
      </c>
      <c r="D107" s="256">
        <v>1128.05</v>
      </c>
      <c r="E107" s="256">
        <v>1101.0999999999999</v>
      </c>
      <c r="F107" s="256">
        <v>1083.6499999999999</v>
      </c>
      <c r="G107" s="256">
        <v>1056.6999999999998</v>
      </c>
      <c r="H107" s="256">
        <v>1145.5</v>
      </c>
      <c r="I107" s="256">
        <v>1172.4500000000003</v>
      </c>
      <c r="J107" s="256">
        <v>1189.9000000000001</v>
      </c>
      <c r="K107" s="254">
        <v>1155</v>
      </c>
      <c r="L107" s="254">
        <v>1110.5999999999999</v>
      </c>
      <c r="M107" s="254">
        <v>5.0991799999999996</v>
      </c>
    </row>
    <row r="108" spans="1:13">
      <c r="A108" s="273">
        <v>99</v>
      </c>
      <c r="B108" s="254" t="s">
        <v>113</v>
      </c>
      <c r="C108" s="254">
        <v>278.95</v>
      </c>
      <c r="D108" s="256">
        <v>280.66666666666669</v>
      </c>
      <c r="E108" s="256">
        <v>276.33333333333337</v>
      </c>
      <c r="F108" s="256">
        <v>273.7166666666667</v>
      </c>
      <c r="G108" s="256">
        <v>269.38333333333338</v>
      </c>
      <c r="H108" s="256">
        <v>283.28333333333336</v>
      </c>
      <c r="I108" s="256">
        <v>287.61666666666673</v>
      </c>
      <c r="J108" s="256">
        <v>290.23333333333335</v>
      </c>
      <c r="K108" s="254">
        <v>285</v>
      </c>
      <c r="L108" s="254">
        <v>278.05</v>
      </c>
      <c r="M108" s="254">
        <v>29.290330000000001</v>
      </c>
    </row>
    <row r="109" spans="1:13">
      <c r="A109" s="273">
        <v>100</v>
      </c>
      <c r="B109" s="254" t="s">
        <v>114</v>
      </c>
      <c r="C109" s="254">
        <v>2451.4499999999998</v>
      </c>
      <c r="D109" s="256">
        <v>2451.4666666666667</v>
      </c>
      <c r="E109" s="256">
        <v>2438.4333333333334</v>
      </c>
      <c r="F109" s="256">
        <v>2425.4166666666665</v>
      </c>
      <c r="G109" s="256">
        <v>2412.3833333333332</v>
      </c>
      <c r="H109" s="256">
        <v>2464.4833333333336</v>
      </c>
      <c r="I109" s="256">
        <v>2477.5166666666673</v>
      </c>
      <c r="J109" s="256">
        <v>2490.5333333333338</v>
      </c>
      <c r="K109" s="254">
        <v>2464.5</v>
      </c>
      <c r="L109" s="254">
        <v>2438.4499999999998</v>
      </c>
      <c r="M109" s="254">
        <v>5.3809399999999998</v>
      </c>
    </row>
    <row r="110" spans="1:13">
      <c r="A110" s="273">
        <v>101</v>
      </c>
      <c r="B110" s="254" t="s">
        <v>250</v>
      </c>
      <c r="C110" s="254">
        <v>331.95</v>
      </c>
      <c r="D110" s="256">
        <v>332.61666666666662</v>
      </c>
      <c r="E110" s="256">
        <v>330.33333333333326</v>
      </c>
      <c r="F110" s="256">
        <v>328.71666666666664</v>
      </c>
      <c r="G110" s="256">
        <v>326.43333333333328</v>
      </c>
      <c r="H110" s="256">
        <v>334.23333333333323</v>
      </c>
      <c r="I110" s="256">
        <v>336.51666666666665</v>
      </c>
      <c r="J110" s="256">
        <v>338.13333333333321</v>
      </c>
      <c r="K110" s="254">
        <v>334.9</v>
      </c>
      <c r="L110" s="254">
        <v>331</v>
      </c>
      <c r="M110" s="254">
        <v>4.6427199999999997</v>
      </c>
    </row>
    <row r="111" spans="1:13">
      <c r="A111" s="273">
        <v>102</v>
      </c>
      <c r="B111" s="254" t="s">
        <v>108</v>
      </c>
      <c r="C111" s="254">
        <v>2496.4499999999998</v>
      </c>
      <c r="D111" s="256">
        <v>2496.7666666666664</v>
      </c>
      <c r="E111" s="256">
        <v>2484.5333333333328</v>
      </c>
      <c r="F111" s="256">
        <v>2472.6166666666663</v>
      </c>
      <c r="G111" s="256">
        <v>2460.3833333333328</v>
      </c>
      <c r="H111" s="256">
        <v>2508.6833333333329</v>
      </c>
      <c r="I111" s="256">
        <v>2520.9166666666665</v>
      </c>
      <c r="J111" s="256">
        <v>2532.833333333333</v>
      </c>
      <c r="K111" s="254">
        <v>2509</v>
      </c>
      <c r="L111" s="254">
        <v>2484.85</v>
      </c>
      <c r="M111" s="254">
        <v>13.48273</v>
      </c>
    </row>
    <row r="112" spans="1:13">
      <c r="A112" s="273">
        <v>103</v>
      </c>
      <c r="B112" s="254" t="s">
        <v>116</v>
      </c>
      <c r="C112" s="254">
        <v>638.54999999999995</v>
      </c>
      <c r="D112" s="256">
        <v>637.83333333333326</v>
      </c>
      <c r="E112" s="256">
        <v>634.51666666666654</v>
      </c>
      <c r="F112" s="256">
        <v>630.48333333333323</v>
      </c>
      <c r="G112" s="256">
        <v>627.16666666666652</v>
      </c>
      <c r="H112" s="256">
        <v>641.86666666666656</v>
      </c>
      <c r="I112" s="256">
        <v>645.18333333333317</v>
      </c>
      <c r="J112" s="256">
        <v>649.21666666666658</v>
      </c>
      <c r="K112" s="254">
        <v>641.15</v>
      </c>
      <c r="L112" s="254">
        <v>633.79999999999995</v>
      </c>
      <c r="M112" s="254">
        <v>70.696979999999996</v>
      </c>
    </row>
    <row r="113" spans="1:13">
      <c r="A113" s="273">
        <v>104</v>
      </c>
      <c r="B113" s="254" t="s">
        <v>252</v>
      </c>
      <c r="C113" s="254">
        <v>1568.6</v>
      </c>
      <c r="D113" s="256">
        <v>1566.9666666666665</v>
      </c>
      <c r="E113" s="256">
        <v>1557.2833333333328</v>
      </c>
      <c r="F113" s="256">
        <v>1545.9666666666665</v>
      </c>
      <c r="G113" s="256">
        <v>1536.2833333333328</v>
      </c>
      <c r="H113" s="256">
        <v>1578.2833333333328</v>
      </c>
      <c r="I113" s="256">
        <v>1587.9666666666667</v>
      </c>
      <c r="J113" s="256">
        <v>1599.2833333333328</v>
      </c>
      <c r="K113" s="254">
        <v>1576.65</v>
      </c>
      <c r="L113" s="254">
        <v>1555.65</v>
      </c>
      <c r="M113" s="254">
        <v>2.44062</v>
      </c>
    </row>
    <row r="114" spans="1:13">
      <c r="A114" s="273">
        <v>105</v>
      </c>
      <c r="B114" s="254" t="s">
        <v>117</v>
      </c>
      <c r="C114" s="254">
        <v>613.35</v>
      </c>
      <c r="D114" s="256">
        <v>615.05000000000007</v>
      </c>
      <c r="E114" s="256">
        <v>607.40000000000009</v>
      </c>
      <c r="F114" s="256">
        <v>601.45000000000005</v>
      </c>
      <c r="G114" s="256">
        <v>593.80000000000007</v>
      </c>
      <c r="H114" s="256">
        <v>621.00000000000011</v>
      </c>
      <c r="I114" s="256">
        <v>628.65</v>
      </c>
      <c r="J114" s="256">
        <v>634.60000000000014</v>
      </c>
      <c r="K114" s="254">
        <v>622.70000000000005</v>
      </c>
      <c r="L114" s="254">
        <v>609.1</v>
      </c>
      <c r="M114" s="254">
        <v>15.47983</v>
      </c>
    </row>
    <row r="115" spans="1:13">
      <c r="A115" s="273">
        <v>106</v>
      </c>
      <c r="B115" s="254" t="s">
        <v>380</v>
      </c>
      <c r="C115" s="254">
        <v>714.95</v>
      </c>
      <c r="D115" s="256">
        <v>710.73333333333346</v>
      </c>
      <c r="E115" s="256">
        <v>699.6166666666669</v>
      </c>
      <c r="F115" s="256">
        <v>684.28333333333342</v>
      </c>
      <c r="G115" s="256">
        <v>673.16666666666686</v>
      </c>
      <c r="H115" s="256">
        <v>726.06666666666695</v>
      </c>
      <c r="I115" s="256">
        <v>737.18333333333351</v>
      </c>
      <c r="J115" s="256">
        <v>752.51666666666699</v>
      </c>
      <c r="K115" s="254">
        <v>721.85</v>
      </c>
      <c r="L115" s="254">
        <v>695.4</v>
      </c>
      <c r="M115" s="254">
        <v>5.0906700000000003</v>
      </c>
    </row>
    <row r="116" spans="1:13">
      <c r="A116" s="273">
        <v>107</v>
      </c>
      <c r="B116" s="254" t="s">
        <v>119</v>
      </c>
      <c r="C116" s="254">
        <v>53.75</v>
      </c>
      <c r="D116" s="256">
        <v>53.433333333333337</v>
      </c>
      <c r="E116" s="256">
        <v>52.866666666666674</v>
      </c>
      <c r="F116" s="256">
        <v>51.983333333333334</v>
      </c>
      <c r="G116" s="256">
        <v>51.416666666666671</v>
      </c>
      <c r="H116" s="256">
        <v>54.316666666666677</v>
      </c>
      <c r="I116" s="256">
        <v>54.88333333333334</v>
      </c>
      <c r="J116" s="256">
        <v>55.76666666666668</v>
      </c>
      <c r="K116" s="254">
        <v>54</v>
      </c>
      <c r="L116" s="254">
        <v>52.55</v>
      </c>
      <c r="M116" s="254">
        <v>275.49328000000003</v>
      </c>
    </row>
    <row r="117" spans="1:13">
      <c r="A117" s="273">
        <v>108</v>
      </c>
      <c r="B117" s="254" t="s">
        <v>126</v>
      </c>
      <c r="C117" s="254">
        <v>201.35</v>
      </c>
      <c r="D117" s="256">
        <v>201.53333333333333</v>
      </c>
      <c r="E117" s="256">
        <v>200.71666666666667</v>
      </c>
      <c r="F117" s="256">
        <v>200.08333333333334</v>
      </c>
      <c r="G117" s="256">
        <v>199.26666666666668</v>
      </c>
      <c r="H117" s="256">
        <v>202.16666666666666</v>
      </c>
      <c r="I117" s="256">
        <v>202.98333333333332</v>
      </c>
      <c r="J117" s="256">
        <v>203.61666666666665</v>
      </c>
      <c r="K117" s="254">
        <v>202.35</v>
      </c>
      <c r="L117" s="254">
        <v>200.9</v>
      </c>
      <c r="M117" s="254">
        <v>118.34045</v>
      </c>
    </row>
    <row r="118" spans="1:13">
      <c r="A118" s="273">
        <v>109</v>
      </c>
      <c r="B118" s="254" t="s">
        <v>115</v>
      </c>
      <c r="C118" s="254">
        <v>269.45</v>
      </c>
      <c r="D118" s="256">
        <v>267.14999999999998</v>
      </c>
      <c r="E118" s="256">
        <v>262.69999999999993</v>
      </c>
      <c r="F118" s="256">
        <v>255.94999999999993</v>
      </c>
      <c r="G118" s="256">
        <v>251.49999999999989</v>
      </c>
      <c r="H118" s="256">
        <v>273.89999999999998</v>
      </c>
      <c r="I118" s="256">
        <v>278.35000000000002</v>
      </c>
      <c r="J118" s="256">
        <v>285.10000000000002</v>
      </c>
      <c r="K118" s="254">
        <v>271.60000000000002</v>
      </c>
      <c r="L118" s="254">
        <v>260.39999999999998</v>
      </c>
      <c r="M118" s="254">
        <v>107.67101</v>
      </c>
    </row>
    <row r="119" spans="1:13">
      <c r="A119" s="273">
        <v>110</v>
      </c>
      <c r="B119" s="254" t="s">
        <v>728</v>
      </c>
      <c r="C119" s="254">
        <v>7379.2</v>
      </c>
      <c r="D119" s="256">
        <v>7374.1333333333341</v>
      </c>
      <c r="E119" s="256">
        <v>7250.2666666666682</v>
      </c>
      <c r="F119" s="256">
        <v>7121.3333333333339</v>
      </c>
      <c r="G119" s="256">
        <v>6997.4666666666681</v>
      </c>
      <c r="H119" s="256">
        <v>7503.0666666666684</v>
      </c>
      <c r="I119" s="256">
        <v>7626.9333333333352</v>
      </c>
      <c r="J119" s="256">
        <v>7755.8666666666686</v>
      </c>
      <c r="K119" s="254">
        <v>7498</v>
      </c>
      <c r="L119" s="254">
        <v>7245.2</v>
      </c>
      <c r="M119" s="254">
        <v>0.9879</v>
      </c>
    </row>
    <row r="120" spans="1:13">
      <c r="A120" s="273">
        <v>111</v>
      </c>
      <c r="B120" s="254" t="s">
        <v>255</v>
      </c>
      <c r="C120" s="254">
        <v>148</v>
      </c>
      <c r="D120" s="256">
        <v>149.23333333333332</v>
      </c>
      <c r="E120" s="256">
        <v>145.96666666666664</v>
      </c>
      <c r="F120" s="256">
        <v>143.93333333333331</v>
      </c>
      <c r="G120" s="256">
        <v>140.66666666666663</v>
      </c>
      <c r="H120" s="256">
        <v>151.26666666666665</v>
      </c>
      <c r="I120" s="256">
        <v>154.53333333333336</v>
      </c>
      <c r="J120" s="256">
        <v>156.56666666666666</v>
      </c>
      <c r="K120" s="254">
        <v>152.5</v>
      </c>
      <c r="L120" s="254">
        <v>147.19999999999999</v>
      </c>
      <c r="M120" s="254">
        <v>39.876069999999999</v>
      </c>
    </row>
    <row r="121" spans="1:13">
      <c r="A121" s="273">
        <v>112</v>
      </c>
      <c r="B121" s="254" t="s">
        <v>125</v>
      </c>
      <c r="C121" s="254">
        <v>107.3</v>
      </c>
      <c r="D121" s="256">
        <v>107.14999999999999</v>
      </c>
      <c r="E121" s="256">
        <v>106.69999999999999</v>
      </c>
      <c r="F121" s="256">
        <v>106.1</v>
      </c>
      <c r="G121" s="256">
        <v>105.64999999999999</v>
      </c>
      <c r="H121" s="256">
        <v>107.74999999999999</v>
      </c>
      <c r="I121" s="256">
        <v>108.2</v>
      </c>
      <c r="J121" s="256">
        <v>108.79999999999998</v>
      </c>
      <c r="K121" s="254">
        <v>107.6</v>
      </c>
      <c r="L121" s="254">
        <v>106.55</v>
      </c>
      <c r="M121" s="254">
        <v>72.829319999999996</v>
      </c>
    </row>
    <row r="122" spans="1:13">
      <c r="A122" s="273">
        <v>113</v>
      </c>
      <c r="B122" s="254" t="s">
        <v>750</v>
      </c>
      <c r="C122" s="254">
        <v>2209.25</v>
      </c>
      <c r="D122" s="256">
        <v>2200.5666666666666</v>
      </c>
      <c r="E122" s="256">
        <v>2177.1333333333332</v>
      </c>
      <c r="F122" s="256">
        <v>2145.0166666666664</v>
      </c>
      <c r="G122" s="256">
        <v>2121.583333333333</v>
      </c>
      <c r="H122" s="256">
        <v>2232.6833333333334</v>
      </c>
      <c r="I122" s="256">
        <v>2256.1166666666668</v>
      </c>
      <c r="J122" s="256">
        <v>2288.2333333333336</v>
      </c>
      <c r="K122" s="254">
        <v>2224</v>
      </c>
      <c r="L122" s="254">
        <v>2168.4499999999998</v>
      </c>
      <c r="M122" s="254">
        <v>14.831110000000001</v>
      </c>
    </row>
    <row r="123" spans="1:13">
      <c r="A123" s="273">
        <v>114</v>
      </c>
      <c r="B123" s="254" t="s">
        <v>120</v>
      </c>
      <c r="C123" s="254">
        <v>570.04999999999995</v>
      </c>
      <c r="D123" s="256">
        <v>573.4666666666667</v>
      </c>
      <c r="E123" s="256">
        <v>565.18333333333339</v>
      </c>
      <c r="F123" s="256">
        <v>560.31666666666672</v>
      </c>
      <c r="G123" s="256">
        <v>552.03333333333342</v>
      </c>
      <c r="H123" s="256">
        <v>578.33333333333337</v>
      </c>
      <c r="I123" s="256">
        <v>586.61666666666667</v>
      </c>
      <c r="J123" s="256">
        <v>591.48333333333335</v>
      </c>
      <c r="K123" s="254">
        <v>581.75</v>
      </c>
      <c r="L123" s="254">
        <v>568.6</v>
      </c>
      <c r="M123" s="254">
        <v>20.790109999999999</v>
      </c>
    </row>
    <row r="124" spans="1:13">
      <c r="A124" s="273">
        <v>115</v>
      </c>
      <c r="B124" s="254" t="s">
        <v>800</v>
      </c>
      <c r="C124" s="254">
        <v>241.5</v>
      </c>
      <c r="D124" s="256">
        <v>240.66666666666666</v>
      </c>
      <c r="E124" s="256">
        <v>238.5333333333333</v>
      </c>
      <c r="F124" s="256">
        <v>235.56666666666663</v>
      </c>
      <c r="G124" s="256">
        <v>233.43333333333328</v>
      </c>
      <c r="H124" s="256">
        <v>243.63333333333333</v>
      </c>
      <c r="I124" s="256">
        <v>245.76666666666671</v>
      </c>
      <c r="J124" s="256">
        <v>248.73333333333335</v>
      </c>
      <c r="K124" s="254">
        <v>242.8</v>
      </c>
      <c r="L124" s="254">
        <v>237.7</v>
      </c>
      <c r="M124" s="254">
        <v>20.130279999999999</v>
      </c>
    </row>
    <row r="125" spans="1:13">
      <c r="A125" s="273">
        <v>116</v>
      </c>
      <c r="B125" s="254" t="s">
        <v>122</v>
      </c>
      <c r="C125" s="254">
        <v>1039.95</v>
      </c>
      <c r="D125" s="256">
        <v>1038.25</v>
      </c>
      <c r="E125" s="256">
        <v>1027.9000000000001</v>
      </c>
      <c r="F125" s="256">
        <v>1015.8500000000001</v>
      </c>
      <c r="G125" s="256">
        <v>1005.5000000000002</v>
      </c>
      <c r="H125" s="256">
        <v>1050.3</v>
      </c>
      <c r="I125" s="256">
        <v>1060.6499999999999</v>
      </c>
      <c r="J125" s="256">
        <v>1072.6999999999998</v>
      </c>
      <c r="K125" s="254">
        <v>1048.5999999999999</v>
      </c>
      <c r="L125" s="254">
        <v>1026.2</v>
      </c>
      <c r="M125" s="254">
        <v>36.259320000000002</v>
      </c>
    </row>
    <row r="126" spans="1:13">
      <c r="A126" s="273">
        <v>117</v>
      </c>
      <c r="B126" s="254" t="s">
        <v>256</v>
      </c>
      <c r="C126" s="254">
        <v>5381.9</v>
      </c>
      <c r="D126" s="256">
        <v>5398.6333333333332</v>
      </c>
      <c r="E126" s="256">
        <v>5348.2666666666664</v>
      </c>
      <c r="F126" s="256">
        <v>5314.6333333333332</v>
      </c>
      <c r="G126" s="256">
        <v>5264.2666666666664</v>
      </c>
      <c r="H126" s="256">
        <v>5432.2666666666664</v>
      </c>
      <c r="I126" s="256">
        <v>5482.6333333333332</v>
      </c>
      <c r="J126" s="256">
        <v>5516.2666666666664</v>
      </c>
      <c r="K126" s="254">
        <v>5449</v>
      </c>
      <c r="L126" s="254">
        <v>5365</v>
      </c>
      <c r="M126" s="254">
        <v>3.6204200000000002</v>
      </c>
    </row>
    <row r="127" spans="1:13">
      <c r="A127" s="273">
        <v>118</v>
      </c>
      <c r="B127" s="254" t="s">
        <v>124</v>
      </c>
      <c r="C127" s="254">
        <v>1562.9</v>
      </c>
      <c r="D127" s="256">
        <v>1561.2666666666667</v>
      </c>
      <c r="E127" s="256">
        <v>1552.6333333333332</v>
      </c>
      <c r="F127" s="256">
        <v>1542.3666666666666</v>
      </c>
      <c r="G127" s="256">
        <v>1533.7333333333331</v>
      </c>
      <c r="H127" s="256">
        <v>1571.5333333333333</v>
      </c>
      <c r="I127" s="256">
        <v>1580.166666666667</v>
      </c>
      <c r="J127" s="256">
        <v>1590.4333333333334</v>
      </c>
      <c r="K127" s="254">
        <v>1569.9</v>
      </c>
      <c r="L127" s="254">
        <v>1551</v>
      </c>
      <c r="M127" s="254">
        <v>34.365940000000002</v>
      </c>
    </row>
    <row r="128" spans="1:13">
      <c r="A128" s="273">
        <v>119</v>
      </c>
      <c r="B128" s="254" t="s">
        <v>121</v>
      </c>
      <c r="C128" s="254">
        <v>1809.3</v>
      </c>
      <c r="D128" s="256">
        <v>1816.4666666666665</v>
      </c>
      <c r="E128" s="256">
        <v>1794.9333333333329</v>
      </c>
      <c r="F128" s="256">
        <v>1780.5666666666664</v>
      </c>
      <c r="G128" s="256">
        <v>1759.0333333333328</v>
      </c>
      <c r="H128" s="256">
        <v>1830.833333333333</v>
      </c>
      <c r="I128" s="256">
        <v>1852.3666666666663</v>
      </c>
      <c r="J128" s="256">
        <v>1866.7333333333331</v>
      </c>
      <c r="K128" s="254">
        <v>1838</v>
      </c>
      <c r="L128" s="254">
        <v>1802.1</v>
      </c>
      <c r="M128" s="254">
        <v>4.8276500000000002</v>
      </c>
    </row>
    <row r="129" spans="1:13">
      <c r="A129" s="273">
        <v>120</v>
      </c>
      <c r="B129" s="254" t="s">
        <v>257</v>
      </c>
      <c r="C129" s="254">
        <v>2089.5500000000002</v>
      </c>
      <c r="D129" s="256">
        <v>2098.5166666666669</v>
      </c>
      <c r="E129" s="256">
        <v>2072.0333333333338</v>
      </c>
      <c r="F129" s="256">
        <v>2054.5166666666669</v>
      </c>
      <c r="G129" s="256">
        <v>2028.0333333333338</v>
      </c>
      <c r="H129" s="256">
        <v>2116.0333333333338</v>
      </c>
      <c r="I129" s="256">
        <v>2142.5166666666664</v>
      </c>
      <c r="J129" s="256">
        <v>2160.0333333333338</v>
      </c>
      <c r="K129" s="254">
        <v>2125</v>
      </c>
      <c r="L129" s="254">
        <v>2081</v>
      </c>
      <c r="M129" s="254">
        <v>0.99878999999999996</v>
      </c>
    </row>
    <row r="130" spans="1:13">
      <c r="A130" s="273">
        <v>121</v>
      </c>
      <c r="B130" s="254" t="s">
        <v>258</v>
      </c>
      <c r="C130" s="254">
        <v>167.8</v>
      </c>
      <c r="D130" s="256">
        <v>167.65</v>
      </c>
      <c r="E130" s="256">
        <v>164.65</v>
      </c>
      <c r="F130" s="256">
        <v>161.5</v>
      </c>
      <c r="G130" s="256">
        <v>158.5</v>
      </c>
      <c r="H130" s="256">
        <v>170.8</v>
      </c>
      <c r="I130" s="256">
        <v>173.8</v>
      </c>
      <c r="J130" s="256">
        <v>176.95000000000002</v>
      </c>
      <c r="K130" s="254">
        <v>170.65</v>
      </c>
      <c r="L130" s="254">
        <v>164.5</v>
      </c>
      <c r="M130" s="254">
        <v>51.560679999999998</v>
      </c>
    </row>
    <row r="131" spans="1:13">
      <c r="A131" s="273">
        <v>122</v>
      </c>
      <c r="B131" s="254" t="s">
        <v>128</v>
      </c>
      <c r="C131" s="254">
        <v>681.55</v>
      </c>
      <c r="D131" s="256">
        <v>678.38333333333333</v>
      </c>
      <c r="E131" s="256">
        <v>673.16666666666663</v>
      </c>
      <c r="F131" s="256">
        <v>664.7833333333333</v>
      </c>
      <c r="G131" s="256">
        <v>659.56666666666661</v>
      </c>
      <c r="H131" s="256">
        <v>686.76666666666665</v>
      </c>
      <c r="I131" s="256">
        <v>691.98333333333335</v>
      </c>
      <c r="J131" s="256">
        <v>700.36666666666667</v>
      </c>
      <c r="K131" s="254">
        <v>683.6</v>
      </c>
      <c r="L131" s="254">
        <v>670</v>
      </c>
      <c r="M131" s="254">
        <v>78.142420000000001</v>
      </c>
    </row>
    <row r="132" spans="1:13">
      <c r="A132" s="273">
        <v>123</v>
      </c>
      <c r="B132" s="254" t="s">
        <v>127</v>
      </c>
      <c r="C132" s="254">
        <v>394.75</v>
      </c>
      <c r="D132" s="256">
        <v>391.66666666666669</v>
      </c>
      <c r="E132" s="256">
        <v>386.48333333333335</v>
      </c>
      <c r="F132" s="256">
        <v>378.21666666666664</v>
      </c>
      <c r="G132" s="256">
        <v>373.0333333333333</v>
      </c>
      <c r="H132" s="256">
        <v>399.93333333333339</v>
      </c>
      <c r="I132" s="256">
        <v>405.11666666666667</v>
      </c>
      <c r="J132" s="256">
        <v>413.38333333333344</v>
      </c>
      <c r="K132" s="254">
        <v>396.85</v>
      </c>
      <c r="L132" s="254">
        <v>383.4</v>
      </c>
      <c r="M132" s="254">
        <v>77.685490000000001</v>
      </c>
    </row>
    <row r="133" spans="1:13">
      <c r="A133" s="273">
        <v>124</v>
      </c>
      <c r="B133" s="254" t="s">
        <v>129</v>
      </c>
      <c r="C133" s="254">
        <v>3108.75</v>
      </c>
      <c r="D133" s="256">
        <v>3113.9166666666665</v>
      </c>
      <c r="E133" s="256">
        <v>3089.833333333333</v>
      </c>
      <c r="F133" s="256">
        <v>3070.9166666666665</v>
      </c>
      <c r="G133" s="256">
        <v>3046.833333333333</v>
      </c>
      <c r="H133" s="256">
        <v>3132.833333333333</v>
      </c>
      <c r="I133" s="256">
        <v>3156.9166666666661</v>
      </c>
      <c r="J133" s="256">
        <v>3175.833333333333</v>
      </c>
      <c r="K133" s="254">
        <v>3138</v>
      </c>
      <c r="L133" s="254">
        <v>3095</v>
      </c>
      <c r="M133" s="254">
        <v>1.6429400000000001</v>
      </c>
    </row>
    <row r="134" spans="1:13">
      <c r="A134" s="273">
        <v>125</v>
      </c>
      <c r="B134" s="254" t="s">
        <v>131</v>
      </c>
      <c r="C134" s="254">
        <v>1720.05</v>
      </c>
      <c r="D134" s="256">
        <v>1721.6666666666667</v>
      </c>
      <c r="E134" s="256">
        <v>1713.3333333333335</v>
      </c>
      <c r="F134" s="256">
        <v>1706.6166666666668</v>
      </c>
      <c r="G134" s="256">
        <v>1698.2833333333335</v>
      </c>
      <c r="H134" s="256">
        <v>1728.3833333333334</v>
      </c>
      <c r="I134" s="256">
        <v>1736.7166666666669</v>
      </c>
      <c r="J134" s="256">
        <v>1743.4333333333334</v>
      </c>
      <c r="K134" s="254">
        <v>1730</v>
      </c>
      <c r="L134" s="254">
        <v>1714.95</v>
      </c>
      <c r="M134" s="254">
        <v>16.981660000000002</v>
      </c>
    </row>
    <row r="135" spans="1:13">
      <c r="A135" s="273">
        <v>126</v>
      </c>
      <c r="B135" s="254" t="s">
        <v>132</v>
      </c>
      <c r="C135" s="254">
        <v>93</v>
      </c>
      <c r="D135" s="256">
        <v>92.600000000000009</v>
      </c>
      <c r="E135" s="256">
        <v>91.800000000000011</v>
      </c>
      <c r="F135" s="256">
        <v>90.600000000000009</v>
      </c>
      <c r="G135" s="256">
        <v>89.800000000000011</v>
      </c>
      <c r="H135" s="256">
        <v>93.800000000000011</v>
      </c>
      <c r="I135" s="256">
        <v>94.6</v>
      </c>
      <c r="J135" s="256">
        <v>95.800000000000011</v>
      </c>
      <c r="K135" s="254">
        <v>93.4</v>
      </c>
      <c r="L135" s="254">
        <v>91.4</v>
      </c>
      <c r="M135" s="254">
        <v>52.206719999999997</v>
      </c>
    </row>
    <row r="136" spans="1:13">
      <c r="A136" s="273">
        <v>127</v>
      </c>
      <c r="B136" s="254" t="s">
        <v>259</v>
      </c>
      <c r="C136" s="254">
        <v>2954</v>
      </c>
      <c r="D136" s="256">
        <v>2955.9666666666672</v>
      </c>
      <c r="E136" s="256">
        <v>2925.0833333333344</v>
      </c>
      <c r="F136" s="256">
        <v>2896.1666666666674</v>
      </c>
      <c r="G136" s="256">
        <v>2865.2833333333347</v>
      </c>
      <c r="H136" s="256">
        <v>2984.8833333333341</v>
      </c>
      <c r="I136" s="256">
        <v>3015.7666666666673</v>
      </c>
      <c r="J136" s="256">
        <v>3044.6833333333338</v>
      </c>
      <c r="K136" s="254">
        <v>2986.85</v>
      </c>
      <c r="L136" s="254">
        <v>2927.05</v>
      </c>
      <c r="M136" s="254">
        <v>2.1172900000000001</v>
      </c>
    </row>
    <row r="137" spans="1:13">
      <c r="A137" s="273">
        <v>128</v>
      </c>
      <c r="B137" s="254" t="s">
        <v>133</v>
      </c>
      <c r="C137" s="254">
        <v>455.75</v>
      </c>
      <c r="D137" s="256">
        <v>456.98333333333329</v>
      </c>
      <c r="E137" s="256">
        <v>452.91666666666657</v>
      </c>
      <c r="F137" s="256">
        <v>450.08333333333326</v>
      </c>
      <c r="G137" s="256">
        <v>446.01666666666654</v>
      </c>
      <c r="H137" s="256">
        <v>459.81666666666661</v>
      </c>
      <c r="I137" s="256">
        <v>463.88333333333333</v>
      </c>
      <c r="J137" s="256">
        <v>466.71666666666664</v>
      </c>
      <c r="K137" s="254">
        <v>461.05</v>
      </c>
      <c r="L137" s="254">
        <v>454.15</v>
      </c>
      <c r="M137" s="254">
        <v>29.207660000000001</v>
      </c>
    </row>
    <row r="138" spans="1:13">
      <c r="A138" s="273">
        <v>129</v>
      </c>
      <c r="B138" s="254" t="s">
        <v>260</v>
      </c>
      <c r="C138" s="254">
        <v>4054.1</v>
      </c>
      <c r="D138" s="256">
        <v>4047.2666666666664</v>
      </c>
      <c r="E138" s="256">
        <v>4022.083333333333</v>
      </c>
      <c r="F138" s="256">
        <v>3990.0666666666666</v>
      </c>
      <c r="G138" s="256">
        <v>3964.8833333333332</v>
      </c>
      <c r="H138" s="256">
        <v>4079.2833333333328</v>
      </c>
      <c r="I138" s="256">
        <v>4104.4666666666662</v>
      </c>
      <c r="J138" s="256">
        <v>4136.4833333333327</v>
      </c>
      <c r="K138" s="254">
        <v>4072.45</v>
      </c>
      <c r="L138" s="254">
        <v>4015.25</v>
      </c>
      <c r="M138" s="254">
        <v>1.3488100000000001</v>
      </c>
    </row>
    <row r="139" spans="1:13">
      <c r="A139" s="273">
        <v>130</v>
      </c>
      <c r="B139" s="254" t="s">
        <v>134</v>
      </c>
      <c r="C139" s="254">
        <v>1499.6</v>
      </c>
      <c r="D139" s="256">
        <v>1495.9833333333333</v>
      </c>
      <c r="E139" s="256">
        <v>1489.1166666666668</v>
      </c>
      <c r="F139" s="256">
        <v>1478.6333333333334</v>
      </c>
      <c r="G139" s="256">
        <v>1471.7666666666669</v>
      </c>
      <c r="H139" s="256">
        <v>1506.4666666666667</v>
      </c>
      <c r="I139" s="256">
        <v>1513.333333333333</v>
      </c>
      <c r="J139" s="256">
        <v>1523.8166666666666</v>
      </c>
      <c r="K139" s="254">
        <v>1502.85</v>
      </c>
      <c r="L139" s="254">
        <v>1485.5</v>
      </c>
      <c r="M139" s="254">
        <v>12.48405</v>
      </c>
    </row>
    <row r="140" spans="1:13">
      <c r="A140" s="273">
        <v>131</v>
      </c>
      <c r="B140" s="254" t="s">
        <v>416</v>
      </c>
      <c r="C140" s="254">
        <v>680.2</v>
      </c>
      <c r="D140" s="256">
        <v>681.30000000000007</v>
      </c>
      <c r="E140" s="256">
        <v>675.60000000000014</v>
      </c>
      <c r="F140" s="256">
        <v>671.00000000000011</v>
      </c>
      <c r="G140" s="256">
        <v>665.30000000000018</v>
      </c>
      <c r="H140" s="256">
        <v>685.90000000000009</v>
      </c>
      <c r="I140" s="256">
        <v>691.60000000000014</v>
      </c>
      <c r="J140" s="256">
        <v>696.2</v>
      </c>
      <c r="K140" s="254">
        <v>687</v>
      </c>
      <c r="L140" s="254">
        <v>676.7</v>
      </c>
      <c r="M140" s="254">
        <v>15.82343</v>
      </c>
    </row>
    <row r="141" spans="1:13">
      <c r="A141" s="273">
        <v>132</v>
      </c>
      <c r="B141" s="254" t="s">
        <v>135</v>
      </c>
      <c r="C141" s="254">
        <v>1147.8499999999999</v>
      </c>
      <c r="D141" s="256">
        <v>1145.3833333333332</v>
      </c>
      <c r="E141" s="256">
        <v>1140.2666666666664</v>
      </c>
      <c r="F141" s="256">
        <v>1132.6833333333332</v>
      </c>
      <c r="G141" s="256">
        <v>1127.5666666666664</v>
      </c>
      <c r="H141" s="256">
        <v>1152.9666666666665</v>
      </c>
      <c r="I141" s="256">
        <v>1158.0833333333333</v>
      </c>
      <c r="J141" s="256">
        <v>1165.6666666666665</v>
      </c>
      <c r="K141" s="254">
        <v>1150.5</v>
      </c>
      <c r="L141" s="254">
        <v>1137.8</v>
      </c>
      <c r="M141" s="254">
        <v>6.1986299999999996</v>
      </c>
    </row>
    <row r="142" spans="1:13">
      <c r="A142" s="273">
        <v>133</v>
      </c>
      <c r="B142" s="254" t="s">
        <v>146</v>
      </c>
      <c r="C142" s="254">
        <v>79994.7</v>
      </c>
      <c r="D142" s="256">
        <v>80191.533333333326</v>
      </c>
      <c r="E142" s="256">
        <v>79683.166666666657</v>
      </c>
      <c r="F142" s="256">
        <v>79371.633333333331</v>
      </c>
      <c r="G142" s="256">
        <v>78863.266666666663</v>
      </c>
      <c r="H142" s="256">
        <v>80503.066666666651</v>
      </c>
      <c r="I142" s="256">
        <v>81011.43333333332</v>
      </c>
      <c r="J142" s="256">
        <v>81322.966666666645</v>
      </c>
      <c r="K142" s="254">
        <v>80699.899999999994</v>
      </c>
      <c r="L142" s="254">
        <v>79880</v>
      </c>
      <c r="M142" s="254">
        <v>0.10267</v>
      </c>
    </row>
    <row r="143" spans="1:13">
      <c r="A143" s="273">
        <v>134</v>
      </c>
      <c r="B143" s="254" t="s">
        <v>143</v>
      </c>
      <c r="C143" s="254">
        <v>1175.9000000000001</v>
      </c>
      <c r="D143" s="256">
        <v>1171.8500000000001</v>
      </c>
      <c r="E143" s="256">
        <v>1165.2000000000003</v>
      </c>
      <c r="F143" s="256">
        <v>1154.5000000000002</v>
      </c>
      <c r="G143" s="256">
        <v>1147.8500000000004</v>
      </c>
      <c r="H143" s="256">
        <v>1182.5500000000002</v>
      </c>
      <c r="I143" s="256">
        <v>1189.2000000000003</v>
      </c>
      <c r="J143" s="256">
        <v>1199.9000000000001</v>
      </c>
      <c r="K143" s="254">
        <v>1178.5</v>
      </c>
      <c r="L143" s="254">
        <v>1161.1500000000001</v>
      </c>
      <c r="M143" s="254">
        <v>3.2533699999999999</v>
      </c>
    </row>
    <row r="144" spans="1:13">
      <c r="A144" s="273">
        <v>135</v>
      </c>
      <c r="B144" s="254" t="s">
        <v>137</v>
      </c>
      <c r="C144" s="254">
        <v>161.69999999999999</v>
      </c>
      <c r="D144" s="256">
        <v>160.96666666666667</v>
      </c>
      <c r="E144" s="256">
        <v>159.73333333333335</v>
      </c>
      <c r="F144" s="256">
        <v>157.76666666666668</v>
      </c>
      <c r="G144" s="256">
        <v>156.53333333333336</v>
      </c>
      <c r="H144" s="256">
        <v>162.93333333333334</v>
      </c>
      <c r="I144" s="256">
        <v>164.16666666666663</v>
      </c>
      <c r="J144" s="256">
        <v>166.13333333333333</v>
      </c>
      <c r="K144" s="254">
        <v>162.19999999999999</v>
      </c>
      <c r="L144" s="254">
        <v>159</v>
      </c>
      <c r="M144" s="254">
        <v>38.165559999999999</v>
      </c>
    </row>
    <row r="145" spans="1:13">
      <c r="A145" s="273">
        <v>136</v>
      </c>
      <c r="B145" s="254" t="s">
        <v>136</v>
      </c>
      <c r="C145" s="254">
        <v>771.55</v>
      </c>
      <c r="D145" s="256">
        <v>771.51666666666677</v>
      </c>
      <c r="E145" s="256">
        <v>767.03333333333353</v>
      </c>
      <c r="F145" s="256">
        <v>762.51666666666677</v>
      </c>
      <c r="G145" s="256">
        <v>758.03333333333353</v>
      </c>
      <c r="H145" s="256">
        <v>776.03333333333353</v>
      </c>
      <c r="I145" s="256">
        <v>780.51666666666688</v>
      </c>
      <c r="J145" s="256">
        <v>785.03333333333353</v>
      </c>
      <c r="K145" s="254">
        <v>776</v>
      </c>
      <c r="L145" s="254">
        <v>767</v>
      </c>
      <c r="M145" s="254">
        <v>16.581199999999999</v>
      </c>
    </row>
    <row r="146" spans="1:13">
      <c r="A146" s="273">
        <v>137</v>
      </c>
      <c r="B146" s="254" t="s">
        <v>138</v>
      </c>
      <c r="C146" s="254">
        <v>177.6</v>
      </c>
      <c r="D146" s="256">
        <v>176.33333333333334</v>
      </c>
      <c r="E146" s="256">
        <v>174.26666666666668</v>
      </c>
      <c r="F146" s="256">
        <v>170.93333333333334</v>
      </c>
      <c r="G146" s="256">
        <v>168.86666666666667</v>
      </c>
      <c r="H146" s="256">
        <v>179.66666666666669</v>
      </c>
      <c r="I146" s="256">
        <v>181.73333333333335</v>
      </c>
      <c r="J146" s="256">
        <v>185.06666666666669</v>
      </c>
      <c r="K146" s="254">
        <v>178.4</v>
      </c>
      <c r="L146" s="254">
        <v>173</v>
      </c>
      <c r="M146" s="254">
        <v>33.901769999999999</v>
      </c>
    </row>
    <row r="147" spans="1:13">
      <c r="A147" s="273">
        <v>138</v>
      </c>
      <c r="B147" s="254" t="s">
        <v>139</v>
      </c>
      <c r="C147" s="254">
        <v>531.95000000000005</v>
      </c>
      <c r="D147" s="256">
        <v>532.4666666666667</v>
      </c>
      <c r="E147" s="256">
        <v>527.93333333333339</v>
      </c>
      <c r="F147" s="256">
        <v>523.91666666666674</v>
      </c>
      <c r="G147" s="256">
        <v>519.38333333333344</v>
      </c>
      <c r="H147" s="256">
        <v>536.48333333333335</v>
      </c>
      <c r="I147" s="256">
        <v>541.01666666666665</v>
      </c>
      <c r="J147" s="256">
        <v>545.0333333333333</v>
      </c>
      <c r="K147" s="254">
        <v>537</v>
      </c>
      <c r="L147" s="254">
        <v>528.45000000000005</v>
      </c>
      <c r="M147" s="254">
        <v>23.705919999999999</v>
      </c>
    </row>
    <row r="148" spans="1:13">
      <c r="A148" s="273">
        <v>139</v>
      </c>
      <c r="B148" s="254" t="s">
        <v>140</v>
      </c>
      <c r="C148" s="254">
        <v>7425.7</v>
      </c>
      <c r="D148" s="256">
        <v>7405.666666666667</v>
      </c>
      <c r="E148" s="256">
        <v>7363.4333333333343</v>
      </c>
      <c r="F148" s="256">
        <v>7301.166666666667</v>
      </c>
      <c r="G148" s="256">
        <v>7258.9333333333343</v>
      </c>
      <c r="H148" s="256">
        <v>7467.9333333333343</v>
      </c>
      <c r="I148" s="256">
        <v>7510.1666666666661</v>
      </c>
      <c r="J148" s="256">
        <v>7572.4333333333343</v>
      </c>
      <c r="K148" s="254">
        <v>7447.9</v>
      </c>
      <c r="L148" s="254">
        <v>7343.4</v>
      </c>
      <c r="M148" s="254">
        <v>4.0068599999999996</v>
      </c>
    </row>
    <row r="149" spans="1:13">
      <c r="A149" s="273">
        <v>140</v>
      </c>
      <c r="B149" s="254" t="s">
        <v>142</v>
      </c>
      <c r="C149" s="254">
        <v>1077.25</v>
      </c>
      <c r="D149" s="256">
        <v>1064.3999999999999</v>
      </c>
      <c r="E149" s="256">
        <v>1049.6999999999998</v>
      </c>
      <c r="F149" s="256">
        <v>1022.1499999999999</v>
      </c>
      <c r="G149" s="256">
        <v>1007.4499999999998</v>
      </c>
      <c r="H149" s="256">
        <v>1091.9499999999998</v>
      </c>
      <c r="I149" s="256">
        <v>1106.6500000000001</v>
      </c>
      <c r="J149" s="256">
        <v>1134.1999999999998</v>
      </c>
      <c r="K149" s="254">
        <v>1079.0999999999999</v>
      </c>
      <c r="L149" s="254">
        <v>1036.8499999999999</v>
      </c>
      <c r="M149" s="254">
        <v>6.6499899999999998</v>
      </c>
    </row>
    <row r="150" spans="1:13">
      <c r="A150" s="273">
        <v>141</v>
      </c>
      <c r="B150" s="254" t="s">
        <v>144</v>
      </c>
      <c r="C150" s="254">
        <v>2535.75</v>
      </c>
      <c r="D150" s="256">
        <v>2539.4833333333331</v>
      </c>
      <c r="E150" s="256">
        <v>2507.2666666666664</v>
      </c>
      <c r="F150" s="256">
        <v>2478.7833333333333</v>
      </c>
      <c r="G150" s="256">
        <v>2446.5666666666666</v>
      </c>
      <c r="H150" s="256">
        <v>2567.9666666666662</v>
      </c>
      <c r="I150" s="256">
        <v>2600.1833333333325</v>
      </c>
      <c r="J150" s="256">
        <v>2628.6666666666661</v>
      </c>
      <c r="K150" s="254">
        <v>2571.6999999999998</v>
      </c>
      <c r="L150" s="254">
        <v>2511</v>
      </c>
      <c r="M150" s="254">
        <v>7.0429399999999998</v>
      </c>
    </row>
    <row r="151" spans="1:13">
      <c r="A151" s="273">
        <v>142</v>
      </c>
      <c r="B151" s="254" t="s">
        <v>262</v>
      </c>
      <c r="C151" s="254">
        <v>2229.3000000000002</v>
      </c>
      <c r="D151" s="256">
        <v>2225.1</v>
      </c>
      <c r="E151" s="256">
        <v>2181.1999999999998</v>
      </c>
      <c r="F151" s="256">
        <v>2133.1</v>
      </c>
      <c r="G151" s="256">
        <v>2089.1999999999998</v>
      </c>
      <c r="H151" s="256">
        <v>2273.1999999999998</v>
      </c>
      <c r="I151" s="256">
        <v>2317.1000000000004</v>
      </c>
      <c r="J151" s="256">
        <v>2365.1999999999998</v>
      </c>
      <c r="K151" s="254">
        <v>2269</v>
      </c>
      <c r="L151" s="254">
        <v>2177</v>
      </c>
      <c r="M151" s="254">
        <v>13.74846</v>
      </c>
    </row>
    <row r="152" spans="1:13">
      <c r="A152" s="273">
        <v>143</v>
      </c>
      <c r="B152" s="254" t="s">
        <v>147</v>
      </c>
      <c r="C152" s="254">
        <v>1534.6</v>
      </c>
      <c r="D152" s="256">
        <v>1537.1833333333334</v>
      </c>
      <c r="E152" s="256">
        <v>1525.6166666666668</v>
      </c>
      <c r="F152" s="256">
        <v>1516.6333333333334</v>
      </c>
      <c r="G152" s="256">
        <v>1505.0666666666668</v>
      </c>
      <c r="H152" s="256">
        <v>1546.1666666666667</v>
      </c>
      <c r="I152" s="256">
        <v>1557.7333333333333</v>
      </c>
      <c r="J152" s="256">
        <v>1566.7166666666667</v>
      </c>
      <c r="K152" s="254">
        <v>1548.75</v>
      </c>
      <c r="L152" s="254">
        <v>1528.2</v>
      </c>
      <c r="M152" s="254">
        <v>7.6460699999999999</v>
      </c>
    </row>
    <row r="153" spans="1:13">
      <c r="A153" s="273">
        <v>144</v>
      </c>
      <c r="B153" s="254" t="s">
        <v>263</v>
      </c>
      <c r="C153" s="254">
        <v>1075.1500000000001</v>
      </c>
      <c r="D153" s="256">
        <v>1073.95</v>
      </c>
      <c r="E153" s="256">
        <v>1055</v>
      </c>
      <c r="F153" s="256">
        <v>1034.8499999999999</v>
      </c>
      <c r="G153" s="256">
        <v>1015.8999999999999</v>
      </c>
      <c r="H153" s="256">
        <v>1094.1000000000001</v>
      </c>
      <c r="I153" s="256">
        <v>1113.0500000000004</v>
      </c>
      <c r="J153" s="256">
        <v>1133.2000000000003</v>
      </c>
      <c r="K153" s="254">
        <v>1092.9000000000001</v>
      </c>
      <c r="L153" s="254">
        <v>1053.8</v>
      </c>
      <c r="M153" s="254">
        <v>5.6435199999999996</v>
      </c>
    </row>
    <row r="154" spans="1:13">
      <c r="A154" s="273">
        <v>145</v>
      </c>
      <c r="B154" s="254" t="s">
        <v>152</v>
      </c>
      <c r="C154" s="254">
        <v>167.55</v>
      </c>
      <c r="D154" s="256">
        <v>167.06666666666669</v>
      </c>
      <c r="E154" s="256">
        <v>166.13333333333338</v>
      </c>
      <c r="F154" s="256">
        <v>164.7166666666667</v>
      </c>
      <c r="G154" s="256">
        <v>163.78333333333339</v>
      </c>
      <c r="H154" s="256">
        <v>168.48333333333338</v>
      </c>
      <c r="I154" s="256">
        <v>169.41666666666671</v>
      </c>
      <c r="J154" s="256">
        <v>170.83333333333337</v>
      </c>
      <c r="K154" s="254">
        <v>168</v>
      </c>
      <c r="L154" s="254">
        <v>165.65</v>
      </c>
      <c r="M154" s="254">
        <v>181.7672</v>
      </c>
    </row>
    <row r="155" spans="1:13">
      <c r="A155" s="273">
        <v>146</v>
      </c>
      <c r="B155" s="254" t="s">
        <v>153</v>
      </c>
      <c r="C155" s="254">
        <v>117.8</v>
      </c>
      <c r="D155" s="256">
        <v>117.48333333333333</v>
      </c>
      <c r="E155" s="256">
        <v>116.56666666666666</v>
      </c>
      <c r="F155" s="256">
        <v>115.33333333333333</v>
      </c>
      <c r="G155" s="256">
        <v>114.41666666666666</v>
      </c>
      <c r="H155" s="256">
        <v>118.71666666666667</v>
      </c>
      <c r="I155" s="256">
        <v>119.63333333333333</v>
      </c>
      <c r="J155" s="256">
        <v>120.86666666666667</v>
      </c>
      <c r="K155" s="254">
        <v>118.4</v>
      </c>
      <c r="L155" s="254">
        <v>116.25</v>
      </c>
      <c r="M155" s="254">
        <v>95.851439999999997</v>
      </c>
    </row>
    <row r="156" spans="1:13">
      <c r="A156" s="273">
        <v>147</v>
      </c>
      <c r="B156" s="254" t="s">
        <v>437</v>
      </c>
      <c r="C156" s="254">
        <v>3877.55</v>
      </c>
      <c r="D156" s="256">
        <v>3866.7666666666664</v>
      </c>
      <c r="E156" s="256">
        <v>3841.5333333333328</v>
      </c>
      <c r="F156" s="256">
        <v>3805.5166666666664</v>
      </c>
      <c r="G156" s="256">
        <v>3780.2833333333328</v>
      </c>
      <c r="H156" s="256">
        <v>3902.7833333333328</v>
      </c>
      <c r="I156" s="256">
        <v>3928.0166666666664</v>
      </c>
      <c r="J156" s="256">
        <v>3964.0333333333328</v>
      </c>
      <c r="K156" s="254">
        <v>3892</v>
      </c>
      <c r="L156" s="254">
        <v>3830.75</v>
      </c>
      <c r="M156" s="254">
        <v>1.0394300000000001</v>
      </c>
    </row>
    <row r="157" spans="1:13">
      <c r="A157" s="273">
        <v>148</v>
      </c>
      <c r="B157" s="254" t="s">
        <v>151</v>
      </c>
      <c r="C157" s="254">
        <v>17636</v>
      </c>
      <c r="D157" s="256">
        <v>17622</v>
      </c>
      <c r="E157" s="256">
        <v>17564</v>
      </c>
      <c r="F157" s="256">
        <v>17492</v>
      </c>
      <c r="G157" s="256">
        <v>17434</v>
      </c>
      <c r="H157" s="256">
        <v>17694</v>
      </c>
      <c r="I157" s="256">
        <v>17752</v>
      </c>
      <c r="J157" s="256">
        <v>17824</v>
      </c>
      <c r="K157" s="254">
        <v>17680</v>
      </c>
      <c r="L157" s="254">
        <v>17550</v>
      </c>
      <c r="M157" s="254">
        <v>0.26940999999999998</v>
      </c>
    </row>
    <row r="158" spans="1:13">
      <c r="A158" s="273">
        <v>149</v>
      </c>
      <c r="B158" s="254" t="s">
        <v>768</v>
      </c>
      <c r="C158" s="254">
        <v>377.85</v>
      </c>
      <c r="D158" s="256">
        <v>376.2833333333333</v>
      </c>
      <c r="E158" s="256">
        <v>373.71666666666658</v>
      </c>
      <c r="F158" s="256">
        <v>369.58333333333326</v>
      </c>
      <c r="G158" s="256">
        <v>367.01666666666654</v>
      </c>
      <c r="H158" s="256">
        <v>380.41666666666663</v>
      </c>
      <c r="I158" s="256">
        <v>382.98333333333335</v>
      </c>
      <c r="J158" s="256">
        <v>387.11666666666667</v>
      </c>
      <c r="K158" s="254">
        <v>378.85</v>
      </c>
      <c r="L158" s="254">
        <v>372.15</v>
      </c>
      <c r="M158" s="254">
        <v>6.6592700000000002</v>
      </c>
    </row>
    <row r="159" spans="1:13">
      <c r="A159" s="273">
        <v>150</v>
      </c>
      <c r="B159" s="254" t="s">
        <v>265</v>
      </c>
      <c r="C159" s="254">
        <v>670.55</v>
      </c>
      <c r="D159" s="256">
        <v>669.98333333333335</v>
      </c>
      <c r="E159" s="256">
        <v>657.26666666666665</v>
      </c>
      <c r="F159" s="256">
        <v>643.98333333333335</v>
      </c>
      <c r="G159" s="256">
        <v>631.26666666666665</v>
      </c>
      <c r="H159" s="256">
        <v>683.26666666666665</v>
      </c>
      <c r="I159" s="256">
        <v>695.98333333333335</v>
      </c>
      <c r="J159" s="256">
        <v>709.26666666666665</v>
      </c>
      <c r="K159" s="254">
        <v>682.7</v>
      </c>
      <c r="L159" s="254">
        <v>656.7</v>
      </c>
      <c r="M159" s="254">
        <v>11.280620000000001</v>
      </c>
    </row>
    <row r="160" spans="1:13">
      <c r="A160" s="273">
        <v>151</v>
      </c>
      <c r="B160" s="254" t="s">
        <v>155</v>
      </c>
      <c r="C160" s="254">
        <v>117.9</v>
      </c>
      <c r="D160" s="256">
        <v>117.71666666666665</v>
      </c>
      <c r="E160" s="256">
        <v>116.7833333333333</v>
      </c>
      <c r="F160" s="256">
        <v>115.66666666666664</v>
      </c>
      <c r="G160" s="256">
        <v>114.73333333333329</v>
      </c>
      <c r="H160" s="256">
        <v>118.83333333333331</v>
      </c>
      <c r="I160" s="256">
        <v>119.76666666666668</v>
      </c>
      <c r="J160" s="256">
        <v>120.88333333333333</v>
      </c>
      <c r="K160" s="254">
        <v>118.65</v>
      </c>
      <c r="L160" s="254">
        <v>116.6</v>
      </c>
      <c r="M160" s="254">
        <v>112.40925</v>
      </c>
    </row>
    <row r="161" spans="1:13">
      <c r="A161" s="273">
        <v>152</v>
      </c>
      <c r="B161" s="254" t="s">
        <v>154</v>
      </c>
      <c r="C161" s="254">
        <v>173.5</v>
      </c>
      <c r="D161" s="256">
        <v>174.11666666666667</v>
      </c>
      <c r="E161" s="256">
        <v>171.93333333333334</v>
      </c>
      <c r="F161" s="256">
        <v>170.36666666666667</v>
      </c>
      <c r="G161" s="256">
        <v>168.18333333333334</v>
      </c>
      <c r="H161" s="256">
        <v>175.68333333333334</v>
      </c>
      <c r="I161" s="256">
        <v>177.86666666666667</v>
      </c>
      <c r="J161" s="256">
        <v>179.43333333333334</v>
      </c>
      <c r="K161" s="254">
        <v>176.3</v>
      </c>
      <c r="L161" s="254">
        <v>172.55</v>
      </c>
      <c r="M161" s="254">
        <v>11.1563</v>
      </c>
    </row>
    <row r="162" spans="1:13">
      <c r="A162" s="273">
        <v>153</v>
      </c>
      <c r="B162" s="254" t="s">
        <v>267</v>
      </c>
      <c r="C162" s="254">
        <v>2992.15</v>
      </c>
      <c r="D162" s="256">
        <v>2984.8666666666663</v>
      </c>
      <c r="E162" s="256">
        <v>2954.7333333333327</v>
      </c>
      <c r="F162" s="256">
        <v>2917.3166666666662</v>
      </c>
      <c r="G162" s="256">
        <v>2887.1833333333325</v>
      </c>
      <c r="H162" s="256">
        <v>3022.2833333333328</v>
      </c>
      <c r="I162" s="256">
        <v>3052.416666666667</v>
      </c>
      <c r="J162" s="256">
        <v>3089.833333333333</v>
      </c>
      <c r="K162" s="254">
        <v>3015</v>
      </c>
      <c r="L162" s="254">
        <v>2947.45</v>
      </c>
      <c r="M162" s="254">
        <v>1.5351600000000001</v>
      </c>
    </row>
    <row r="163" spans="1:13">
      <c r="A163" s="273">
        <v>154</v>
      </c>
      <c r="B163" s="254" t="s">
        <v>156</v>
      </c>
      <c r="C163" s="254">
        <v>31357.85</v>
      </c>
      <c r="D163" s="256">
        <v>31049.05</v>
      </c>
      <c r="E163" s="256">
        <v>30658.799999999999</v>
      </c>
      <c r="F163" s="256">
        <v>29959.75</v>
      </c>
      <c r="G163" s="256">
        <v>29569.5</v>
      </c>
      <c r="H163" s="256">
        <v>31748.1</v>
      </c>
      <c r="I163" s="256">
        <v>32138.35</v>
      </c>
      <c r="J163" s="256">
        <v>32837.399999999994</v>
      </c>
      <c r="K163" s="254">
        <v>31439.3</v>
      </c>
      <c r="L163" s="254">
        <v>30350</v>
      </c>
      <c r="M163" s="254">
        <v>0.40811999999999998</v>
      </c>
    </row>
    <row r="164" spans="1:13">
      <c r="A164" s="273">
        <v>155</v>
      </c>
      <c r="B164" s="254" t="s">
        <v>158</v>
      </c>
      <c r="C164" s="254">
        <v>224</v>
      </c>
      <c r="D164" s="256">
        <v>224.31666666666669</v>
      </c>
      <c r="E164" s="256">
        <v>223.18333333333339</v>
      </c>
      <c r="F164" s="256">
        <v>222.3666666666667</v>
      </c>
      <c r="G164" s="256">
        <v>221.23333333333341</v>
      </c>
      <c r="H164" s="256">
        <v>225.13333333333338</v>
      </c>
      <c r="I164" s="256">
        <v>226.26666666666665</v>
      </c>
      <c r="J164" s="256">
        <v>227.08333333333337</v>
      </c>
      <c r="K164" s="254">
        <v>225.45</v>
      </c>
      <c r="L164" s="254">
        <v>223.5</v>
      </c>
      <c r="M164" s="254">
        <v>17.25788</v>
      </c>
    </row>
    <row r="165" spans="1:13">
      <c r="A165" s="273">
        <v>156</v>
      </c>
      <c r="B165" s="254" t="s">
        <v>269</v>
      </c>
      <c r="C165" s="254">
        <v>5719.95</v>
      </c>
      <c r="D165" s="256">
        <v>5727.6500000000005</v>
      </c>
      <c r="E165" s="256">
        <v>5670.3000000000011</v>
      </c>
      <c r="F165" s="256">
        <v>5620.6500000000005</v>
      </c>
      <c r="G165" s="256">
        <v>5563.3000000000011</v>
      </c>
      <c r="H165" s="256">
        <v>5777.3000000000011</v>
      </c>
      <c r="I165" s="256">
        <v>5834.6500000000015</v>
      </c>
      <c r="J165" s="256">
        <v>5884.3000000000011</v>
      </c>
      <c r="K165" s="254">
        <v>5785</v>
      </c>
      <c r="L165" s="254">
        <v>5678</v>
      </c>
      <c r="M165" s="254">
        <v>0.62841999999999998</v>
      </c>
    </row>
    <row r="166" spans="1:13">
      <c r="A166" s="273">
        <v>157</v>
      </c>
      <c r="B166" s="254" t="s">
        <v>160</v>
      </c>
      <c r="C166" s="254">
        <v>2277.8000000000002</v>
      </c>
      <c r="D166" s="256">
        <v>2279.7666666666669</v>
      </c>
      <c r="E166" s="256">
        <v>2265.2833333333338</v>
      </c>
      <c r="F166" s="256">
        <v>2252.7666666666669</v>
      </c>
      <c r="G166" s="256">
        <v>2238.2833333333338</v>
      </c>
      <c r="H166" s="256">
        <v>2292.2833333333338</v>
      </c>
      <c r="I166" s="256">
        <v>2306.7666666666664</v>
      </c>
      <c r="J166" s="256">
        <v>2319.2833333333338</v>
      </c>
      <c r="K166" s="254">
        <v>2294.25</v>
      </c>
      <c r="L166" s="254">
        <v>2267.25</v>
      </c>
      <c r="M166" s="254">
        <v>2.21617</v>
      </c>
    </row>
    <row r="167" spans="1:13">
      <c r="A167" s="273">
        <v>158</v>
      </c>
      <c r="B167" s="254" t="s">
        <v>157</v>
      </c>
      <c r="C167" s="254">
        <v>2312.15</v>
      </c>
      <c r="D167" s="256">
        <v>2318.7833333333333</v>
      </c>
      <c r="E167" s="256">
        <v>2288.8166666666666</v>
      </c>
      <c r="F167" s="256">
        <v>2265.4833333333331</v>
      </c>
      <c r="G167" s="256">
        <v>2235.5166666666664</v>
      </c>
      <c r="H167" s="256">
        <v>2342.1166666666668</v>
      </c>
      <c r="I167" s="256">
        <v>2372.083333333333</v>
      </c>
      <c r="J167" s="256">
        <v>2395.416666666667</v>
      </c>
      <c r="K167" s="254">
        <v>2348.75</v>
      </c>
      <c r="L167" s="254">
        <v>2295.4499999999998</v>
      </c>
      <c r="M167" s="254">
        <v>5.75068</v>
      </c>
    </row>
    <row r="168" spans="1:13">
      <c r="A168" s="273">
        <v>159</v>
      </c>
      <c r="B168" s="254" t="s">
        <v>446</v>
      </c>
      <c r="C168" s="254">
        <v>1946.15</v>
      </c>
      <c r="D168" s="256">
        <v>1954</v>
      </c>
      <c r="E168" s="256">
        <v>1930.15</v>
      </c>
      <c r="F168" s="256">
        <v>1914.15</v>
      </c>
      <c r="G168" s="256">
        <v>1890.3000000000002</v>
      </c>
      <c r="H168" s="256">
        <v>1970</v>
      </c>
      <c r="I168" s="256">
        <v>1993.85</v>
      </c>
      <c r="J168" s="256">
        <v>2009.85</v>
      </c>
      <c r="K168" s="254">
        <v>1977.85</v>
      </c>
      <c r="L168" s="254">
        <v>1938</v>
      </c>
      <c r="M168" s="254">
        <v>2.6187900000000002</v>
      </c>
    </row>
    <row r="169" spans="1:13">
      <c r="A169" s="273">
        <v>160</v>
      </c>
      <c r="B169" s="254" t="s">
        <v>159</v>
      </c>
      <c r="C169" s="254">
        <v>121.65</v>
      </c>
      <c r="D169" s="256">
        <v>121.35000000000001</v>
      </c>
      <c r="E169" s="256">
        <v>120.80000000000001</v>
      </c>
      <c r="F169" s="256">
        <v>119.95</v>
      </c>
      <c r="G169" s="256">
        <v>119.4</v>
      </c>
      <c r="H169" s="256">
        <v>122.20000000000002</v>
      </c>
      <c r="I169" s="256">
        <v>122.75</v>
      </c>
      <c r="J169" s="256">
        <v>123.60000000000002</v>
      </c>
      <c r="K169" s="254">
        <v>121.9</v>
      </c>
      <c r="L169" s="254">
        <v>120.5</v>
      </c>
      <c r="M169" s="254">
        <v>45.857349999999997</v>
      </c>
    </row>
    <row r="170" spans="1:13">
      <c r="A170" s="273">
        <v>161</v>
      </c>
      <c r="B170" s="254" t="s">
        <v>162</v>
      </c>
      <c r="C170" s="254">
        <v>230.25</v>
      </c>
      <c r="D170" s="256">
        <v>230.56666666666669</v>
      </c>
      <c r="E170" s="256">
        <v>229.68333333333339</v>
      </c>
      <c r="F170" s="256">
        <v>229.1166666666667</v>
      </c>
      <c r="G170" s="256">
        <v>228.23333333333341</v>
      </c>
      <c r="H170" s="256">
        <v>231.13333333333338</v>
      </c>
      <c r="I170" s="256">
        <v>232.01666666666665</v>
      </c>
      <c r="J170" s="256">
        <v>232.58333333333337</v>
      </c>
      <c r="K170" s="254">
        <v>231.45</v>
      </c>
      <c r="L170" s="254">
        <v>230</v>
      </c>
      <c r="M170" s="254">
        <v>16.82357</v>
      </c>
    </row>
    <row r="171" spans="1:13">
      <c r="A171" s="273">
        <v>162</v>
      </c>
      <c r="B171" s="254" t="s">
        <v>270</v>
      </c>
      <c r="C171" s="254">
        <v>296.35000000000002</v>
      </c>
      <c r="D171" s="256">
        <v>295.51666666666665</v>
      </c>
      <c r="E171" s="256">
        <v>291.2833333333333</v>
      </c>
      <c r="F171" s="256">
        <v>286.21666666666664</v>
      </c>
      <c r="G171" s="256">
        <v>281.98333333333329</v>
      </c>
      <c r="H171" s="256">
        <v>300.58333333333331</v>
      </c>
      <c r="I171" s="256">
        <v>304.81666666666666</v>
      </c>
      <c r="J171" s="256">
        <v>309.88333333333333</v>
      </c>
      <c r="K171" s="254">
        <v>299.75</v>
      </c>
      <c r="L171" s="254">
        <v>290.45</v>
      </c>
      <c r="M171" s="254">
        <v>12.329230000000001</v>
      </c>
    </row>
    <row r="172" spans="1:13">
      <c r="A172" s="273">
        <v>163</v>
      </c>
      <c r="B172" s="254" t="s">
        <v>271</v>
      </c>
      <c r="C172" s="254">
        <v>13134.7</v>
      </c>
      <c r="D172" s="256">
        <v>13209.566666666666</v>
      </c>
      <c r="E172" s="256">
        <v>13025.133333333331</v>
      </c>
      <c r="F172" s="256">
        <v>12915.566666666666</v>
      </c>
      <c r="G172" s="256">
        <v>12731.133333333331</v>
      </c>
      <c r="H172" s="256">
        <v>13319.133333333331</v>
      </c>
      <c r="I172" s="256">
        <v>13503.566666666666</v>
      </c>
      <c r="J172" s="256">
        <v>13613.133333333331</v>
      </c>
      <c r="K172" s="254">
        <v>13394</v>
      </c>
      <c r="L172" s="254">
        <v>13100</v>
      </c>
      <c r="M172" s="254">
        <v>2.8629999999999999E-2</v>
      </c>
    </row>
    <row r="173" spans="1:13">
      <c r="A173" s="273">
        <v>164</v>
      </c>
      <c r="B173" s="254" t="s">
        <v>161</v>
      </c>
      <c r="C173" s="254">
        <v>41</v>
      </c>
      <c r="D173" s="256">
        <v>41.016666666666673</v>
      </c>
      <c r="E173" s="256">
        <v>40.833333333333343</v>
      </c>
      <c r="F173" s="256">
        <v>40.666666666666671</v>
      </c>
      <c r="G173" s="256">
        <v>40.483333333333341</v>
      </c>
      <c r="H173" s="256">
        <v>41.183333333333344</v>
      </c>
      <c r="I173" s="256">
        <v>41.366666666666667</v>
      </c>
      <c r="J173" s="256">
        <v>41.533333333333346</v>
      </c>
      <c r="K173" s="254">
        <v>41.2</v>
      </c>
      <c r="L173" s="254">
        <v>40.85</v>
      </c>
      <c r="M173" s="254">
        <v>451.22471000000002</v>
      </c>
    </row>
    <row r="174" spans="1:13">
      <c r="A174" s="273">
        <v>165</v>
      </c>
      <c r="B174" s="254" t="s">
        <v>165</v>
      </c>
      <c r="C174" s="254">
        <v>218.95</v>
      </c>
      <c r="D174" s="256">
        <v>217.35</v>
      </c>
      <c r="E174" s="256">
        <v>213.95</v>
      </c>
      <c r="F174" s="256">
        <v>208.95</v>
      </c>
      <c r="G174" s="256">
        <v>205.54999999999998</v>
      </c>
      <c r="H174" s="256">
        <v>222.35</v>
      </c>
      <c r="I174" s="256">
        <v>225.75000000000003</v>
      </c>
      <c r="J174" s="256">
        <v>230.75</v>
      </c>
      <c r="K174" s="254">
        <v>220.75</v>
      </c>
      <c r="L174" s="254">
        <v>212.35</v>
      </c>
      <c r="M174" s="254">
        <v>126.80283</v>
      </c>
    </row>
    <row r="175" spans="1:13">
      <c r="A175" s="273">
        <v>166</v>
      </c>
      <c r="B175" s="254" t="s">
        <v>166</v>
      </c>
      <c r="C175" s="254">
        <v>145.35</v>
      </c>
      <c r="D175" s="256">
        <v>144.66666666666666</v>
      </c>
      <c r="E175" s="256">
        <v>143.68333333333331</v>
      </c>
      <c r="F175" s="256">
        <v>142.01666666666665</v>
      </c>
      <c r="G175" s="256">
        <v>141.0333333333333</v>
      </c>
      <c r="H175" s="256">
        <v>146.33333333333331</v>
      </c>
      <c r="I175" s="256">
        <v>147.31666666666666</v>
      </c>
      <c r="J175" s="256">
        <v>148.98333333333332</v>
      </c>
      <c r="K175" s="254">
        <v>145.65</v>
      </c>
      <c r="L175" s="254">
        <v>143</v>
      </c>
      <c r="M175" s="254">
        <v>25.763649999999998</v>
      </c>
    </row>
    <row r="176" spans="1:13">
      <c r="A176" s="273">
        <v>167</v>
      </c>
      <c r="B176" s="254" t="s">
        <v>167</v>
      </c>
      <c r="C176" s="254">
        <v>2071.1999999999998</v>
      </c>
      <c r="D176" s="256">
        <v>2076.3333333333335</v>
      </c>
      <c r="E176" s="256">
        <v>2060.9666666666672</v>
      </c>
      <c r="F176" s="256">
        <v>2050.7333333333336</v>
      </c>
      <c r="G176" s="256">
        <v>2035.3666666666672</v>
      </c>
      <c r="H176" s="256">
        <v>2086.5666666666671</v>
      </c>
      <c r="I176" s="256">
        <v>2101.9333333333329</v>
      </c>
      <c r="J176" s="256">
        <v>2112.166666666667</v>
      </c>
      <c r="K176" s="254">
        <v>2091.6999999999998</v>
      </c>
      <c r="L176" s="254">
        <v>2066.1</v>
      </c>
      <c r="M176" s="254">
        <v>41.708860000000001</v>
      </c>
    </row>
    <row r="177" spans="1:13">
      <c r="A177" s="273">
        <v>168</v>
      </c>
      <c r="B177" s="254" t="s">
        <v>792</v>
      </c>
      <c r="C177" s="254">
        <v>974.5</v>
      </c>
      <c r="D177" s="256">
        <v>977.43333333333339</v>
      </c>
      <c r="E177" s="256">
        <v>967.06666666666683</v>
      </c>
      <c r="F177" s="256">
        <v>959.63333333333344</v>
      </c>
      <c r="G177" s="256">
        <v>949.26666666666688</v>
      </c>
      <c r="H177" s="256">
        <v>984.86666666666679</v>
      </c>
      <c r="I177" s="256">
        <v>995.23333333333335</v>
      </c>
      <c r="J177" s="256">
        <v>1002.6666666666667</v>
      </c>
      <c r="K177" s="254">
        <v>987.8</v>
      </c>
      <c r="L177" s="254">
        <v>970</v>
      </c>
      <c r="M177" s="254">
        <v>10.88635</v>
      </c>
    </row>
    <row r="178" spans="1:13">
      <c r="A178" s="273">
        <v>169</v>
      </c>
      <c r="B178" s="254" t="s">
        <v>274</v>
      </c>
      <c r="C178" s="254">
        <v>1019.6</v>
      </c>
      <c r="D178" s="256">
        <v>1020.0499999999998</v>
      </c>
      <c r="E178" s="256">
        <v>1012.0999999999997</v>
      </c>
      <c r="F178" s="256">
        <v>1004.5999999999998</v>
      </c>
      <c r="G178" s="256">
        <v>996.64999999999964</v>
      </c>
      <c r="H178" s="256">
        <v>1027.5499999999997</v>
      </c>
      <c r="I178" s="256">
        <v>1035.4999999999998</v>
      </c>
      <c r="J178" s="256">
        <v>1042.9999999999998</v>
      </c>
      <c r="K178" s="254">
        <v>1028</v>
      </c>
      <c r="L178" s="254">
        <v>1012.55</v>
      </c>
      <c r="M178" s="254">
        <v>9.3038699999999999</v>
      </c>
    </row>
    <row r="179" spans="1:13">
      <c r="A179" s="273">
        <v>170</v>
      </c>
      <c r="B179" s="254" t="s">
        <v>172</v>
      </c>
      <c r="C179" s="254">
        <v>7603.6</v>
      </c>
      <c r="D179" s="256">
        <v>7579.5333333333328</v>
      </c>
      <c r="E179" s="256">
        <v>7539.0666666666657</v>
      </c>
      <c r="F179" s="256">
        <v>7474.5333333333328</v>
      </c>
      <c r="G179" s="256">
        <v>7434.0666666666657</v>
      </c>
      <c r="H179" s="256">
        <v>7644.0666666666657</v>
      </c>
      <c r="I179" s="256">
        <v>7684.5333333333328</v>
      </c>
      <c r="J179" s="256">
        <v>7749.0666666666657</v>
      </c>
      <c r="K179" s="254">
        <v>7620</v>
      </c>
      <c r="L179" s="254">
        <v>7515</v>
      </c>
      <c r="M179" s="254">
        <v>0.76576</v>
      </c>
    </row>
    <row r="180" spans="1:13">
      <c r="A180" s="273">
        <v>171</v>
      </c>
      <c r="B180" s="254" t="s">
        <v>462</v>
      </c>
      <c r="C180" s="254">
        <v>7889.75</v>
      </c>
      <c r="D180" s="256">
        <v>7896.583333333333</v>
      </c>
      <c r="E180" s="256">
        <v>7843.1666666666661</v>
      </c>
      <c r="F180" s="256">
        <v>7796.583333333333</v>
      </c>
      <c r="G180" s="256">
        <v>7743.1666666666661</v>
      </c>
      <c r="H180" s="256">
        <v>7943.1666666666661</v>
      </c>
      <c r="I180" s="256">
        <v>7996.5833333333321</v>
      </c>
      <c r="J180" s="256">
        <v>8043.1666666666661</v>
      </c>
      <c r="K180" s="254">
        <v>7950</v>
      </c>
      <c r="L180" s="254">
        <v>7850</v>
      </c>
      <c r="M180" s="254">
        <v>9.2899999999999996E-2</v>
      </c>
    </row>
    <row r="181" spans="1:13">
      <c r="A181" s="273">
        <v>172</v>
      </c>
      <c r="B181" s="254" t="s">
        <v>170</v>
      </c>
      <c r="C181" s="254">
        <v>27502.75</v>
      </c>
      <c r="D181" s="256">
        <v>27455.166666666668</v>
      </c>
      <c r="E181" s="256">
        <v>27277.583333333336</v>
      </c>
      <c r="F181" s="256">
        <v>27052.416666666668</v>
      </c>
      <c r="G181" s="256">
        <v>26874.833333333336</v>
      </c>
      <c r="H181" s="256">
        <v>27680.333333333336</v>
      </c>
      <c r="I181" s="256">
        <v>27857.916666666672</v>
      </c>
      <c r="J181" s="256">
        <v>28083.083333333336</v>
      </c>
      <c r="K181" s="254">
        <v>27632.75</v>
      </c>
      <c r="L181" s="254">
        <v>27230</v>
      </c>
      <c r="M181" s="254">
        <v>0.45571</v>
      </c>
    </row>
    <row r="182" spans="1:13">
      <c r="A182" s="273">
        <v>173</v>
      </c>
      <c r="B182" s="254" t="s">
        <v>173</v>
      </c>
      <c r="C182" s="254">
        <v>1455.7</v>
      </c>
      <c r="D182" s="256">
        <v>1444.5666666666666</v>
      </c>
      <c r="E182" s="256">
        <v>1429.1333333333332</v>
      </c>
      <c r="F182" s="256">
        <v>1402.5666666666666</v>
      </c>
      <c r="G182" s="256">
        <v>1387.1333333333332</v>
      </c>
      <c r="H182" s="256">
        <v>1471.1333333333332</v>
      </c>
      <c r="I182" s="256">
        <v>1486.5666666666666</v>
      </c>
      <c r="J182" s="256">
        <v>1513.1333333333332</v>
      </c>
      <c r="K182" s="254">
        <v>1460</v>
      </c>
      <c r="L182" s="254">
        <v>1418</v>
      </c>
      <c r="M182" s="254">
        <v>11.274520000000001</v>
      </c>
    </row>
    <row r="183" spans="1:13">
      <c r="A183" s="273">
        <v>174</v>
      </c>
      <c r="B183" s="254" t="s">
        <v>171</v>
      </c>
      <c r="C183" s="254">
        <v>2002.15</v>
      </c>
      <c r="D183" s="256">
        <v>2007.3833333333332</v>
      </c>
      <c r="E183" s="256">
        <v>1987.7666666666664</v>
      </c>
      <c r="F183" s="256">
        <v>1973.3833333333332</v>
      </c>
      <c r="G183" s="256">
        <v>1953.7666666666664</v>
      </c>
      <c r="H183" s="256">
        <v>2021.7666666666664</v>
      </c>
      <c r="I183" s="256">
        <v>2041.3833333333332</v>
      </c>
      <c r="J183" s="256">
        <v>2055.7666666666664</v>
      </c>
      <c r="K183" s="254">
        <v>2027</v>
      </c>
      <c r="L183" s="254">
        <v>1993</v>
      </c>
      <c r="M183" s="254">
        <v>1.53731</v>
      </c>
    </row>
    <row r="184" spans="1:13">
      <c r="A184" s="273">
        <v>175</v>
      </c>
      <c r="B184" s="254" t="s">
        <v>169</v>
      </c>
      <c r="C184" s="254">
        <v>423.75</v>
      </c>
      <c r="D184" s="256">
        <v>424.09999999999997</v>
      </c>
      <c r="E184" s="256">
        <v>420.69999999999993</v>
      </c>
      <c r="F184" s="256">
        <v>417.65</v>
      </c>
      <c r="G184" s="256">
        <v>414.24999999999994</v>
      </c>
      <c r="H184" s="256">
        <v>427.14999999999992</v>
      </c>
      <c r="I184" s="256">
        <v>430.5499999999999</v>
      </c>
      <c r="J184" s="256">
        <v>433.59999999999991</v>
      </c>
      <c r="K184" s="254">
        <v>427.5</v>
      </c>
      <c r="L184" s="254">
        <v>421.05</v>
      </c>
      <c r="M184" s="254">
        <v>168.44494</v>
      </c>
    </row>
    <row r="185" spans="1:13">
      <c r="A185" s="273">
        <v>176</v>
      </c>
      <c r="B185" s="254" t="s">
        <v>168</v>
      </c>
      <c r="C185" s="254">
        <v>125.05</v>
      </c>
      <c r="D185" s="256">
        <v>124.43333333333334</v>
      </c>
      <c r="E185" s="256">
        <v>123.16666666666667</v>
      </c>
      <c r="F185" s="256">
        <v>121.28333333333333</v>
      </c>
      <c r="G185" s="256">
        <v>120.01666666666667</v>
      </c>
      <c r="H185" s="256">
        <v>126.31666666666668</v>
      </c>
      <c r="I185" s="256">
        <v>127.58333333333333</v>
      </c>
      <c r="J185" s="256">
        <v>129.4666666666667</v>
      </c>
      <c r="K185" s="254">
        <v>125.7</v>
      </c>
      <c r="L185" s="254">
        <v>122.55</v>
      </c>
      <c r="M185" s="254">
        <v>360.3064</v>
      </c>
    </row>
    <row r="186" spans="1:13">
      <c r="A186" s="273">
        <v>177</v>
      </c>
      <c r="B186" s="254" t="s">
        <v>175</v>
      </c>
      <c r="C186" s="254">
        <v>667.9</v>
      </c>
      <c r="D186" s="256">
        <v>668.13333333333333</v>
      </c>
      <c r="E186" s="256">
        <v>663.9666666666667</v>
      </c>
      <c r="F186" s="256">
        <v>660.03333333333342</v>
      </c>
      <c r="G186" s="256">
        <v>655.86666666666679</v>
      </c>
      <c r="H186" s="256">
        <v>672.06666666666661</v>
      </c>
      <c r="I186" s="256">
        <v>676.23333333333335</v>
      </c>
      <c r="J186" s="256">
        <v>680.16666666666652</v>
      </c>
      <c r="K186" s="254">
        <v>672.3</v>
      </c>
      <c r="L186" s="254">
        <v>664.2</v>
      </c>
      <c r="M186" s="254">
        <v>19.940750000000001</v>
      </c>
    </row>
    <row r="187" spans="1:13">
      <c r="A187" s="273">
        <v>178</v>
      </c>
      <c r="B187" s="254" t="s">
        <v>176</v>
      </c>
      <c r="C187" s="254">
        <v>521.9</v>
      </c>
      <c r="D187" s="256">
        <v>522.9</v>
      </c>
      <c r="E187" s="256">
        <v>519.4</v>
      </c>
      <c r="F187" s="256">
        <v>516.9</v>
      </c>
      <c r="G187" s="256">
        <v>513.4</v>
      </c>
      <c r="H187" s="256">
        <v>525.4</v>
      </c>
      <c r="I187" s="256">
        <v>528.9</v>
      </c>
      <c r="J187" s="256">
        <v>531.4</v>
      </c>
      <c r="K187" s="254">
        <v>526.4</v>
      </c>
      <c r="L187" s="254">
        <v>520.4</v>
      </c>
      <c r="M187" s="254">
        <v>8.5555800000000009</v>
      </c>
    </row>
    <row r="188" spans="1:13">
      <c r="A188" s="273">
        <v>179</v>
      </c>
      <c r="B188" s="254" t="s">
        <v>275</v>
      </c>
      <c r="C188" s="254">
        <v>582.1</v>
      </c>
      <c r="D188" s="256">
        <v>585.01666666666665</v>
      </c>
      <c r="E188" s="256">
        <v>576.13333333333333</v>
      </c>
      <c r="F188" s="256">
        <v>570.16666666666663</v>
      </c>
      <c r="G188" s="256">
        <v>561.2833333333333</v>
      </c>
      <c r="H188" s="256">
        <v>590.98333333333335</v>
      </c>
      <c r="I188" s="256">
        <v>599.86666666666656</v>
      </c>
      <c r="J188" s="256">
        <v>605.83333333333337</v>
      </c>
      <c r="K188" s="254">
        <v>593.9</v>
      </c>
      <c r="L188" s="254">
        <v>579.04999999999995</v>
      </c>
      <c r="M188" s="254">
        <v>3.61483</v>
      </c>
    </row>
    <row r="189" spans="1:13">
      <c r="A189" s="273">
        <v>180</v>
      </c>
      <c r="B189" s="254" t="s">
        <v>188</v>
      </c>
      <c r="C189" s="254">
        <v>599.70000000000005</v>
      </c>
      <c r="D189" s="256">
        <v>598.2833333333333</v>
      </c>
      <c r="E189" s="256">
        <v>594.66666666666663</v>
      </c>
      <c r="F189" s="256">
        <v>589.63333333333333</v>
      </c>
      <c r="G189" s="256">
        <v>586.01666666666665</v>
      </c>
      <c r="H189" s="256">
        <v>603.31666666666661</v>
      </c>
      <c r="I189" s="256">
        <v>606.93333333333339</v>
      </c>
      <c r="J189" s="256">
        <v>611.96666666666658</v>
      </c>
      <c r="K189" s="254">
        <v>601.9</v>
      </c>
      <c r="L189" s="254">
        <v>593.25</v>
      </c>
      <c r="M189" s="254">
        <v>15.68512</v>
      </c>
    </row>
    <row r="190" spans="1:13">
      <c r="A190" s="273">
        <v>181</v>
      </c>
      <c r="B190" s="254" t="s">
        <v>177</v>
      </c>
      <c r="C190" s="254">
        <v>764.9</v>
      </c>
      <c r="D190" s="256">
        <v>766.85</v>
      </c>
      <c r="E190" s="256">
        <v>757.1</v>
      </c>
      <c r="F190" s="256">
        <v>749.3</v>
      </c>
      <c r="G190" s="256">
        <v>739.55</v>
      </c>
      <c r="H190" s="256">
        <v>774.65000000000009</v>
      </c>
      <c r="I190" s="256">
        <v>784.40000000000009</v>
      </c>
      <c r="J190" s="256">
        <v>792.20000000000016</v>
      </c>
      <c r="K190" s="254">
        <v>776.6</v>
      </c>
      <c r="L190" s="254">
        <v>759.05</v>
      </c>
      <c r="M190" s="254">
        <v>19.508669999999999</v>
      </c>
    </row>
    <row r="191" spans="1:13">
      <c r="A191" s="273">
        <v>182</v>
      </c>
      <c r="B191" s="254" t="s">
        <v>183</v>
      </c>
      <c r="C191" s="254">
        <v>3208.15</v>
      </c>
      <c r="D191" s="256">
        <v>3230.3833333333332</v>
      </c>
      <c r="E191" s="256">
        <v>3178.7666666666664</v>
      </c>
      <c r="F191" s="256">
        <v>3149.3833333333332</v>
      </c>
      <c r="G191" s="256">
        <v>3097.7666666666664</v>
      </c>
      <c r="H191" s="256">
        <v>3259.7666666666664</v>
      </c>
      <c r="I191" s="256">
        <v>3311.3833333333332</v>
      </c>
      <c r="J191" s="256">
        <v>3340.7666666666664</v>
      </c>
      <c r="K191" s="254">
        <v>3282</v>
      </c>
      <c r="L191" s="254">
        <v>3201</v>
      </c>
      <c r="M191" s="254">
        <v>63.650669999999998</v>
      </c>
    </row>
    <row r="192" spans="1:13">
      <c r="A192" s="273">
        <v>183</v>
      </c>
      <c r="B192" s="254" t="s">
        <v>782</v>
      </c>
      <c r="C192" s="254">
        <v>765.95</v>
      </c>
      <c r="D192" s="256">
        <v>766.13333333333333</v>
      </c>
      <c r="E192" s="256">
        <v>759.51666666666665</v>
      </c>
      <c r="F192" s="256">
        <v>753.08333333333337</v>
      </c>
      <c r="G192" s="256">
        <v>746.4666666666667</v>
      </c>
      <c r="H192" s="256">
        <v>772.56666666666661</v>
      </c>
      <c r="I192" s="256">
        <v>779.18333333333317</v>
      </c>
      <c r="J192" s="256">
        <v>785.61666666666656</v>
      </c>
      <c r="K192" s="254">
        <v>772.75</v>
      </c>
      <c r="L192" s="254">
        <v>759.7</v>
      </c>
      <c r="M192" s="254">
        <v>11.51792</v>
      </c>
    </row>
    <row r="193" spans="1:13">
      <c r="A193" s="273">
        <v>184</v>
      </c>
      <c r="B193" s="254" t="s">
        <v>178</v>
      </c>
      <c r="C193" s="254">
        <v>4295.3999999999996</v>
      </c>
      <c r="D193" s="256">
        <v>4279.3</v>
      </c>
      <c r="E193" s="256">
        <v>4207.8</v>
      </c>
      <c r="F193" s="256">
        <v>4120.2</v>
      </c>
      <c r="G193" s="256">
        <v>4048.7</v>
      </c>
      <c r="H193" s="256">
        <v>4366.9000000000005</v>
      </c>
      <c r="I193" s="256">
        <v>4438.4000000000005</v>
      </c>
      <c r="J193" s="256">
        <v>4526.0000000000009</v>
      </c>
      <c r="K193" s="254">
        <v>4350.8</v>
      </c>
      <c r="L193" s="254">
        <v>4191.7</v>
      </c>
      <c r="M193" s="254">
        <v>2.1314299999999999</v>
      </c>
    </row>
    <row r="194" spans="1:13">
      <c r="A194" s="273">
        <v>185</v>
      </c>
      <c r="B194" s="254" t="s">
        <v>179</v>
      </c>
      <c r="C194" s="254">
        <v>306.3</v>
      </c>
      <c r="D194" s="256">
        <v>305.66666666666669</v>
      </c>
      <c r="E194" s="256">
        <v>302.48333333333335</v>
      </c>
      <c r="F194" s="256">
        <v>298.66666666666669</v>
      </c>
      <c r="G194" s="256">
        <v>295.48333333333335</v>
      </c>
      <c r="H194" s="256">
        <v>309.48333333333335</v>
      </c>
      <c r="I194" s="256">
        <v>312.66666666666663</v>
      </c>
      <c r="J194" s="256">
        <v>316.48333333333335</v>
      </c>
      <c r="K194" s="254">
        <v>308.85000000000002</v>
      </c>
      <c r="L194" s="254">
        <v>301.85000000000002</v>
      </c>
      <c r="M194" s="254">
        <v>488.07213999999999</v>
      </c>
    </row>
    <row r="195" spans="1:13">
      <c r="A195" s="273">
        <v>186</v>
      </c>
      <c r="B195" s="254" t="s">
        <v>181</v>
      </c>
      <c r="C195" s="254">
        <v>124.45</v>
      </c>
      <c r="D195" s="256">
        <v>123.64999999999999</v>
      </c>
      <c r="E195" s="256">
        <v>122.49999999999999</v>
      </c>
      <c r="F195" s="256">
        <v>120.55</v>
      </c>
      <c r="G195" s="256">
        <v>119.39999999999999</v>
      </c>
      <c r="H195" s="256">
        <v>125.59999999999998</v>
      </c>
      <c r="I195" s="256">
        <v>126.74999999999999</v>
      </c>
      <c r="J195" s="256">
        <v>128.69999999999999</v>
      </c>
      <c r="K195" s="254">
        <v>124.8</v>
      </c>
      <c r="L195" s="254">
        <v>121.7</v>
      </c>
      <c r="M195" s="254">
        <v>240.78290000000001</v>
      </c>
    </row>
    <row r="196" spans="1:13">
      <c r="A196" s="273">
        <v>187</v>
      </c>
      <c r="B196" s="245" t="s">
        <v>182</v>
      </c>
      <c r="C196" s="245">
        <v>1239.3499999999999</v>
      </c>
      <c r="D196" s="280">
        <v>1223.8166666666666</v>
      </c>
      <c r="E196" s="280">
        <v>1203.5333333333333</v>
      </c>
      <c r="F196" s="280">
        <v>1167.7166666666667</v>
      </c>
      <c r="G196" s="280">
        <v>1147.4333333333334</v>
      </c>
      <c r="H196" s="280">
        <v>1259.6333333333332</v>
      </c>
      <c r="I196" s="280">
        <v>1279.9166666666665</v>
      </c>
      <c r="J196" s="280">
        <v>1315.7333333333331</v>
      </c>
      <c r="K196" s="245">
        <v>1244.0999999999999</v>
      </c>
      <c r="L196" s="245">
        <v>1188</v>
      </c>
      <c r="M196" s="245">
        <v>178.59356</v>
      </c>
    </row>
    <row r="197" spans="1:13">
      <c r="A197" s="273">
        <v>188</v>
      </c>
      <c r="B197" s="245" t="s">
        <v>184</v>
      </c>
      <c r="C197" s="245">
        <v>1051.75</v>
      </c>
      <c r="D197" s="280">
        <v>1056.5166666666667</v>
      </c>
      <c r="E197" s="280">
        <v>1044.2333333333333</v>
      </c>
      <c r="F197" s="280">
        <v>1036.7166666666667</v>
      </c>
      <c r="G197" s="280">
        <v>1024.4333333333334</v>
      </c>
      <c r="H197" s="280">
        <v>1064.0333333333333</v>
      </c>
      <c r="I197" s="280">
        <v>1076.3166666666666</v>
      </c>
      <c r="J197" s="280">
        <v>1083.8333333333333</v>
      </c>
      <c r="K197" s="245">
        <v>1068.8</v>
      </c>
      <c r="L197" s="245">
        <v>1049</v>
      </c>
      <c r="M197" s="245">
        <v>18.890350000000002</v>
      </c>
    </row>
    <row r="198" spans="1:13">
      <c r="A198" s="273">
        <v>189</v>
      </c>
      <c r="B198" s="245" t="s">
        <v>164</v>
      </c>
      <c r="C198" s="245">
        <v>1089.75</v>
      </c>
      <c r="D198" s="280">
        <v>1084.2833333333333</v>
      </c>
      <c r="E198" s="280">
        <v>1066.3666666666666</v>
      </c>
      <c r="F198" s="280">
        <v>1042.9833333333333</v>
      </c>
      <c r="G198" s="280">
        <v>1025.0666666666666</v>
      </c>
      <c r="H198" s="280">
        <v>1107.6666666666665</v>
      </c>
      <c r="I198" s="280">
        <v>1125.5833333333335</v>
      </c>
      <c r="J198" s="280">
        <v>1148.9666666666665</v>
      </c>
      <c r="K198" s="245">
        <v>1102.2</v>
      </c>
      <c r="L198" s="245">
        <v>1060.9000000000001</v>
      </c>
      <c r="M198" s="245">
        <v>7.3066800000000001</v>
      </c>
    </row>
    <row r="199" spans="1:13">
      <c r="A199" s="273">
        <v>190</v>
      </c>
      <c r="B199" s="245" t="s">
        <v>185</v>
      </c>
      <c r="C199" s="245">
        <v>1720.6</v>
      </c>
      <c r="D199" s="280">
        <v>1726.1833333333334</v>
      </c>
      <c r="E199" s="280">
        <v>1712.4166666666667</v>
      </c>
      <c r="F199" s="280">
        <v>1704.2333333333333</v>
      </c>
      <c r="G199" s="280">
        <v>1690.4666666666667</v>
      </c>
      <c r="H199" s="280">
        <v>1734.3666666666668</v>
      </c>
      <c r="I199" s="280">
        <v>1748.1333333333332</v>
      </c>
      <c r="J199" s="280">
        <v>1756.3166666666668</v>
      </c>
      <c r="K199" s="245">
        <v>1739.95</v>
      </c>
      <c r="L199" s="245">
        <v>1718</v>
      </c>
      <c r="M199" s="245">
        <v>8.3121299999999998</v>
      </c>
    </row>
    <row r="200" spans="1:13">
      <c r="A200" s="273">
        <v>191</v>
      </c>
      <c r="B200" s="245" t="s">
        <v>186</v>
      </c>
      <c r="C200" s="245">
        <v>3005.05</v>
      </c>
      <c r="D200" s="280">
        <v>2981.0166666666664</v>
      </c>
      <c r="E200" s="280">
        <v>2948.0333333333328</v>
      </c>
      <c r="F200" s="280">
        <v>2891.0166666666664</v>
      </c>
      <c r="G200" s="280">
        <v>2858.0333333333328</v>
      </c>
      <c r="H200" s="280">
        <v>3038.0333333333328</v>
      </c>
      <c r="I200" s="280">
        <v>3071.0166666666664</v>
      </c>
      <c r="J200" s="280">
        <v>3128.0333333333328</v>
      </c>
      <c r="K200" s="245">
        <v>3014</v>
      </c>
      <c r="L200" s="245">
        <v>2924</v>
      </c>
      <c r="M200" s="245">
        <v>2.83378</v>
      </c>
    </row>
    <row r="201" spans="1:13">
      <c r="A201" s="273">
        <v>192</v>
      </c>
      <c r="B201" s="245" t="s">
        <v>187</v>
      </c>
      <c r="C201" s="245">
        <v>475.2</v>
      </c>
      <c r="D201" s="280">
        <v>472.13333333333338</v>
      </c>
      <c r="E201" s="280">
        <v>468.31666666666678</v>
      </c>
      <c r="F201" s="280">
        <v>461.43333333333339</v>
      </c>
      <c r="G201" s="280">
        <v>457.61666666666679</v>
      </c>
      <c r="H201" s="280">
        <v>479.01666666666677</v>
      </c>
      <c r="I201" s="280">
        <v>482.83333333333337</v>
      </c>
      <c r="J201" s="280">
        <v>489.71666666666675</v>
      </c>
      <c r="K201" s="245">
        <v>475.95</v>
      </c>
      <c r="L201" s="245">
        <v>465.25</v>
      </c>
      <c r="M201" s="245">
        <v>6.93825</v>
      </c>
    </row>
    <row r="202" spans="1:13">
      <c r="A202" s="273">
        <v>193</v>
      </c>
      <c r="B202" s="245" t="s">
        <v>492</v>
      </c>
      <c r="C202" s="245">
        <v>905.3</v>
      </c>
      <c r="D202" s="280">
        <v>909.93333333333339</v>
      </c>
      <c r="E202" s="280">
        <v>895.36666666666679</v>
      </c>
      <c r="F202" s="280">
        <v>885.43333333333339</v>
      </c>
      <c r="G202" s="280">
        <v>870.86666666666679</v>
      </c>
      <c r="H202" s="280">
        <v>919.86666666666679</v>
      </c>
      <c r="I202" s="280">
        <v>934.43333333333339</v>
      </c>
      <c r="J202" s="280">
        <v>944.36666666666679</v>
      </c>
      <c r="K202" s="245">
        <v>924.5</v>
      </c>
      <c r="L202" s="245">
        <v>900</v>
      </c>
      <c r="M202" s="245">
        <v>5.07064</v>
      </c>
    </row>
    <row r="203" spans="1:13">
      <c r="A203" s="273">
        <v>194</v>
      </c>
      <c r="B203" s="245" t="s">
        <v>193</v>
      </c>
      <c r="C203" s="245">
        <v>814.55</v>
      </c>
      <c r="D203" s="280">
        <v>815.2166666666667</v>
      </c>
      <c r="E203" s="280">
        <v>807.43333333333339</v>
      </c>
      <c r="F203" s="280">
        <v>800.31666666666672</v>
      </c>
      <c r="G203" s="280">
        <v>792.53333333333342</v>
      </c>
      <c r="H203" s="280">
        <v>822.33333333333337</v>
      </c>
      <c r="I203" s="280">
        <v>830.11666666666667</v>
      </c>
      <c r="J203" s="280">
        <v>837.23333333333335</v>
      </c>
      <c r="K203" s="245">
        <v>823</v>
      </c>
      <c r="L203" s="245">
        <v>808.1</v>
      </c>
      <c r="M203" s="245">
        <v>26.626809999999999</v>
      </c>
    </row>
    <row r="204" spans="1:13">
      <c r="A204" s="273">
        <v>195</v>
      </c>
      <c r="B204" s="245" t="s">
        <v>191</v>
      </c>
      <c r="C204" s="245">
        <v>6899.55</v>
      </c>
      <c r="D204" s="280">
        <v>6885.0666666666666</v>
      </c>
      <c r="E204" s="280">
        <v>6849.4833333333336</v>
      </c>
      <c r="F204" s="280">
        <v>6799.416666666667</v>
      </c>
      <c r="G204" s="280">
        <v>6763.8333333333339</v>
      </c>
      <c r="H204" s="280">
        <v>6935.1333333333332</v>
      </c>
      <c r="I204" s="280">
        <v>6970.7166666666672</v>
      </c>
      <c r="J204" s="280">
        <v>7020.7833333333328</v>
      </c>
      <c r="K204" s="245">
        <v>6920.65</v>
      </c>
      <c r="L204" s="245">
        <v>6835</v>
      </c>
      <c r="M204" s="245">
        <v>1.7054199999999999</v>
      </c>
    </row>
    <row r="205" spans="1:13">
      <c r="A205" s="273">
        <v>196</v>
      </c>
      <c r="B205" s="245" t="s">
        <v>192</v>
      </c>
      <c r="C205" s="245">
        <v>36.75</v>
      </c>
      <c r="D205" s="280">
        <v>36.9</v>
      </c>
      <c r="E205" s="280">
        <v>36.449999999999996</v>
      </c>
      <c r="F205" s="280">
        <v>36.15</v>
      </c>
      <c r="G205" s="280">
        <v>35.699999999999996</v>
      </c>
      <c r="H205" s="280">
        <v>37.199999999999996</v>
      </c>
      <c r="I205" s="280">
        <v>37.65</v>
      </c>
      <c r="J205" s="280">
        <v>37.949999999999996</v>
      </c>
      <c r="K205" s="245">
        <v>37.35</v>
      </c>
      <c r="L205" s="245">
        <v>36.6</v>
      </c>
      <c r="M205" s="245">
        <v>125.0393</v>
      </c>
    </row>
    <row r="206" spans="1:13">
      <c r="A206" s="273">
        <v>197</v>
      </c>
      <c r="B206" s="245" t="s">
        <v>189</v>
      </c>
      <c r="C206" s="245">
        <v>1431.35</v>
      </c>
      <c r="D206" s="280">
        <v>1427.9833333333333</v>
      </c>
      <c r="E206" s="280">
        <v>1413.3166666666666</v>
      </c>
      <c r="F206" s="280">
        <v>1395.2833333333333</v>
      </c>
      <c r="G206" s="280">
        <v>1380.6166666666666</v>
      </c>
      <c r="H206" s="280">
        <v>1446.0166666666667</v>
      </c>
      <c r="I206" s="280">
        <v>1460.6833333333332</v>
      </c>
      <c r="J206" s="280">
        <v>1478.7166666666667</v>
      </c>
      <c r="K206" s="245">
        <v>1442.65</v>
      </c>
      <c r="L206" s="245">
        <v>1409.95</v>
      </c>
      <c r="M206" s="245">
        <v>2.2300300000000002</v>
      </c>
    </row>
    <row r="207" spans="1:13">
      <c r="A207" s="273">
        <v>198</v>
      </c>
      <c r="B207" s="245" t="s">
        <v>141</v>
      </c>
      <c r="C207" s="245">
        <v>655.25</v>
      </c>
      <c r="D207" s="280">
        <v>656.41666666666663</v>
      </c>
      <c r="E207" s="280">
        <v>652.83333333333326</v>
      </c>
      <c r="F207" s="280">
        <v>650.41666666666663</v>
      </c>
      <c r="G207" s="280">
        <v>646.83333333333326</v>
      </c>
      <c r="H207" s="280">
        <v>658.83333333333326</v>
      </c>
      <c r="I207" s="280">
        <v>662.41666666666652</v>
      </c>
      <c r="J207" s="280">
        <v>664.83333333333326</v>
      </c>
      <c r="K207" s="245">
        <v>660</v>
      </c>
      <c r="L207" s="245">
        <v>654</v>
      </c>
      <c r="M207" s="245">
        <v>3.00258</v>
      </c>
    </row>
    <row r="208" spans="1:13">
      <c r="A208" s="273">
        <v>199</v>
      </c>
      <c r="B208" s="245" t="s">
        <v>277</v>
      </c>
      <c r="C208" s="245">
        <v>257.95</v>
      </c>
      <c r="D208" s="280">
        <v>258.43333333333334</v>
      </c>
      <c r="E208" s="280">
        <v>256.56666666666666</v>
      </c>
      <c r="F208" s="280">
        <v>255.18333333333334</v>
      </c>
      <c r="G208" s="280">
        <v>253.31666666666666</v>
      </c>
      <c r="H208" s="280">
        <v>259.81666666666666</v>
      </c>
      <c r="I208" s="280">
        <v>261.68333333333334</v>
      </c>
      <c r="J208" s="280">
        <v>263.06666666666666</v>
      </c>
      <c r="K208" s="245">
        <v>260.3</v>
      </c>
      <c r="L208" s="245">
        <v>257.05</v>
      </c>
      <c r="M208" s="245">
        <v>4.2812900000000003</v>
      </c>
    </row>
    <row r="209" spans="1:13">
      <c r="A209" s="273">
        <v>200</v>
      </c>
      <c r="B209" s="245" t="s">
        <v>504</v>
      </c>
      <c r="C209" s="245">
        <v>770.05</v>
      </c>
      <c r="D209" s="280">
        <v>768.68333333333339</v>
      </c>
      <c r="E209" s="280">
        <v>762.36666666666679</v>
      </c>
      <c r="F209" s="280">
        <v>754.68333333333339</v>
      </c>
      <c r="G209" s="280">
        <v>748.36666666666679</v>
      </c>
      <c r="H209" s="280">
        <v>776.36666666666679</v>
      </c>
      <c r="I209" s="280">
        <v>782.68333333333339</v>
      </c>
      <c r="J209" s="280">
        <v>790.36666666666679</v>
      </c>
      <c r="K209" s="245">
        <v>775</v>
      </c>
      <c r="L209" s="245">
        <v>761</v>
      </c>
      <c r="M209" s="245">
        <v>3.3689300000000002</v>
      </c>
    </row>
    <row r="210" spans="1:13">
      <c r="A210" s="273">
        <v>201</v>
      </c>
      <c r="B210" s="245" t="s">
        <v>194</v>
      </c>
      <c r="C210" s="245">
        <v>271.55</v>
      </c>
      <c r="D210" s="280">
        <v>269</v>
      </c>
      <c r="E210" s="280">
        <v>265.45</v>
      </c>
      <c r="F210" s="280">
        <v>259.34999999999997</v>
      </c>
      <c r="G210" s="280">
        <v>255.79999999999995</v>
      </c>
      <c r="H210" s="280">
        <v>275.10000000000002</v>
      </c>
      <c r="I210" s="280">
        <v>278.64999999999998</v>
      </c>
      <c r="J210" s="280">
        <v>284.75000000000006</v>
      </c>
      <c r="K210" s="245">
        <v>272.55</v>
      </c>
      <c r="L210" s="245">
        <v>262.89999999999998</v>
      </c>
      <c r="M210" s="245">
        <v>77.228759999999994</v>
      </c>
    </row>
    <row r="211" spans="1:13">
      <c r="A211" s="273">
        <v>202</v>
      </c>
      <c r="B211" s="245" t="s">
        <v>118</v>
      </c>
      <c r="C211" s="245">
        <v>9.0500000000000007</v>
      </c>
      <c r="D211" s="280">
        <v>9.0333333333333332</v>
      </c>
      <c r="E211" s="280">
        <v>8.7666666666666657</v>
      </c>
      <c r="F211" s="280">
        <v>8.4833333333333325</v>
      </c>
      <c r="G211" s="280">
        <v>8.216666666666665</v>
      </c>
      <c r="H211" s="280">
        <v>9.3166666666666664</v>
      </c>
      <c r="I211" s="280">
        <v>9.5833333333333357</v>
      </c>
      <c r="J211" s="280">
        <v>9.8666666666666671</v>
      </c>
      <c r="K211" s="245">
        <v>9.3000000000000007</v>
      </c>
      <c r="L211" s="245">
        <v>8.75</v>
      </c>
      <c r="M211" s="245">
        <v>1790.39654</v>
      </c>
    </row>
    <row r="212" spans="1:13">
      <c r="A212" s="273">
        <v>203</v>
      </c>
      <c r="B212" s="245" t="s">
        <v>195</v>
      </c>
      <c r="C212" s="245">
        <v>1015.4</v>
      </c>
      <c r="D212" s="280">
        <v>1012.3166666666666</v>
      </c>
      <c r="E212" s="280">
        <v>1006.0833333333333</v>
      </c>
      <c r="F212" s="280">
        <v>996.76666666666665</v>
      </c>
      <c r="G212" s="280">
        <v>990.5333333333333</v>
      </c>
      <c r="H212" s="280">
        <v>1021.6333333333332</v>
      </c>
      <c r="I212" s="280">
        <v>1027.8666666666666</v>
      </c>
      <c r="J212" s="280">
        <v>1037.1833333333332</v>
      </c>
      <c r="K212" s="245">
        <v>1018.55</v>
      </c>
      <c r="L212" s="245">
        <v>1003</v>
      </c>
      <c r="M212" s="245">
        <v>4.5568099999999996</v>
      </c>
    </row>
    <row r="213" spans="1:13">
      <c r="A213" s="273">
        <v>204</v>
      </c>
      <c r="B213" s="245" t="s">
        <v>510</v>
      </c>
      <c r="C213" s="245">
        <v>2231.5</v>
      </c>
      <c r="D213" s="280">
        <v>2225.5833333333335</v>
      </c>
      <c r="E213" s="280">
        <v>2212.916666666667</v>
      </c>
      <c r="F213" s="280">
        <v>2194.3333333333335</v>
      </c>
      <c r="G213" s="280">
        <v>2181.666666666667</v>
      </c>
      <c r="H213" s="280">
        <v>2244.166666666667</v>
      </c>
      <c r="I213" s="280">
        <v>2256.8333333333339</v>
      </c>
      <c r="J213" s="280">
        <v>2275.416666666667</v>
      </c>
      <c r="K213" s="245">
        <v>2238.25</v>
      </c>
      <c r="L213" s="245">
        <v>2207</v>
      </c>
      <c r="M213" s="245">
        <v>0.36381999999999998</v>
      </c>
    </row>
    <row r="214" spans="1:13">
      <c r="A214" s="273">
        <v>205</v>
      </c>
      <c r="B214" s="245" t="s">
        <v>196</v>
      </c>
      <c r="C214" s="280">
        <v>525.79999999999995</v>
      </c>
      <c r="D214" s="280">
        <v>526.66666666666663</v>
      </c>
      <c r="E214" s="280">
        <v>522.38333333333321</v>
      </c>
      <c r="F214" s="280">
        <v>518.96666666666658</v>
      </c>
      <c r="G214" s="280">
        <v>514.68333333333317</v>
      </c>
      <c r="H214" s="280">
        <v>530.08333333333326</v>
      </c>
      <c r="I214" s="280">
        <v>534.36666666666679</v>
      </c>
      <c r="J214" s="280">
        <v>537.7833333333333</v>
      </c>
      <c r="K214" s="280">
        <v>530.95000000000005</v>
      </c>
      <c r="L214" s="280">
        <v>523.25</v>
      </c>
      <c r="M214" s="280">
        <v>57.246079999999999</v>
      </c>
    </row>
    <row r="215" spans="1:13">
      <c r="A215" s="273">
        <v>206</v>
      </c>
      <c r="B215" s="245" t="s">
        <v>197</v>
      </c>
      <c r="C215" s="280">
        <v>13.25</v>
      </c>
      <c r="D215" s="280">
        <v>13.266666666666666</v>
      </c>
      <c r="E215" s="280">
        <v>13.183333333333332</v>
      </c>
      <c r="F215" s="280">
        <v>13.116666666666665</v>
      </c>
      <c r="G215" s="280">
        <v>13.033333333333331</v>
      </c>
      <c r="H215" s="280">
        <v>13.333333333333332</v>
      </c>
      <c r="I215" s="280">
        <v>13.416666666666668</v>
      </c>
      <c r="J215" s="280">
        <v>13.483333333333333</v>
      </c>
      <c r="K215" s="280">
        <v>13.35</v>
      </c>
      <c r="L215" s="280">
        <v>13.2</v>
      </c>
      <c r="M215" s="280">
        <v>670.70257000000004</v>
      </c>
    </row>
    <row r="216" spans="1:13">
      <c r="A216" s="273">
        <v>207</v>
      </c>
      <c r="B216" s="245" t="s">
        <v>198</v>
      </c>
      <c r="C216" s="280">
        <v>216.6</v>
      </c>
      <c r="D216" s="280">
        <v>216.19999999999996</v>
      </c>
      <c r="E216" s="280">
        <v>214.94999999999993</v>
      </c>
      <c r="F216" s="280">
        <v>213.29999999999998</v>
      </c>
      <c r="G216" s="280">
        <v>212.04999999999995</v>
      </c>
      <c r="H216" s="280">
        <v>217.84999999999991</v>
      </c>
      <c r="I216" s="280">
        <v>219.09999999999997</v>
      </c>
      <c r="J216" s="280">
        <v>220.74999999999989</v>
      </c>
      <c r="K216" s="280">
        <v>217.45</v>
      </c>
      <c r="L216" s="280">
        <v>214.55</v>
      </c>
      <c r="M216" s="280">
        <v>45.453090000000003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H14" sqref="H14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2"/>
      <c r="B1" s="572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44389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51"/>
      <c r="L9" s="258"/>
      <c r="M9" s="259"/>
    </row>
    <row r="10" spans="1:15" ht="42.75" customHeight="1">
      <c r="A10" s="564"/>
      <c r="B10" s="566"/>
      <c r="C10" s="571" t="s">
        <v>23</v>
      </c>
      <c r="D10" s="571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19" t="s">
        <v>284</v>
      </c>
      <c r="C11" s="417">
        <v>24473.200000000001</v>
      </c>
      <c r="D11" s="418">
        <v>24451.466666666664</v>
      </c>
      <c r="E11" s="418">
        <v>24362.933333333327</v>
      </c>
      <c r="F11" s="418">
        <v>24252.666666666664</v>
      </c>
      <c r="G11" s="418">
        <v>24164.133333333328</v>
      </c>
      <c r="H11" s="418">
        <v>24561.733333333326</v>
      </c>
      <c r="I11" s="418">
        <v>24650.266666666659</v>
      </c>
      <c r="J11" s="418">
        <v>24760.533333333326</v>
      </c>
      <c r="K11" s="417">
        <v>24540</v>
      </c>
      <c r="L11" s="417">
        <v>24341.200000000001</v>
      </c>
      <c r="M11" s="417">
        <v>1.137E-2</v>
      </c>
    </row>
    <row r="12" spans="1:15" ht="12" customHeight="1">
      <c r="A12" s="245">
        <v>2</v>
      </c>
      <c r="B12" s="419" t="s">
        <v>763</v>
      </c>
      <c r="C12" s="417">
        <v>1713.45</v>
      </c>
      <c r="D12" s="418">
        <v>1707.3166666666666</v>
      </c>
      <c r="E12" s="418">
        <v>1689.6333333333332</v>
      </c>
      <c r="F12" s="418">
        <v>1665.8166666666666</v>
      </c>
      <c r="G12" s="418">
        <v>1648.1333333333332</v>
      </c>
      <c r="H12" s="418">
        <v>1731.1333333333332</v>
      </c>
      <c r="I12" s="418">
        <v>1748.8166666666666</v>
      </c>
      <c r="J12" s="418">
        <v>1772.6333333333332</v>
      </c>
      <c r="K12" s="417">
        <v>1725</v>
      </c>
      <c r="L12" s="417">
        <v>1683.5</v>
      </c>
      <c r="M12" s="417">
        <v>1.63245</v>
      </c>
    </row>
    <row r="13" spans="1:15" ht="12" customHeight="1">
      <c r="A13" s="245">
        <v>3</v>
      </c>
      <c r="B13" s="419" t="s">
        <v>793</v>
      </c>
      <c r="C13" s="417">
        <v>1922.8</v>
      </c>
      <c r="D13" s="418">
        <v>1928.6833333333334</v>
      </c>
      <c r="E13" s="418">
        <v>1907.3666666666668</v>
      </c>
      <c r="F13" s="418">
        <v>1891.9333333333334</v>
      </c>
      <c r="G13" s="418">
        <v>1870.6166666666668</v>
      </c>
      <c r="H13" s="418">
        <v>1944.1166666666668</v>
      </c>
      <c r="I13" s="418">
        <v>1965.4333333333334</v>
      </c>
      <c r="J13" s="418">
        <v>1980.8666666666668</v>
      </c>
      <c r="K13" s="417">
        <v>1950</v>
      </c>
      <c r="L13" s="417">
        <v>1913.25</v>
      </c>
      <c r="M13" s="417">
        <v>0.434</v>
      </c>
    </row>
    <row r="14" spans="1:15" ht="12" customHeight="1">
      <c r="A14" s="245">
        <v>4</v>
      </c>
      <c r="B14" s="419" t="s">
        <v>38</v>
      </c>
      <c r="C14" s="417">
        <v>2037.25</v>
      </c>
      <c r="D14" s="418">
        <v>2031.45</v>
      </c>
      <c r="E14" s="418">
        <v>2022.9</v>
      </c>
      <c r="F14" s="418">
        <v>2008.55</v>
      </c>
      <c r="G14" s="418">
        <v>2000</v>
      </c>
      <c r="H14" s="418">
        <v>2045.8000000000002</v>
      </c>
      <c r="I14" s="418">
        <v>2054.35</v>
      </c>
      <c r="J14" s="418">
        <v>2068.7000000000003</v>
      </c>
      <c r="K14" s="417">
        <v>2040</v>
      </c>
      <c r="L14" s="417">
        <v>2017.1</v>
      </c>
      <c r="M14" s="417">
        <v>1.7444200000000001</v>
      </c>
    </row>
    <row r="15" spans="1:15" ht="12" customHeight="1">
      <c r="A15" s="245">
        <v>5</v>
      </c>
      <c r="B15" s="419" t="s">
        <v>285</v>
      </c>
      <c r="C15" s="417">
        <v>2073.6</v>
      </c>
      <c r="D15" s="418">
        <v>2094.9</v>
      </c>
      <c r="E15" s="418">
        <v>2041.0500000000002</v>
      </c>
      <c r="F15" s="418">
        <v>2008.5</v>
      </c>
      <c r="G15" s="418">
        <v>1954.65</v>
      </c>
      <c r="H15" s="418">
        <v>2127.4500000000003</v>
      </c>
      <c r="I15" s="418">
        <v>2181.2999999999997</v>
      </c>
      <c r="J15" s="418">
        <v>2213.8500000000004</v>
      </c>
      <c r="K15" s="417">
        <v>2148.75</v>
      </c>
      <c r="L15" s="417">
        <v>2062.35</v>
      </c>
      <c r="M15" s="417">
        <v>0.76156000000000001</v>
      </c>
    </row>
    <row r="16" spans="1:15" ht="12" customHeight="1">
      <c r="A16" s="245">
        <v>6</v>
      </c>
      <c r="B16" s="419" t="s">
        <v>286</v>
      </c>
      <c r="C16" s="417">
        <v>1543.7</v>
      </c>
      <c r="D16" s="418">
        <v>1557.5666666666666</v>
      </c>
      <c r="E16" s="418">
        <v>1521.1333333333332</v>
      </c>
      <c r="F16" s="418">
        <v>1498.5666666666666</v>
      </c>
      <c r="G16" s="418">
        <v>1462.1333333333332</v>
      </c>
      <c r="H16" s="418">
        <v>1580.1333333333332</v>
      </c>
      <c r="I16" s="418">
        <v>1616.5666666666666</v>
      </c>
      <c r="J16" s="418">
        <v>1639.1333333333332</v>
      </c>
      <c r="K16" s="417">
        <v>1594</v>
      </c>
      <c r="L16" s="417">
        <v>1535</v>
      </c>
      <c r="M16" s="417">
        <v>0.98341000000000001</v>
      </c>
    </row>
    <row r="17" spans="1:13" ht="12" customHeight="1">
      <c r="A17" s="245">
        <v>7</v>
      </c>
      <c r="B17" s="419" t="s">
        <v>222</v>
      </c>
      <c r="C17" s="417">
        <v>1194.7</v>
      </c>
      <c r="D17" s="418">
        <v>1175.3833333333332</v>
      </c>
      <c r="E17" s="418">
        <v>1150.7666666666664</v>
      </c>
      <c r="F17" s="418">
        <v>1106.8333333333333</v>
      </c>
      <c r="G17" s="418">
        <v>1082.2166666666665</v>
      </c>
      <c r="H17" s="418">
        <v>1219.3166666666664</v>
      </c>
      <c r="I17" s="418">
        <v>1243.9333333333332</v>
      </c>
      <c r="J17" s="418">
        <v>1287.8666666666663</v>
      </c>
      <c r="K17" s="417">
        <v>1200</v>
      </c>
      <c r="L17" s="417">
        <v>1131.45</v>
      </c>
      <c r="M17" s="417">
        <v>31.895309999999998</v>
      </c>
    </row>
    <row r="18" spans="1:13" ht="12" customHeight="1">
      <c r="A18" s="245">
        <v>8</v>
      </c>
      <c r="B18" s="419" t="s">
        <v>716</v>
      </c>
      <c r="C18" s="417">
        <v>722.15</v>
      </c>
      <c r="D18" s="418">
        <v>722.38333333333333</v>
      </c>
      <c r="E18" s="418">
        <v>718.76666666666665</v>
      </c>
      <c r="F18" s="418">
        <v>715.38333333333333</v>
      </c>
      <c r="G18" s="418">
        <v>711.76666666666665</v>
      </c>
      <c r="H18" s="418">
        <v>725.76666666666665</v>
      </c>
      <c r="I18" s="418">
        <v>729.38333333333321</v>
      </c>
      <c r="J18" s="418">
        <v>732.76666666666665</v>
      </c>
      <c r="K18" s="417">
        <v>726</v>
      </c>
      <c r="L18" s="417">
        <v>719</v>
      </c>
      <c r="M18" s="417">
        <v>1.2765299999999999</v>
      </c>
    </row>
    <row r="19" spans="1:13" ht="12" customHeight="1">
      <c r="A19" s="245">
        <v>9</v>
      </c>
      <c r="B19" s="419" t="s">
        <v>717</v>
      </c>
      <c r="C19" s="417">
        <v>853.15</v>
      </c>
      <c r="D19" s="418">
        <v>853.68333333333339</v>
      </c>
      <c r="E19" s="418">
        <v>845.61666666666679</v>
      </c>
      <c r="F19" s="418">
        <v>838.08333333333337</v>
      </c>
      <c r="G19" s="418">
        <v>830.01666666666677</v>
      </c>
      <c r="H19" s="418">
        <v>861.21666666666681</v>
      </c>
      <c r="I19" s="418">
        <v>869.28333333333342</v>
      </c>
      <c r="J19" s="418">
        <v>876.81666666666683</v>
      </c>
      <c r="K19" s="417">
        <v>861.75</v>
      </c>
      <c r="L19" s="417">
        <v>846.15</v>
      </c>
      <c r="M19" s="417">
        <v>8.7918000000000003</v>
      </c>
    </row>
    <row r="20" spans="1:13" ht="12" customHeight="1">
      <c r="A20" s="245">
        <v>10</v>
      </c>
      <c r="B20" s="419" t="s">
        <v>287</v>
      </c>
      <c r="C20" s="417">
        <v>2896.15</v>
      </c>
      <c r="D20" s="418">
        <v>2894.2333333333336</v>
      </c>
      <c r="E20" s="418">
        <v>2851.916666666667</v>
      </c>
      <c r="F20" s="418">
        <v>2807.6833333333334</v>
      </c>
      <c r="G20" s="418">
        <v>2765.3666666666668</v>
      </c>
      <c r="H20" s="418">
        <v>2938.4666666666672</v>
      </c>
      <c r="I20" s="418">
        <v>2980.7833333333338</v>
      </c>
      <c r="J20" s="418">
        <v>3025.0166666666673</v>
      </c>
      <c r="K20" s="417">
        <v>2936.55</v>
      </c>
      <c r="L20" s="417">
        <v>2850</v>
      </c>
      <c r="M20" s="417">
        <v>0.91934000000000005</v>
      </c>
    </row>
    <row r="21" spans="1:13" ht="12" customHeight="1">
      <c r="A21" s="245">
        <v>11</v>
      </c>
      <c r="B21" s="419" t="s">
        <v>288</v>
      </c>
      <c r="C21" s="417">
        <v>17250.2</v>
      </c>
      <c r="D21" s="418">
        <v>17283.399999999998</v>
      </c>
      <c r="E21" s="418">
        <v>17166.799999999996</v>
      </c>
      <c r="F21" s="418">
        <v>17083.399999999998</v>
      </c>
      <c r="G21" s="418">
        <v>16966.799999999996</v>
      </c>
      <c r="H21" s="418">
        <v>17366.799999999996</v>
      </c>
      <c r="I21" s="418">
        <v>17483.399999999994</v>
      </c>
      <c r="J21" s="418">
        <v>17566.799999999996</v>
      </c>
      <c r="K21" s="417">
        <v>17400</v>
      </c>
      <c r="L21" s="417">
        <v>17200</v>
      </c>
      <c r="M21" s="417">
        <v>0.32915</v>
      </c>
    </row>
    <row r="22" spans="1:13" ht="12" customHeight="1">
      <c r="A22" s="245">
        <v>12</v>
      </c>
      <c r="B22" s="419" t="s">
        <v>40</v>
      </c>
      <c r="C22" s="417">
        <v>1431.35</v>
      </c>
      <c r="D22" s="418">
        <v>1434.8</v>
      </c>
      <c r="E22" s="418">
        <v>1413</v>
      </c>
      <c r="F22" s="418">
        <v>1394.65</v>
      </c>
      <c r="G22" s="418">
        <v>1372.8500000000001</v>
      </c>
      <c r="H22" s="418">
        <v>1453.1499999999999</v>
      </c>
      <c r="I22" s="418">
        <v>1474.9499999999996</v>
      </c>
      <c r="J22" s="418">
        <v>1493.2999999999997</v>
      </c>
      <c r="K22" s="417">
        <v>1456.6</v>
      </c>
      <c r="L22" s="417">
        <v>1416.45</v>
      </c>
      <c r="M22" s="417">
        <v>45.023240000000001</v>
      </c>
    </row>
    <row r="23" spans="1:13">
      <c r="A23" s="245">
        <v>13</v>
      </c>
      <c r="B23" s="419" t="s">
        <v>289</v>
      </c>
      <c r="C23" s="417">
        <v>1019.4</v>
      </c>
      <c r="D23" s="418">
        <v>1020.1333333333333</v>
      </c>
      <c r="E23" s="418">
        <v>1000.2666666666667</v>
      </c>
      <c r="F23" s="418">
        <v>981.13333333333333</v>
      </c>
      <c r="G23" s="418">
        <v>961.26666666666665</v>
      </c>
      <c r="H23" s="418">
        <v>1039.2666666666667</v>
      </c>
      <c r="I23" s="418">
        <v>1059.1333333333332</v>
      </c>
      <c r="J23" s="418">
        <v>1078.2666666666667</v>
      </c>
      <c r="K23" s="417">
        <v>1040</v>
      </c>
      <c r="L23" s="417">
        <v>1001</v>
      </c>
      <c r="M23" s="417">
        <v>0.91944000000000004</v>
      </c>
    </row>
    <row r="24" spans="1:13">
      <c r="A24" s="245">
        <v>14</v>
      </c>
      <c r="B24" s="419" t="s">
        <v>41</v>
      </c>
      <c r="C24" s="417">
        <v>728.5</v>
      </c>
      <c r="D24" s="418">
        <v>724.61666666666667</v>
      </c>
      <c r="E24" s="418">
        <v>712.23333333333335</v>
      </c>
      <c r="F24" s="418">
        <v>695.9666666666667</v>
      </c>
      <c r="G24" s="418">
        <v>683.58333333333337</v>
      </c>
      <c r="H24" s="418">
        <v>740.88333333333333</v>
      </c>
      <c r="I24" s="418">
        <v>753.26666666666677</v>
      </c>
      <c r="J24" s="418">
        <v>769.5333333333333</v>
      </c>
      <c r="K24" s="417">
        <v>737</v>
      </c>
      <c r="L24" s="417">
        <v>708.35</v>
      </c>
      <c r="M24" s="417">
        <v>149.24155999999999</v>
      </c>
    </row>
    <row r="25" spans="1:13">
      <c r="A25" s="245">
        <v>15</v>
      </c>
      <c r="B25" s="419" t="s">
        <v>804</v>
      </c>
      <c r="C25" s="417">
        <v>917.15</v>
      </c>
      <c r="D25" s="418">
        <v>918.58333333333337</v>
      </c>
      <c r="E25" s="418">
        <v>898.76666666666677</v>
      </c>
      <c r="F25" s="418">
        <v>880.38333333333344</v>
      </c>
      <c r="G25" s="418">
        <v>860.56666666666683</v>
      </c>
      <c r="H25" s="418">
        <v>936.9666666666667</v>
      </c>
      <c r="I25" s="418">
        <v>956.7833333333333</v>
      </c>
      <c r="J25" s="418">
        <v>975.16666666666663</v>
      </c>
      <c r="K25" s="417">
        <v>938.4</v>
      </c>
      <c r="L25" s="417">
        <v>900.2</v>
      </c>
      <c r="M25" s="417">
        <v>2.1339100000000002</v>
      </c>
    </row>
    <row r="26" spans="1:13">
      <c r="A26" s="245">
        <v>16</v>
      </c>
      <c r="B26" s="419" t="s">
        <v>290</v>
      </c>
      <c r="C26" s="417">
        <v>1000.5</v>
      </c>
      <c r="D26" s="418">
        <v>1003.1999999999999</v>
      </c>
      <c r="E26" s="418">
        <v>987.69999999999982</v>
      </c>
      <c r="F26" s="418">
        <v>974.89999999999986</v>
      </c>
      <c r="G26" s="418">
        <v>959.39999999999975</v>
      </c>
      <c r="H26" s="418">
        <v>1015.9999999999999</v>
      </c>
      <c r="I26" s="418">
        <v>1031.5</v>
      </c>
      <c r="J26" s="418">
        <v>1044.3</v>
      </c>
      <c r="K26" s="417">
        <v>1018.7</v>
      </c>
      <c r="L26" s="417">
        <v>990.4</v>
      </c>
      <c r="M26" s="417">
        <v>1.4019299999999999</v>
      </c>
    </row>
    <row r="27" spans="1:13">
      <c r="A27" s="245">
        <v>17</v>
      </c>
      <c r="B27" s="419" t="s">
        <v>223</v>
      </c>
      <c r="C27" s="417">
        <v>116.15</v>
      </c>
      <c r="D27" s="418">
        <v>115.55</v>
      </c>
      <c r="E27" s="418">
        <v>114.35</v>
      </c>
      <c r="F27" s="418">
        <v>112.55</v>
      </c>
      <c r="G27" s="418">
        <v>111.35</v>
      </c>
      <c r="H27" s="418">
        <v>117.35</v>
      </c>
      <c r="I27" s="418">
        <v>118.55000000000001</v>
      </c>
      <c r="J27" s="418">
        <v>120.35</v>
      </c>
      <c r="K27" s="417">
        <v>116.75</v>
      </c>
      <c r="L27" s="417">
        <v>113.75</v>
      </c>
      <c r="M27" s="417">
        <v>20.06353</v>
      </c>
    </row>
    <row r="28" spans="1:13">
      <c r="A28" s="245">
        <v>18</v>
      </c>
      <c r="B28" s="419" t="s">
        <v>224</v>
      </c>
      <c r="C28" s="417">
        <v>213</v>
      </c>
      <c r="D28" s="418">
        <v>214.63333333333333</v>
      </c>
      <c r="E28" s="418">
        <v>211.06666666666666</v>
      </c>
      <c r="F28" s="418">
        <v>209.13333333333333</v>
      </c>
      <c r="G28" s="418">
        <v>205.56666666666666</v>
      </c>
      <c r="H28" s="418">
        <v>216.56666666666666</v>
      </c>
      <c r="I28" s="418">
        <v>220.13333333333333</v>
      </c>
      <c r="J28" s="418">
        <v>222.06666666666666</v>
      </c>
      <c r="K28" s="417">
        <v>218.2</v>
      </c>
      <c r="L28" s="417">
        <v>212.7</v>
      </c>
      <c r="M28" s="417">
        <v>18.91902</v>
      </c>
    </row>
    <row r="29" spans="1:13">
      <c r="A29" s="245">
        <v>19</v>
      </c>
      <c r="B29" s="419" t="s">
        <v>291</v>
      </c>
      <c r="C29" s="417">
        <v>403.85</v>
      </c>
      <c r="D29" s="418">
        <v>404.2833333333333</v>
      </c>
      <c r="E29" s="418">
        <v>397.06666666666661</v>
      </c>
      <c r="F29" s="418">
        <v>390.2833333333333</v>
      </c>
      <c r="G29" s="418">
        <v>383.06666666666661</v>
      </c>
      <c r="H29" s="418">
        <v>411.06666666666661</v>
      </c>
      <c r="I29" s="418">
        <v>418.2833333333333</v>
      </c>
      <c r="J29" s="418">
        <v>425.06666666666661</v>
      </c>
      <c r="K29" s="417">
        <v>411.5</v>
      </c>
      <c r="L29" s="417">
        <v>397.5</v>
      </c>
      <c r="M29" s="417">
        <v>9.6320399999999999</v>
      </c>
    </row>
    <row r="30" spans="1:13">
      <c r="A30" s="245">
        <v>20</v>
      </c>
      <c r="B30" s="419" t="s">
        <v>292</v>
      </c>
      <c r="C30" s="417">
        <v>374.6</v>
      </c>
      <c r="D30" s="418">
        <v>374.68333333333334</v>
      </c>
      <c r="E30" s="418">
        <v>369.66666666666669</v>
      </c>
      <c r="F30" s="418">
        <v>364.73333333333335</v>
      </c>
      <c r="G30" s="418">
        <v>359.7166666666667</v>
      </c>
      <c r="H30" s="418">
        <v>379.61666666666667</v>
      </c>
      <c r="I30" s="418">
        <v>384.63333333333333</v>
      </c>
      <c r="J30" s="418">
        <v>389.56666666666666</v>
      </c>
      <c r="K30" s="417">
        <v>379.7</v>
      </c>
      <c r="L30" s="417">
        <v>369.75</v>
      </c>
      <c r="M30" s="417">
        <v>11.779540000000001</v>
      </c>
    </row>
    <row r="31" spans="1:13">
      <c r="A31" s="245">
        <v>21</v>
      </c>
      <c r="B31" s="419" t="s">
        <v>718</v>
      </c>
      <c r="C31" s="417">
        <v>4371.6000000000004</v>
      </c>
      <c r="D31" s="418">
        <v>4393.8666666666668</v>
      </c>
      <c r="E31" s="418">
        <v>4329.7333333333336</v>
      </c>
      <c r="F31" s="418">
        <v>4287.8666666666668</v>
      </c>
      <c r="G31" s="418">
        <v>4223.7333333333336</v>
      </c>
      <c r="H31" s="418">
        <v>4435.7333333333336</v>
      </c>
      <c r="I31" s="418">
        <v>4499.8666666666668</v>
      </c>
      <c r="J31" s="418">
        <v>4541.7333333333336</v>
      </c>
      <c r="K31" s="417">
        <v>4458</v>
      </c>
      <c r="L31" s="417">
        <v>4352</v>
      </c>
      <c r="M31" s="417">
        <v>0.81645000000000001</v>
      </c>
    </row>
    <row r="32" spans="1:13">
      <c r="A32" s="245">
        <v>22</v>
      </c>
      <c r="B32" s="419" t="s">
        <v>225</v>
      </c>
      <c r="C32" s="417">
        <v>2165.35</v>
      </c>
      <c r="D32" s="418">
        <v>2164.2333333333331</v>
      </c>
      <c r="E32" s="418">
        <v>2150.6666666666661</v>
      </c>
      <c r="F32" s="418">
        <v>2135.9833333333331</v>
      </c>
      <c r="G32" s="418">
        <v>2122.4166666666661</v>
      </c>
      <c r="H32" s="418">
        <v>2178.9166666666661</v>
      </c>
      <c r="I32" s="418">
        <v>2192.4833333333327</v>
      </c>
      <c r="J32" s="418">
        <v>2207.1666666666661</v>
      </c>
      <c r="K32" s="417">
        <v>2177.8000000000002</v>
      </c>
      <c r="L32" s="417">
        <v>2149.5500000000002</v>
      </c>
      <c r="M32" s="417">
        <v>0.55288000000000004</v>
      </c>
    </row>
    <row r="33" spans="1:13">
      <c r="A33" s="245">
        <v>23</v>
      </c>
      <c r="B33" s="419" t="s">
        <v>293</v>
      </c>
      <c r="C33" s="417">
        <v>2295.5</v>
      </c>
      <c r="D33" s="418">
        <v>2304.7999999999997</v>
      </c>
      <c r="E33" s="418">
        <v>2278.6999999999994</v>
      </c>
      <c r="F33" s="418">
        <v>2261.8999999999996</v>
      </c>
      <c r="G33" s="418">
        <v>2235.7999999999993</v>
      </c>
      <c r="H33" s="418">
        <v>2321.5999999999995</v>
      </c>
      <c r="I33" s="418">
        <v>2347.6999999999998</v>
      </c>
      <c r="J33" s="418">
        <v>2364.4999999999995</v>
      </c>
      <c r="K33" s="417">
        <v>2330.9</v>
      </c>
      <c r="L33" s="417">
        <v>2288</v>
      </c>
      <c r="M33" s="417">
        <v>6.9989999999999997E-2</v>
      </c>
    </row>
    <row r="34" spans="1:13">
      <c r="A34" s="245">
        <v>24</v>
      </c>
      <c r="B34" s="419" t="s">
        <v>719</v>
      </c>
      <c r="C34" s="417">
        <v>127.9</v>
      </c>
      <c r="D34" s="418">
        <v>127.88333333333333</v>
      </c>
      <c r="E34" s="418">
        <v>126.11666666666665</v>
      </c>
      <c r="F34" s="418">
        <v>124.33333333333331</v>
      </c>
      <c r="G34" s="418">
        <v>122.56666666666663</v>
      </c>
      <c r="H34" s="418">
        <v>129.66666666666666</v>
      </c>
      <c r="I34" s="418">
        <v>131.43333333333331</v>
      </c>
      <c r="J34" s="418">
        <v>133.21666666666667</v>
      </c>
      <c r="K34" s="417">
        <v>129.65</v>
      </c>
      <c r="L34" s="417">
        <v>126.1</v>
      </c>
      <c r="M34" s="417">
        <v>6.9745900000000001</v>
      </c>
    </row>
    <row r="35" spans="1:13">
      <c r="A35" s="245">
        <v>25</v>
      </c>
      <c r="B35" s="419" t="s">
        <v>294</v>
      </c>
      <c r="C35" s="417">
        <v>975.65</v>
      </c>
      <c r="D35" s="418">
        <v>980.69999999999993</v>
      </c>
      <c r="E35" s="418">
        <v>966.94999999999982</v>
      </c>
      <c r="F35" s="418">
        <v>958.24999999999989</v>
      </c>
      <c r="G35" s="418">
        <v>944.49999999999977</v>
      </c>
      <c r="H35" s="418">
        <v>989.39999999999986</v>
      </c>
      <c r="I35" s="418">
        <v>1003.1500000000001</v>
      </c>
      <c r="J35" s="418">
        <v>1011.8499999999999</v>
      </c>
      <c r="K35" s="417">
        <v>994.45</v>
      </c>
      <c r="L35" s="417">
        <v>972</v>
      </c>
      <c r="M35" s="417">
        <v>8.0024099999999994</v>
      </c>
    </row>
    <row r="36" spans="1:13">
      <c r="A36" s="245">
        <v>26</v>
      </c>
      <c r="B36" s="419" t="s">
        <v>226</v>
      </c>
      <c r="C36" s="417">
        <v>3350.7</v>
      </c>
      <c r="D36" s="418">
        <v>3343.9333333333329</v>
      </c>
      <c r="E36" s="418">
        <v>3309.9166666666661</v>
      </c>
      <c r="F36" s="418">
        <v>3269.1333333333332</v>
      </c>
      <c r="G36" s="418">
        <v>3235.1166666666663</v>
      </c>
      <c r="H36" s="418">
        <v>3384.7166666666658</v>
      </c>
      <c r="I36" s="418">
        <v>3418.7333333333331</v>
      </c>
      <c r="J36" s="418">
        <v>3459.5166666666655</v>
      </c>
      <c r="K36" s="417">
        <v>3377.95</v>
      </c>
      <c r="L36" s="417">
        <v>3303.15</v>
      </c>
      <c r="M36" s="417">
        <v>1.90774</v>
      </c>
    </row>
    <row r="37" spans="1:13">
      <c r="A37" s="245">
        <v>27</v>
      </c>
      <c r="B37" s="419" t="s">
        <v>720</v>
      </c>
      <c r="C37" s="417">
        <v>3680.65</v>
      </c>
      <c r="D37" s="418">
        <v>3668.5499999999997</v>
      </c>
      <c r="E37" s="418">
        <v>3638.0999999999995</v>
      </c>
      <c r="F37" s="418">
        <v>3595.5499999999997</v>
      </c>
      <c r="G37" s="418">
        <v>3565.0999999999995</v>
      </c>
      <c r="H37" s="418">
        <v>3711.0999999999995</v>
      </c>
      <c r="I37" s="418">
        <v>3741.5499999999993</v>
      </c>
      <c r="J37" s="418">
        <v>3784.0999999999995</v>
      </c>
      <c r="K37" s="417">
        <v>3699</v>
      </c>
      <c r="L37" s="417">
        <v>3626</v>
      </c>
      <c r="M37" s="417">
        <v>0.33344000000000001</v>
      </c>
    </row>
    <row r="38" spans="1:13">
      <c r="A38" s="245">
        <v>28</v>
      </c>
      <c r="B38" s="419" t="s">
        <v>778</v>
      </c>
      <c r="C38" s="417">
        <v>27.1</v>
      </c>
      <c r="D38" s="418">
        <v>27.233333333333334</v>
      </c>
      <c r="E38" s="418">
        <v>26.81666666666667</v>
      </c>
      <c r="F38" s="418">
        <v>26.533333333333335</v>
      </c>
      <c r="G38" s="418">
        <v>26.116666666666671</v>
      </c>
      <c r="H38" s="418">
        <v>27.516666666666669</v>
      </c>
      <c r="I38" s="418">
        <v>27.933333333333334</v>
      </c>
      <c r="J38" s="418">
        <v>28.216666666666669</v>
      </c>
      <c r="K38" s="417">
        <v>27.65</v>
      </c>
      <c r="L38" s="417">
        <v>26.95</v>
      </c>
      <c r="M38" s="417">
        <v>63.292029999999997</v>
      </c>
    </row>
    <row r="39" spans="1:13">
      <c r="A39" s="245">
        <v>29</v>
      </c>
      <c r="B39" s="419" t="s">
        <v>44</v>
      </c>
      <c r="C39" s="417">
        <v>739.7</v>
      </c>
      <c r="D39" s="418">
        <v>737.51666666666677</v>
      </c>
      <c r="E39" s="418">
        <v>733.83333333333348</v>
      </c>
      <c r="F39" s="418">
        <v>727.9666666666667</v>
      </c>
      <c r="G39" s="418">
        <v>724.28333333333342</v>
      </c>
      <c r="H39" s="418">
        <v>743.38333333333355</v>
      </c>
      <c r="I39" s="418">
        <v>747.06666666666672</v>
      </c>
      <c r="J39" s="418">
        <v>752.93333333333362</v>
      </c>
      <c r="K39" s="417">
        <v>741.2</v>
      </c>
      <c r="L39" s="417">
        <v>731.65</v>
      </c>
      <c r="M39" s="417">
        <v>4.90571</v>
      </c>
    </row>
    <row r="40" spans="1:13">
      <c r="A40" s="245">
        <v>30</v>
      </c>
      <c r="B40" s="419" t="s">
        <v>296</v>
      </c>
      <c r="C40" s="417">
        <v>2991.5</v>
      </c>
      <c r="D40" s="418">
        <v>2991.3833333333332</v>
      </c>
      <c r="E40" s="418">
        <v>2975.8166666666666</v>
      </c>
      <c r="F40" s="418">
        <v>2960.1333333333332</v>
      </c>
      <c r="G40" s="418">
        <v>2944.5666666666666</v>
      </c>
      <c r="H40" s="418">
        <v>3007.0666666666666</v>
      </c>
      <c r="I40" s="418">
        <v>3022.6333333333332</v>
      </c>
      <c r="J40" s="418">
        <v>3038.3166666666666</v>
      </c>
      <c r="K40" s="417">
        <v>3006.95</v>
      </c>
      <c r="L40" s="417">
        <v>2975.7</v>
      </c>
      <c r="M40" s="417">
        <v>0.93798999999999999</v>
      </c>
    </row>
    <row r="41" spans="1:13">
      <c r="A41" s="245">
        <v>31</v>
      </c>
      <c r="B41" s="419" t="s">
        <v>45</v>
      </c>
      <c r="C41" s="417">
        <v>363.6</v>
      </c>
      <c r="D41" s="418">
        <v>361.86666666666662</v>
      </c>
      <c r="E41" s="418">
        <v>359.28333333333325</v>
      </c>
      <c r="F41" s="418">
        <v>354.96666666666664</v>
      </c>
      <c r="G41" s="418">
        <v>352.38333333333327</v>
      </c>
      <c r="H41" s="418">
        <v>366.18333333333322</v>
      </c>
      <c r="I41" s="418">
        <v>368.76666666666659</v>
      </c>
      <c r="J41" s="418">
        <v>373.0833333333332</v>
      </c>
      <c r="K41" s="417">
        <v>364.45</v>
      </c>
      <c r="L41" s="417">
        <v>357.55</v>
      </c>
      <c r="M41" s="417">
        <v>24.433430000000001</v>
      </c>
    </row>
    <row r="42" spans="1:13">
      <c r="A42" s="245">
        <v>32</v>
      </c>
      <c r="B42" s="419" t="s">
        <v>871</v>
      </c>
      <c r="C42" s="417">
        <v>965.2</v>
      </c>
      <c r="D42" s="418">
        <v>950.7166666666667</v>
      </c>
      <c r="E42" s="418">
        <v>917.43333333333339</v>
      </c>
      <c r="F42" s="418">
        <v>869.66666666666674</v>
      </c>
      <c r="G42" s="418">
        <v>836.38333333333344</v>
      </c>
      <c r="H42" s="418">
        <v>998.48333333333335</v>
      </c>
      <c r="I42" s="418">
        <v>1031.7666666666667</v>
      </c>
      <c r="J42" s="418">
        <v>1079.5333333333333</v>
      </c>
      <c r="K42" s="417">
        <v>984</v>
      </c>
      <c r="L42" s="417">
        <v>902.95</v>
      </c>
      <c r="M42" s="417">
        <v>8.9070099999999996</v>
      </c>
    </row>
    <row r="43" spans="1:13">
      <c r="A43" s="245">
        <v>33</v>
      </c>
      <c r="B43" s="419" t="s">
        <v>46</v>
      </c>
      <c r="C43" s="417">
        <v>3725.9</v>
      </c>
      <c r="D43" s="418">
        <v>3714.2999999999997</v>
      </c>
      <c r="E43" s="418">
        <v>3684.5999999999995</v>
      </c>
      <c r="F43" s="418">
        <v>3643.2999999999997</v>
      </c>
      <c r="G43" s="418">
        <v>3613.5999999999995</v>
      </c>
      <c r="H43" s="418">
        <v>3755.5999999999995</v>
      </c>
      <c r="I43" s="418">
        <v>3785.2999999999993</v>
      </c>
      <c r="J43" s="418">
        <v>3826.5999999999995</v>
      </c>
      <c r="K43" s="417">
        <v>3744</v>
      </c>
      <c r="L43" s="417">
        <v>3673</v>
      </c>
      <c r="M43" s="417">
        <v>4.6993200000000002</v>
      </c>
    </row>
    <row r="44" spans="1:13">
      <c r="A44" s="245">
        <v>34</v>
      </c>
      <c r="B44" s="419" t="s">
        <v>47</v>
      </c>
      <c r="C44" s="417">
        <v>228.2</v>
      </c>
      <c r="D44" s="418">
        <v>226.88333333333333</v>
      </c>
      <c r="E44" s="418">
        <v>224.31666666666666</v>
      </c>
      <c r="F44" s="418">
        <v>220.43333333333334</v>
      </c>
      <c r="G44" s="418">
        <v>217.86666666666667</v>
      </c>
      <c r="H44" s="418">
        <v>230.76666666666665</v>
      </c>
      <c r="I44" s="418">
        <v>233.33333333333331</v>
      </c>
      <c r="J44" s="418">
        <v>237.21666666666664</v>
      </c>
      <c r="K44" s="417">
        <v>229.45</v>
      </c>
      <c r="L44" s="417">
        <v>223</v>
      </c>
      <c r="M44" s="417">
        <v>29.407109999999999</v>
      </c>
    </row>
    <row r="45" spans="1:13">
      <c r="A45" s="245">
        <v>35</v>
      </c>
      <c r="B45" s="419" t="s">
        <v>872</v>
      </c>
      <c r="C45" s="417">
        <v>361.05</v>
      </c>
      <c r="D45" s="418">
        <v>360.61666666666662</v>
      </c>
      <c r="E45" s="418">
        <v>357.78333333333325</v>
      </c>
      <c r="F45" s="418">
        <v>354.51666666666665</v>
      </c>
      <c r="G45" s="418">
        <v>351.68333333333328</v>
      </c>
      <c r="H45" s="418">
        <v>363.88333333333321</v>
      </c>
      <c r="I45" s="418">
        <v>366.71666666666658</v>
      </c>
      <c r="J45" s="418">
        <v>369.98333333333318</v>
      </c>
      <c r="K45" s="417">
        <v>363.45</v>
      </c>
      <c r="L45" s="417">
        <v>357.35</v>
      </c>
      <c r="M45" s="417">
        <v>0.44408999999999998</v>
      </c>
    </row>
    <row r="46" spans="1:13">
      <c r="A46" s="245">
        <v>36</v>
      </c>
      <c r="B46" s="419" t="s">
        <v>48</v>
      </c>
      <c r="C46" s="417">
        <v>124.9</v>
      </c>
      <c r="D46" s="418">
        <v>125.3</v>
      </c>
      <c r="E46" s="418">
        <v>123.6</v>
      </c>
      <c r="F46" s="418">
        <v>122.3</v>
      </c>
      <c r="G46" s="418">
        <v>120.6</v>
      </c>
      <c r="H46" s="418">
        <v>126.6</v>
      </c>
      <c r="I46" s="418">
        <v>128.30000000000001</v>
      </c>
      <c r="J46" s="418">
        <v>129.6</v>
      </c>
      <c r="K46" s="417">
        <v>127</v>
      </c>
      <c r="L46" s="417">
        <v>124</v>
      </c>
      <c r="M46" s="417">
        <v>200.08965000000001</v>
      </c>
    </row>
    <row r="47" spans="1:13">
      <c r="A47" s="245">
        <v>37</v>
      </c>
      <c r="B47" s="419" t="s">
        <v>297</v>
      </c>
      <c r="C47" s="417">
        <v>114.8</v>
      </c>
      <c r="D47" s="418">
        <v>113.36666666666667</v>
      </c>
      <c r="E47" s="418">
        <v>110.93333333333335</v>
      </c>
      <c r="F47" s="418">
        <v>107.06666666666668</v>
      </c>
      <c r="G47" s="418">
        <v>104.63333333333335</v>
      </c>
      <c r="H47" s="418">
        <v>117.23333333333335</v>
      </c>
      <c r="I47" s="418">
        <v>119.66666666666669</v>
      </c>
      <c r="J47" s="418">
        <v>123.53333333333335</v>
      </c>
      <c r="K47" s="417">
        <v>115.8</v>
      </c>
      <c r="L47" s="417">
        <v>109.5</v>
      </c>
      <c r="M47" s="417">
        <v>45.602649999999997</v>
      </c>
    </row>
    <row r="48" spans="1:13">
      <c r="A48" s="245">
        <v>38</v>
      </c>
      <c r="B48" s="419" t="s">
        <v>50</v>
      </c>
      <c r="C48" s="417">
        <v>3010.6</v>
      </c>
      <c r="D48" s="418">
        <v>3018.9166666666665</v>
      </c>
      <c r="E48" s="418">
        <v>2998.6833333333329</v>
      </c>
      <c r="F48" s="418">
        <v>2986.7666666666664</v>
      </c>
      <c r="G48" s="418">
        <v>2966.5333333333328</v>
      </c>
      <c r="H48" s="418">
        <v>3030.833333333333</v>
      </c>
      <c r="I48" s="418">
        <v>3051.0666666666666</v>
      </c>
      <c r="J48" s="418">
        <v>3062.9833333333331</v>
      </c>
      <c r="K48" s="417">
        <v>3039.15</v>
      </c>
      <c r="L48" s="417">
        <v>3007</v>
      </c>
      <c r="M48" s="417">
        <v>5.4708199999999998</v>
      </c>
    </row>
    <row r="49" spans="1:13">
      <c r="A49" s="245">
        <v>39</v>
      </c>
      <c r="B49" s="419" t="s">
        <v>298</v>
      </c>
      <c r="C49" s="417">
        <v>153.75</v>
      </c>
      <c r="D49" s="418">
        <v>153.45000000000002</v>
      </c>
      <c r="E49" s="418">
        <v>152.40000000000003</v>
      </c>
      <c r="F49" s="418">
        <v>151.05000000000001</v>
      </c>
      <c r="G49" s="418">
        <v>150.00000000000003</v>
      </c>
      <c r="H49" s="418">
        <v>154.80000000000004</v>
      </c>
      <c r="I49" s="418">
        <v>155.85000000000005</v>
      </c>
      <c r="J49" s="418">
        <v>157.20000000000005</v>
      </c>
      <c r="K49" s="417">
        <v>154.5</v>
      </c>
      <c r="L49" s="417">
        <v>152.1</v>
      </c>
      <c r="M49" s="417">
        <v>5.8921799999999998</v>
      </c>
    </row>
    <row r="50" spans="1:13">
      <c r="A50" s="245">
        <v>40</v>
      </c>
      <c r="B50" s="419" t="s">
        <v>299</v>
      </c>
      <c r="C50" s="417">
        <v>3587.3</v>
      </c>
      <c r="D50" s="418">
        <v>3592.1</v>
      </c>
      <c r="E50" s="418">
        <v>3575.2</v>
      </c>
      <c r="F50" s="418">
        <v>3563.1</v>
      </c>
      <c r="G50" s="418">
        <v>3546.2</v>
      </c>
      <c r="H50" s="418">
        <v>3604.2</v>
      </c>
      <c r="I50" s="418">
        <v>3621.1000000000004</v>
      </c>
      <c r="J50" s="418">
        <v>3633.2</v>
      </c>
      <c r="K50" s="417">
        <v>3609</v>
      </c>
      <c r="L50" s="417">
        <v>3580</v>
      </c>
      <c r="M50" s="417">
        <v>9.6680000000000002E-2</v>
      </c>
    </row>
    <row r="51" spans="1:13">
      <c r="A51" s="245">
        <v>41</v>
      </c>
      <c r="B51" s="419" t="s">
        <v>300</v>
      </c>
      <c r="C51" s="417">
        <v>2033.65</v>
      </c>
      <c r="D51" s="418">
        <v>2030.7833333333335</v>
      </c>
      <c r="E51" s="418">
        <v>2014.166666666667</v>
      </c>
      <c r="F51" s="418">
        <v>1994.6833333333334</v>
      </c>
      <c r="G51" s="418">
        <v>1978.0666666666668</v>
      </c>
      <c r="H51" s="418">
        <v>2050.2666666666673</v>
      </c>
      <c r="I51" s="418">
        <v>2066.8833333333332</v>
      </c>
      <c r="J51" s="418">
        <v>2086.3666666666672</v>
      </c>
      <c r="K51" s="417">
        <v>2047.4</v>
      </c>
      <c r="L51" s="417">
        <v>2011.3</v>
      </c>
      <c r="M51" s="417">
        <v>0.76056999999999997</v>
      </c>
    </row>
    <row r="52" spans="1:13">
      <c r="A52" s="245">
        <v>42</v>
      </c>
      <c r="B52" s="419" t="s">
        <v>301</v>
      </c>
      <c r="C52" s="417">
        <v>9239.1</v>
      </c>
      <c r="D52" s="418">
        <v>9254.8833333333332</v>
      </c>
      <c r="E52" s="418">
        <v>9189.7666666666664</v>
      </c>
      <c r="F52" s="418">
        <v>9140.4333333333325</v>
      </c>
      <c r="G52" s="418">
        <v>9075.3166666666657</v>
      </c>
      <c r="H52" s="418">
        <v>9304.2166666666672</v>
      </c>
      <c r="I52" s="418">
        <v>9369.3333333333321</v>
      </c>
      <c r="J52" s="418">
        <v>9418.6666666666679</v>
      </c>
      <c r="K52" s="417">
        <v>9320</v>
      </c>
      <c r="L52" s="417">
        <v>9205.5499999999993</v>
      </c>
      <c r="M52" s="417">
        <v>4.7169999999999997E-2</v>
      </c>
    </row>
    <row r="53" spans="1:13">
      <c r="A53" s="245">
        <v>43</v>
      </c>
      <c r="B53" s="419" t="s">
        <v>52</v>
      </c>
      <c r="C53" s="417">
        <v>948.7</v>
      </c>
      <c r="D53" s="418">
        <v>948.9</v>
      </c>
      <c r="E53" s="418">
        <v>941.8</v>
      </c>
      <c r="F53" s="418">
        <v>934.9</v>
      </c>
      <c r="G53" s="418">
        <v>927.8</v>
      </c>
      <c r="H53" s="418">
        <v>955.8</v>
      </c>
      <c r="I53" s="418">
        <v>962.90000000000009</v>
      </c>
      <c r="J53" s="418">
        <v>969.8</v>
      </c>
      <c r="K53" s="417">
        <v>956</v>
      </c>
      <c r="L53" s="417">
        <v>942</v>
      </c>
      <c r="M53" s="417">
        <v>12.359640000000001</v>
      </c>
    </row>
    <row r="54" spans="1:13">
      <c r="A54" s="245">
        <v>44</v>
      </c>
      <c r="B54" s="419" t="s">
        <v>302</v>
      </c>
      <c r="C54" s="417">
        <v>642.04999999999995</v>
      </c>
      <c r="D54" s="418">
        <v>636.04999999999995</v>
      </c>
      <c r="E54" s="418">
        <v>622.69999999999993</v>
      </c>
      <c r="F54" s="418">
        <v>603.35</v>
      </c>
      <c r="G54" s="418">
        <v>590</v>
      </c>
      <c r="H54" s="418">
        <v>655.39999999999986</v>
      </c>
      <c r="I54" s="418">
        <v>668.74999999999977</v>
      </c>
      <c r="J54" s="418">
        <v>688.0999999999998</v>
      </c>
      <c r="K54" s="417">
        <v>649.4</v>
      </c>
      <c r="L54" s="417">
        <v>616.70000000000005</v>
      </c>
      <c r="M54" s="417">
        <v>23.094999999999999</v>
      </c>
    </row>
    <row r="55" spans="1:13">
      <c r="A55" s="245">
        <v>45</v>
      </c>
      <c r="B55" s="419" t="s">
        <v>227</v>
      </c>
      <c r="C55" s="417">
        <v>3377.6</v>
      </c>
      <c r="D55" s="418">
        <v>3378.9</v>
      </c>
      <c r="E55" s="418">
        <v>3359.8</v>
      </c>
      <c r="F55" s="418">
        <v>3342</v>
      </c>
      <c r="G55" s="418">
        <v>3322.9</v>
      </c>
      <c r="H55" s="418">
        <v>3396.7000000000003</v>
      </c>
      <c r="I55" s="418">
        <v>3415.7999999999997</v>
      </c>
      <c r="J55" s="418">
        <v>3433.6000000000004</v>
      </c>
      <c r="K55" s="417">
        <v>3398</v>
      </c>
      <c r="L55" s="417">
        <v>3361.1</v>
      </c>
      <c r="M55" s="417">
        <v>1.46424</v>
      </c>
    </row>
    <row r="56" spans="1:13">
      <c r="A56" s="245">
        <v>46</v>
      </c>
      <c r="B56" s="419" t="s">
        <v>54</v>
      </c>
      <c r="C56" s="417">
        <v>747.35</v>
      </c>
      <c r="D56" s="418">
        <v>746.83333333333337</v>
      </c>
      <c r="E56" s="418">
        <v>740.76666666666677</v>
      </c>
      <c r="F56" s="418">
        <v>734.18333333333339</v>
      </c>
      <c r="G56" s="418">
        <v>728.11666666666679</v>
      </c>
      <c r="H56" s="418">
        <v>753.41666666666674</v>
      </c>
      <c r="I56" s="418">
        <v>759.48333333333335</v>
      </c>
      <c r="J56" s="418">
        <v>766.06666666666672</v>
      </c>
      <c r="K56" s="417">
        <v>752.9</v>
      </c>
      <c r="L56" s="417">
        <v>740.25</v>
      </c>
      <c r="M56" s="417">
        <v>57.821190000000001</v>
      </c>
    </row>
    <row r="57" spans="1:13">
      <c r="A57" s="245">
        <v>47</v>
      </c>
      <c r="B57" s="419" t="s">
        <v>303</v>
      </c>
      <c r="C57" s="417">
        <v>2591.5500000000002</v>
      </c>
      <c r="D57" s="418">
        <v>2595.5333333333333</v>
      </c>
      <c r="E57" s="418">
        <v>2576.0666666666666</v>
      </c>
      <c r="F57" s="418">
        <v>2560.5833333333335</v>
      </c>
      <c r="G57" s="418">
        <v>2541.1166666666668</v>
      </c>
      <c r="H57" s="418">
        <v>2611.0166666666664</v>
      </c>
      <c r="I57" s="418">
        <v>2630.4833333333327</v>
      </c>
      <c r="J57" s="418">
        <v>2645.9666666666662</v>
      </c>
      <c r="K57" s="417">
        <v>2615</v>
      </c>
      <c r="L57" s="417">
        <v>2580.0500000000002</v>
      </c>
      <c r="M57" s="417">
        <v>0.11887</v>
      </c>
    </row>
    <row r="58" spans="1:13">
      <c r="A58" s="245">
        <v>48</v>
      </c>
      <c r="B58" s="419" t="s">
        <v>304</v>
      </c>
      <c r="C58" s="417">
        <v>1304.0999999999999</v>
      </c>
      <c r="D58" s="418">
        <v>1310.8500000000001</v>
      </c>
      <c r="E58" s="418">
        <v>1295.4500000000003</v>
      </c>
      <c r="F58" s="418">
        <v>1286.8000000000002</v>
      </c>
      <c r="G58" s="418">
        <v>1271.4000000000003</v>
      </c>
      <c r="H58" s="418">
        <v>1319.5000000000002</v>
      </c>
      <c r="I58" s="418">
        <v>1334.9000000000003</v>
      </c>
      <c r="J58" s="418">
        <v>1343.5500000000002</v>
      </c>
      <c r="K58" s="417">
        <v>1326.25</v>
      </c>
      <c r="L58" s="417">
        <v>1302.2</v>
      </c>
      <c r="M58" s="417">
        <v>2.2565900000000001</v>
      </c>
    </row>
    <row r="59" spans="1:13">
      <c r="A59" s="245">
        <v>49</v>
      </c>
      <c r="B59" s="419" t="s">
        <v>305</v>
      </c>
      <c r="C59" s="417">
        <v>977.85</v>
      </c>
      <c r="D59" s="418">
        <v>979.48333333333323</v>
      </c>
      <c r="E59" s="418">
        <v>969.96666666666647</v>
      </c>
      <c r="F59" s="418">
        <v>962.08333333333326</v>
      </c>
      <c r="G59" s="418">
        <v>952.56666666666649</v>
      </c>
      <c r="H59" s="418">
        <v>987.36666666666645</v>
      </c>
      <c r="I59" s="418">
        <v>996.8833333333331</v>
      </c>
      <c r="J59" s="418">
        <v>1004.7666666666664</v>
      </c>
      <c r="K59" s="417">
        <v>989</v>
      </c>
      <c r="L59" s="417">
        <v>971.6</v>
      </c>
      <c r="M59" s="417">
        <v>5.8343600000000002</v>
      </c>
    </row>
    <row r="60" spans="1:13" ht="12" customHeight="1">
      <c r="A60" s="245">
        <v>50</v>
      </c>
      <c r="B60" s="419" t="s">
        <v>55</v>
      </c>
      <c r="C60" s="417">
        <v>3995.9</v>
      </c>
      <c r="D60" s="418">
        <v>4021.9500000000003</v>
      </c>
      <c r="E60" s="418">
        <v>3963.9500000000007</v>
      </c>
      <c r="F60" s="418">
        <v>3932.0000000000005</v>
      </c>
      <c r="G60" s="418">
        <v>3874.0000000000009</v>
      </c>
      <c r="H60" s="418">
        <v>4053.9000000000005</v>
      </c>
      <c r="I60" s="418">
        <v>4111.8999999999996</v>
      </c>
      <c r="J60" s="418">
        <v>4143.8500000000004</v>
      </c>
      <c r="K60" s="417">
        <v>4079.95</v>
      </c>
      <c r="L60" s="417">
        <v>3990</v>
      </c>
      <c r="M60" s="417">
        <v>6.5663499999999999</v>
      </c>
    </row>
    <row r="61" spans="1:13">
      <c r="A61" s="245">
        <v>51</v>
      </c>
      <c r="B61" s="419" t="s">
        <v>306</v>
      </c>
      <c r="C61" s="417">
        <v>296.7</v>
      </c>
      <c r="D61" s="418">
        <v>297.03333333333336</v>
      </c>
      <c r="E61" s="418">
        <v>293.26666666666671</v>
      </c>
      <c r="F61" s="418">
        <v>289.83333333333337</v>
      </c>
      <c r="G61" s="418">
        <v>286.06666666666672</v>
      </c>
      <c r="H61" s="418">
        <v>300.4666666666667</v>
      </c>
      <c r="I61" s="418">
        <v>304.23333333333335</v>
      </c>
      <c r="J61" s="418">
        <v>307.66666666666669</v>
      </c>
      <c r="K61" s="417">
        <v>300.8</v>
      </c>
      <c r="L61" s="417">
        <v>293.60000000000002</v>
      </c>
      <c r="M61" s="417">
        <v>3.89066</v>
      </c>
    </row>
    <row r="62" spans="1:13">
      <c r="A62" s="245">
        <v>52</v>
      </c>
      <c r="B62" s="419" t="s">
        <v>307</v>
      </c>
      <c r="C62" s="417">
        <v>1036.1500000000001</v>
      </c>
      <c r="D62" s="418">
        <v>1041.1333333333334</v>
      </c>
      <c r="E62" s="418">
        <v>1026.2666666666669</v>
      </c>
      <c r="F62" s="418">
        <v>1016.3833333333334</v>
      </c>
      <c r="G62" s="418">
        <v>1001.5166666666669</v>
      </c>
      <c r="H62" s="418">
        <v>1051.0166666666669</v>
      </c>
      <c r="I62" s="418">
        <v>1065.8833333333332</v>
      </c>
      <c r="J62" s="418">
        <v>1075.7666666666669</v>
      </c>
      <c r="K62" s="417">
        <v>1056</v>
      </c>
      <c r="L62" s="417">
        <v>1031.25</v>
      </c>
      <c r="M62" s="417">
        <v>0.80166000000000004</v>
      </c>
    </row>
    <row r="63" spans="1:13">
      <c r="A63" s="245">
        <v>53</v>
      </c>
      <c r="B63" s="419" t="s">
        <v>58</v>
      </c>
      <c r="C63" s="417">
        <v>6136.15</v>
      </c>
      <c r="D63" s="418">
        <v>6122.7333333333336</v>
      </c>
      <c r="E63" s="418">
        <v>6074.4666666666672</v>
      </c>
      <c r="F63" s="418">
        <v>6012.7833333333338</v>
      </c>
      <c r="G63" s="418">
        <v>5964.5166666666673</v>
      </c>
      <c r="H63" s="418">
        <v>6184.416666666667</v>
      </c>
      <c r="I63" s="418">
        <v>6232.6833333333334</v>
      </c>
      <c r="J63" s="418">
        <v>6294.3666666666668</v>
      </c>
      <c r="K63" s="417">
        <v>6171</v>
      </c>
      <c r="L63" s="417">
        <v>6061.05</v>
      </c>
      <c r="M63" s="417">
        <v>14.475440000000001</v>
      </c>
    </row>
    <row r="64" spans="1:13">
      <c r="A64" s="245">
        <v>54</v>
      </c>
      <c r="B64" s="419" t="s">
        <v>57</v>
      </c>
      <c r="C64" s="417">
        <v>12854.75</v>
      </c>
      <c r="D64" s="418">
        <v>12703.916666666666</v>
      </c>
      <c r="E64" s="418">
        <v>12495.833333333332</v>
      </c>
      <c r="F64" s="418">
        <v>12136.916666666666</v>
      </c>
      <c r="G64" s="418">
        <v>11928.833333333332</v>
      </c>
      <c r="H64" s="418">
        <v>13062.833333333332</v>
      </c>
      <c r="I64" s="418">
        <v>13270.916666666664</v>
      </c>
      <c r="J64" s="418">
        <v>13629.833333333332</v>
      </c>
      <c r="K64" s="417">
        <v>12912</v>
      </c>
      <c r="L64" s="417">
        <v>12345</v>
      </c>
      <c r="M64" s="417">
        <v>7.9192200000000001</v>
      </c>
    </row>
    <row r="65" spans="1:13">
      <c r="A65" s="245">
        <v>55</v>
      </c>
      <c r="B65" s="419" t="s">
        <v>228</v>
      </c>
      <c r="C65" s="417">
        <v>3765.05</v>
      </c>
      <c r="D65" s="418">
        <v>3771.6833333333329</v>
      </c>
      <c r="E65" s="418">
        <v>3747.3666666666659</v>
      </c>
      <c r="F65" s="418">
        <v>3729.6833333333329</v>
      </c>
      <c r="G65" s="418">
        <v>3705.3666666666659</v>
      </c>
      <c r="H65" s="418">
        <v>3789.3666666666659</v>
      </c>
      <c r="I65" s="418">
        <v>3813.6833333333325</v>
      </c>
      <c r="J65" s="418">
        <v>3831.3666666666659</v>
      </c>
      <c r="K65" s="417">
        <v>3796</v>
      </c>
      <c r="L65" s="417">
        <v>3754</v>
      </c>
      <c r="M65" s="417">
        <v>0.27232000000000001</v>
      </c>
    </row>
    <row r="66" spans="1:13">
      <c r="A66" s="245">
        <v>56</v>
      </c>
      <c r="B66" s="419" t="s">
        <v>873</v>
      </c>
      <c r="C66" s="417">
        <v>2797.5</v>
      </c>
      <c r="D66" s="418">
        <v>2790.0833333333335</v>
      </c>
      <c r="E66" s="418">
        <v>2762.4666666666672</v>
      </c>
      <c r="F66" s="418">
        <v>2727.4333333333338</v>
      </c>
      <c r="G66" s="418">
        <v>2699.8166666666675</v>
      </c>
      <c r="H66" s="418">
        <v>2825.1166666666668</v>
      </c>
      <c r="I66" s="418">
        <v>2852.7333333333327</v>
      </c>
      <c r="J66" s="418">
        <v>2887.7666666666664</v>
      </c>
      <c r="K66" s="417">
        <v>2817.7</v>
      </c>
      <c r="L66" s="417">
        <v>2755.05</v>
      </c>
      <c r="M66" s="417">
        <v>0.29648999999999998</v>
      </c>
    </row>
    <row r="67" spans="1:13">
      <c r="A67" s="245">
        <v>57</v>
      </c>
      <c r="B67" s="419" t="s">
        <v>59</v>
      </c>
      <c r="C67" s="417">
        <v>2280.1999999999998</v>
      </c>
      <c r="D67" s="418">
        <v>2285.1833333333329</v>
      </c>
      <c r="E67" s="418">
        <v>2270.3666666666659</v>
      </c>
      <c r="F67" s="418">
        <v>2260.5333333333328</v>
      </c>
      <c r="G67" s="418">
        <v>2245.7166666666658</v>
      </c>
      <c r="H67" s="418">
        <v>2295.016666666666</v>
      </c>
      <c r="I67" s="418">
        <v>2309.8333333333326</v>
      </c>
      <c r="J67" s="418">
        <v>2319.6666666666661</v>
      </c>
      <c r="K67" s="417">
        <v>2300</v>
      </c>
      <c r="L67" s="417">
        <v>2275.35</v>
      </c>
      <c r="M67" s="417">
        <v>2.1649099999999999</v>
      </c>
    </row>
    <row r="68" spans="1:13">
      <c r="A68" s="245">
        <v>58</v>
      </c>
      <c r="B68" s="419" t="s">
        <v>308</v>
      </c>
      <c r="C68" s="417">
        <v>138.1</v>
      </c>
      <c r="D68" s="418">
        <v>138.46666666666667</v>
      </c>
      <c r="E68" s="418">
        <v>137.43333333333334</v>
      </c>
      <c r="F68" s="418">
        <v>136.76666666666668</v>
      </c>
      <c r="G68" s="418">
        <v>135.73333333333335</v>
      </c>
      <c r="H68" s="418">
        <v>139.13333333333333</v>
      </c>
      <c r="I68" s="418">
        <v>140.16666666666669</v>
      </c>
      <c r="J68" s="418">
        <v>140.83333333333331</v>
      </c>
      <c r="K68" s="417">
        <v>139.5</v>
      </c>
      <c r="L68" s="417">
        <v>137.80000000000001</v>
      </c>
      <c r="M68" s="417">
        <v>1.86615</v>
      </c>
    </row>
    <row r="69" spans="1:13">
      <c r="A69" s="245">
        <v>59</v>
      </c>
      <c r="B69" s="419" t="s">
        <v>309</v>
      </c>
      <c r="C69" s="417">
        <v>342.65</v>
      </c>
      <c r="D69" s="418">
        <v>343.7</v>
      </c>
      <c r="E69" s="418">
        <v>337.5</v>
      </c>
      <c r="F69" s="418">
        <v>332.35</v>
      </c>
      <c r="G69" s="418">
        <v>326.15000000000003</v>
      </c>
      <c r="H69" s="418">
        <v>348.84999999999997</v>
      </c>
      <c r="I69" s="418">
        <v>355.0499999999999</v>
      </c>
      <c r="J69" s="418">
        <v>360.19999999999993</v>
      </c>
      <c r="K69" s="417">
        <v>349.9</v>
      </c>
      <c r="L69" s="417">
        <v>338.55</v>
      </c>
      <c r="M69" s="417">
        <v>14.14141</v>
      </c>
    </row>
    <row r="70" spans="1:13">
      <c r="A70" s="245">
        <v>60</v>
      </c>
      <c r="B70" s="419" t="s">
        <v>229</v>
      </c>
      <c r="C70" s="417">
        <v>316.75</v>
      </c>
      <c r="D70" s="418">
        <v>313.71666666666664</v>
      </c>
      <c r="E70" s="418">
        <v>309.43333333333328</v>
      </c>
      <c r="F70" s="418">
        <v>302.11666666666662</v>
      </c>
      <c r="G70" s="418">
        <v>297.83333333333326</v>
      </c>
      <c r="H70" s="418">
        <v>321.0333333333333</v>
      </c>
      <c r="I70" s="418">
        <v>325.31666666666672</v>
      </c>
      <c r="J70" s="418">
        <v>332.63333333333333</v>
      </c>
      <c r="K70" s="417">
        <v>318</v>
      </c>
      <c r="L70" s="417">
        <v>306.39999999999998</v>
      </c>
      <c r="M70" s="417">
        <v>78.682109999999994</v>
      </c>
    </row>
    <row r="71" spans="1:13">
      <c r="A71" s="245">
        <v>61</v>
      </c>
      <c r="B71" s="419" t="s">
        <v>60</v>
      </c>
      <c r="C71" s="417">
        <v>83.65</v>
      </c>
      <c r="D71" s="418">
        <v>83.4</v>
      </c>
      <c r="E71" s="418">
        <v>82.65</v>
      </c>
      <c r="F71" s="418">
        <v>81.650000000000006</v>
      </c>
      <c r="G71" s="418">
        <v>80.900000000000006</v>
      </c>
      <c r="H71" s="418">
        <v>84.4</v>
      </c>
      <c r="I71" s="418">
        <v>85.15</v>
      </c>
      <c r="J71" s="418">
        <v>86.15</v>
      </c>
      <c r="K71" s="417">
        <v>84.15</v>
      </c>
      <c r="L71" s="417">
        <v>82.4</v>
      </c>
      <c r="M71" s="417">
        <v>312.46359000000001</v>
      </c>
    </row>
    <row r="72" spans="1:13">
      <c r="A72" s="245">
        <v>62</v>
      </c>
      <c r="B72" s="419" t="s">
        <v>61</v>
      </c>
      <c r="C72" s="417">
        <v>75.349999999999994</v>
      </c>
      <c r="D72" s="418">
        <v>75.416666666666657</v>
      </c>
      <c r="E72" s="418">
        <v>74.783333333333317</v>
      </c>
      <c r="F72" s="418">
        <v>74.216666666666654</v>
      </c>
      <c r="G72" s="418">
        <v>73.583333333333314</v>
      </c>
      <c r="H72" s="418">
        <v>75.98333333333332</v>
      </c>
      <c r="I72" s="418">
        <v>76.616666666666646</v>
      </c>
      <c r="J72" s="418">
        <v>77.183333333333323</v>
      </c>
      <c r="K72" s="417">
        <v>76.05</v>
      </c>
      <c r="L72" s="417">
        <v>74.849999999999994</v>
      </c>
      <c r="M72" s="417">
        <v>19.055779999999999</v>
      </c>
    </row>
    <row r="73" spans="1:13">
      <c r="A73" s="245">
        <v>63</v>
      </c>
      <c r="B73" s="419" t="s">
        <v>310</v>
      </c>
      <c r="C73" s="417">
        <v>24.25</v>
      </c>
      <c r="D73" s="418">
        <v>24.5</v>
      </c>
      <c r="E73" s="418">
        <v>23.9</v>
      </c>
      <c r="F73" s="418">
        <v>23.549999999999997</v>
      </c>
      <c r="G73" s="418">
        <v>22.949999999999996</v>
      </c>
      <c r="H73" s="418">
        <v>24.85</v>
      </c>
      <c r="I73" s="418">
        <v>25.450000000000003</v>
      </c>
      <c r="J73" s="418">
        <v>25.800000000000004</v>
      </c>
      <c r="K73" s="417">
        <v>25.1</v>
      </c>
      <c r="L73" s="417">
        <v>24.15</v>
      </c>
      <c r="M73" s="417">
        <v>65.942149999999998</v>
      </c>
    </row>
    <row r="74" spans="1:13">
      <c r="A74" s="245">
        <v>64</v>
      </c>
      <c r="B74" s="419" t="s">
        <v>62</v>
      </c>
      <c r="C74" s="417">
        <v>1571</v>
      </c>
      <c r="D74" s="418">
        <v>1574.95</v>
      </c>
      <c r="E74" s="418">
        <v>1563.15</v>
      </c>
      <c r="F74" s="418">
        <v>1555.3</v>
      </c>
      <c r="G74" s="418">
        <v>1543.5</v>
      </c>
      <c r="H74" s="418">
        <v>1582.8000000000002</v>
      </c>
      <c r="I74" s="418">
        <v>1594.6</v>
      </c>
      <c r="J74" s="418">
        <v>1602.4500000000003</v>
      </c>
      <c r="K74" s="417">
        <v>1586.75</v>
      </c>
      <c r="L74" s="417">
        <v>1567.1</v>
      </c>
      <c r="M74" s="417">
        <v>1.21428</v>
      </c>
    </row>
    <row r="75" spans="1:13">
      <c r="A75" s="245">
        <v>65</v>
      </c>
      <c r="B75" s="419" t="s">
        <v>311</v>
      </c>
      <c r="C75" s="417">
        <v>5600</v>
      </c>
      <c r="D75" s="418">
        <v>5603.5333333333328</v>
      </c>
      <c r="E75" s="418">
        <v>5561.4666666666653</v>
      </c>
      <c r="F75" s="418">
        <v>5522.9333333333325</v>
      </c>
      <c r="G75" s="418">
        <v>5480.866666666665</v>
      </c>
      <c r="H75" s="418">
        <v>5642.0666666666657</v>
      </c>
      <c r="I75" s="418">
        <v>5684.1333333333332</v>
      </c>
      <c r="J75" s="418">
        <v>5722.6666666666661</v>
      </c>
      <c r="K75" s="417">
        <v>5645.6</v>
      </c>
      <c r="L75" s="417">
        <v>5565</v>
      </c>
      <c r="M75" s="417">
        <v>0.35870999999999997</v>
      </c>
    </row>
    <row r="76" spans="1:13" s="13" customFormat="1">
      <c r="A76" s="245">
        <v>66</v>
      </c>
      <c r="B76" s="419" t="s">
        <v>65</v>
      </c>
      <c r="C76" s="417">
        <v>844.1</v>
      </c>
      <c r="D76" s="418">
        <v>844.88333333333333</v>
      </c>
      <c r="E76" s="418">
        <v>837.2166666666667</v>
      </c>
      <c r="F76" s="418">
        <v>830.33333333333337</v>
      </c>
      <c r="G76" s="418">
        <v>822.66666666666674</v>
      </c>
      <c r="H76" s="418">
        <v>851.76666666666665</v>
      </c>
      <c r="I76" s="418">
        <v>859.43333333333339</v>
      </c>
      <c r="J76" s="418">
        <v>866.31666666666661</v>
      </c>
      <c r="K76" s="417">
        <v>852.55</v>
      </c>
      <c r="L76" s="417">
        <v>838</v>
      </c>
      <c r="M76" s="417">
        <v>8.1067900000000002</v>
      </c>
    </row>
    <row r="77" spans="1:13" s="13" customFormat="1">
      <c r="A77" s="245">
        <v>67</v>
      </c>
      <c r="B77" s="419" t="s">
        <v>312</v>
      </c>
      <c r="C77" s="417">
        <v>381.7</v>
      </c>
      <c r="D77" s="418">
        <v>386.26666666666671</v>
      </c>
      <c r="E77" s="418">
        <v>373.53333333333342</v>
      </c>
      <c r="F77" s="418">
        <v>365.36666666666673</v>
      </c>
      <c r="G77" s="418">
        <v>352.63333333333344</v>
      </c>
      <c r="H77" s="418">
        <v>394.43333333333339</v>
      </c>
      <c r="I77" s="418">
        <v>407.16666666666663</v>
      </c>
      <c r="J77" s="418">
        <v>415.33333333333337</v>
      </c>
      <c r="K77" s="417">
        <v>399</v>
      </c>
      <c r="L77" s="417">
        <v>378.1</v>
      </c>
      <c r="M77" s="417">
        <v>35.95964</v>
      </c>
    </row>
    <row r="78" spans="1:13" s="13" customFormat="1">
      <c r="A78" s="245">
        <v>68</v>
      </c>
      <c r="B78" s="419" t="s">
        <v>64</v>
      </c>
      <c r="C78" s="417">
        <v>180.85</v>
      </c>
      <c r="D78" s="418">
        <v>181.25</v>
      </c>
      <c r="E78" s="418">
        <v>179.8</v>
      </c>
      <c r="F78" s="418">
        <v>178.75</v>
      </c>
      <c r="G78" s="418">
        <v>177.3</v>
      </c>
      <c r="H78" s="418">
        <v>182.3</v>
      </c>
      <c r="I78" s="418">
        <v>183.75</v>
      </c>
      <c r="J78" s="418">
        <v>184.8</v>
      </c>
      <c r="K78" s="417">
        <v>182.7</v>
      </c>
      <c r="L78" s="417">
        <v>180.2</v>
      </c>
      <c r="M78" s="417">
        <v>61.708179999999999</v>
      </c>
    </row>
    <row r="79" spans="1:13" s="13" customFormat="1">
      <c r="A79" s="245">
        <v>69</v>
      </c>
      <c r="B79" s="419" t="s">
        <v>66</v>
      </c>
      <c r="C79" s="417">
        <v>808</v>
      </c>
      <c r="D79" s="418">
        <v>810.66666666666663</v>
      </c>
      <c r="E79" s="418">
        <v>801.33333333333326</v>
      </c>
      <c r="F79" s="418">
        <v>794.66666666666663</v>
      </c>
      <c r="G79" s="418">
        <v>785.33333333333326</v>
      </c>
      <c r="H79" s="418">
        <v>817.33333333333326</v>
      </c>
      <c r="I79" s="418">
        <v>826.66666666666652</v>
      </c>
      <c r="J79" s="418">
        <v>833.33333333333326</v>
      </c>
      <c r="K79" s="417">
        <v>820</v>
      </c>
      <c r="L79" s="417">
        <v>804</v>
      </c>
      <c r="M79" s="417">
        <v>22.950700000000001</v>
      </c>
    </row>
    <row r="80" spans="1:13" s="13" customFormat="1">
      <c r="A80" s="245">
        <v>70</v>
      </c>
      <c r="B80" s="419" t="s">
        <v>69</v>
      </c>
      <c r="C80" s="417">
        <v>66.45</v>
      </c>
      <c r="D80" s="418">
        <v>66.63333333333334</v>
      </c>
      <c r="E80" s="418">
        <v>65.866666666666674</v>
      </c>
      <c r="F80" s="418">
        <v>65.283333333333331</v>
      </c>
      <c r="G80" s="418">
        <v>64.516666666666666</v>
      </c>
      <c r="H80" s="418">
        <v>67.216666666666683</v>
      </c>
      <c r="I80" s="418">
        <v>67.983333333333363</v>
      </c>
      <c r="J80" s="418">
        <v>68.566666666666691</v>
      </c>
      <c r="K80" s="417">
        <v>67.400000000000006</v>
      </c>
      <c r="L80" s="417">
        <v>66.05</v>
      </c>
      <c r="M80" s="417">
        <v>462.31697000000003</v>
      </c>
    </row>
    <row r="81" spans="1:13" s="13" customFormat="1">
      <c r="A81" s="245">
        <v>71</v>
      </c>
      <c r="B81" s="419" t="s">
        <v>73</v>
      </c>
      <c r="C81" s="417">
        <v>456.9</v>
      </c>
      <c r="D81" s="418">
        <v>456.23333333333335</v>
      </c>
      <c r="E81" s="418">
        <v>453.9666666666667</v>
      </c>
      <c r="F81" s="418">
        <v>451.03333333333336</v>
      </c>
      <c r="G81" s="418">
        <v>448.76666666666671</v>
      </c>
      <c r="H81" s="418">
        <v>459.16666666666669</v>
      </c>
      <c r="I81" s="418">
        <v>461.43333333333334</v>
      </c>
      <c r="J81" s="418">
        <v>464.36666666666667</v>
      </c>
      <c r="K81" s="417">
        <v>458.5</v>
      </c>
      <c r="L81" s="417">
        <v>453.3</v>
      </c>
      <c r="M81" s="417">
        <v>35.293309999999998</v>
      </c>
    </row>
    <row r="82" spans="1:13" s="13" customFormat="1">
      <c r="A82" s="245">
        <v>72</v>
      </c>
      <c r="B82" s="419" t="s">
        <v>721</v>
      </c>
      <c r="C82" s="417">
        <v>13727.35</v>
      </c>
      <c r="D82" s="418">
        <v>13847.583333333334</v>
      </c>
      <c r="E82" s="418">
        <v>13229.716666666667</v>
      </c>
      <c r="F82" s="418">
        <v>12732.083333333334</v>
      </c>
      <c r="G82" s="418">
        <v>12114.216666666667</v>
      </c>
      <c r="H82" s="418">
        <v>14345.216666666667</v>
      </c>
      <c r="I82" s="418">
        <v>14963.083333333332</v>
      </c>
      <c r="J82" s="418">
        <v>15460.716666666667</v>
      </c>
      <c r="K82" s="417">
        <v>14465.45</v>
      </c>
      <c r="L82" s="417">
        <v>13349.95</v>
      </c>
      <c r="M82" s="417">
        <v>0.13339999999999999</v>
      </c>
    </row>
    <row r="83" spans="1:13" s="13" customFormat="1">
      <c r="A83" s="245">
        <v>73</v>
      </c>
      <c r="B83" s="419" t="s">
        <v>68</v>
      </c>
      <c r="C83" s="417">
        <v>536.25</v>
      </c>
      <c r="D83" s="418">
        <v>532.25</v>
      </c>
      <c r="E83" s="418">
        <v>527</v>
      </c>
      <c r="F83" s="418">
        <v>517.75</v>
      </c>
      <c r="G83" s="418">
        <v>512.5</v>
      </c>
      <c r="H83" s="418">
        <v>541.5</v>
      </c>
      <c r="I83" s="418">
        <v>546.75</v>
      </c>
      <c r="J83" s="418">
        <v>556</v>
      </c>
      <c r="K83" s="417">
        <v>537.5</v>
      </c>
      <c r="L83" s="417">
        <v>523</v>
      </c>
      <c r="M83" s="417">
        <v>71.690470000000005</v>
      </c>
    </row>
    <row r="84" spans="1:13" s="13" customFormat="1">
      <c r="A84" s="245">
        <v>74</v>
      </c>
      <c r="B84" s="419" t="s">
        <v>70</v>
      </c>
      <c r="C84" s="417">
        <v>388.55</v>
      </c>
      <c r="D84" s="418">
        <v>388.7833333333333</v>
      </c>
      <c r="E84" s="418">
        <v>386.61666666666662</v>
      </c>
      <c r="F84" s="418">
        <v>384.68333333333334</v>
      </c>
      <c r="G84" s="418">
        <v>382.51666666666665</v>
      </c>
      <c r="H84" s="418">
        <v>390.71666666666658</v>
      </c>
      <c r="I84" s="418">
        <v>392.88333333333333</v>
      </c>
      <c r="J84" s="418">
        <v>394.81666666666655</v>
      </c>
      <c r="K84" s="417">
        <v>390.95</v>
      </c>
      <c r="L84" s="417">
        <v>386.85</v>
      </c>
      <c r="M84" s="417">
        <v>14.97908</v>
      </c>
    </row>
    <row r="85" spans="1:13" s="13" customFormat="1">
      <c r="A85" s="245">
        <v>75</v>
      </c>
      <c r="B85" s="419" t="s">
        <v>313</v>
      </c>
      <c r="C85" s="417">
        <v>1250.6500000000001</v>
      </c>
      <c r="D85" s="418">
        <v>1241.8166666666666</v>
      </c>
      <c r="E85" s="418">
        <v>1224.6333333333332</v>
      </c>
      <c r="F85" s="418">
        <v>1198.6166666666666</v>
      </c>
      <c r="G85" s="418">
        <v>1181.4333333333332</v>
      </c>
      <c r="H85" s="418">
        <v>1267.8333333333333</v>
      </c>
      <c r="I85" s="418">
        <v>1285.0166666666667</v>
      </c>
      <c r="J85" s="418">
        <v>1311.0333333333333</v>
      </c>
      <c r="K85" s="417">
        <v>1259</v>
      </c>
      <c r="L85" s="417">
        <v>1215.8</v>
      </c>
      <c r="M85" s="417">
        <v>0.82791999999999999</v>
      </c>
    </row>
    <row r="86" spans="1:13" s="13" customFormat="1">
      <c r="A86" s="245">
        <v>76</v>
      </c>
      <c r="B86" s="419" t="s">
        <v>314</v>
      </c>
      <c r="C86" s="417">
        <v>387.95</v>
      </c>
      <c r="D86" s="418">
        <v>389.73333333333335</v>
      </c>
      <c r="E86" s="418">
        <v>383.76666666666671</v>
      </c>
      <c r="F86" s="418">
        <v>379.58333333333337</v>
      </c>
      <c r="G86" s="418">
        <v>373.61666666666673</v>
      </c>
      <c r="H86" s="418">
        <v>393.91666666666669</v>
      </c>
      <c r="I86" s="418">
        <v>399.88333333333338</v>
      </c>
      <c r="J86" s="418">
        <v>404.06666666666666</v>
      </c>
      <c r="K86" s="417">
        <v>395.7</v>
      </c>
      <c r="L86" s="417">
        <v>385.55</v>
      </c>
      <c r="M86" s="417">
        <v>9.3056300000000007</v>
      </c>
    </row>
    <row r="87" spans="1:13" s="13" customFormat="1">
      <c r="A87" s="245">
        <v>77</v>
      </c>
      <c r="B87" s="419" t="s">
        <v>315</v>
      </c>
      <c r="C87" s="417">
        <v>111.9</v>
      </c>
      <c r="D87" s="418">
        <v>111.81666666666666</v>
      </c>
      <c r="E87" s="418">
        <v>110.28333333333333</v>
      </c>
      <c r="F87" s="418">
        <v>108.66666666666667</v>
      </c>
      <c r="G87" s="418">
        <v>107.13333333333334</v>
      </c>
      <c r="H87" s="418">
        <v>113.43333333333332</v>
      </c>
      <c r="I87" s="418">
        <v>114.96666666666665</v>
      </c>
      <c r="J87" s="418">
        <v>116.58333333333331</v>
      </c>
      <c r="K87" s="417">
        <v>113.35</v>
      </c>
      <c r="L87" s="417">
        <v>110.2</v>
      </c>
      <c r="M87" s="417">
        <v>2.2831299999999999</v>
      </c>
    </row>
    <row r="88" spans="1:13" s="13" customFormat="1">
      <c r="A88" s="245">
        <v>78</v>
      </c>
      <c r="B88" s="419" t="s">
        <v>316</v>
      </c>
      <c r="C88" s="417">
        <v>5894</v>
      </c>
      <c r="D88" s="418">
        <v>5871.2333333333336</v>
      </c>
      <c r="E88" s="418">
        <v>5823.4666666666672</v>
      </c>
      <c r="F88" s="418">
        <v>5752.9333333333334</v>
      </c>
      <c r="G88" s="418">
        <v>5705.166666666667</v>
      </c>
      <c r="H88" s="418">
        <v>5941.7666666666673</v>
      </c>
      <c r="I88" s="418">
        <v>5989.5333333333338</v>
      </c>
      <c r="J88" s="418">
        <v>6060.0666666666675</v>
      </c>
      <c r="K88" s="417">
        <v>5919</v>
      </c>
      <c r="L88" s="417">
        <v>5800.7</v>
      </c>
      <c r="M88" s="417">
        <v>0.14960000000000001</v>
      </c>
    </row>
    <row r="89" spans="1:13" s="13" customFormat="1">
      <c r="A89" s="245">
        <v>79</v>
      </c>
      <c r="B89" s="419" t="s">
        <v>317</v>
      </c>
      <c r="C89" s="417">
        <v>860.5</v>
      </c>
      <c r="D89" s="418">
        <v>856.6</v>
      </c>
      <c r="E89" s="418">
        <v>850.15000000000009</v>
      </c>
      <c r="F89" s="418">
        <v>839.80000000000007</v>
      </c>
      <c r="G89" s="418">
        <v>833.35000000000014</v>
      </c>
      <c r="H89" s="418">
        <v>866.95</v>
      </c>
      <c r="I89" s="418">
        <v>873.40000000000009</v>
      </c>
      <c r="J89" s="418">
        <v>883.75</v>
      </c>
      <c r="K89" s="417">
        <v>863.05</v>
      </c>
      <c r="L89" s="417">
        <v>846.25</v>
      </c>
      <c r="M89" s="417">
        <v>0.50685999999999998</v>
      </c>
    </row>
    <row r="90" spans="1:13" s="13" customFormat="1">
      <c r="A90" s="245">
        <v>80</v>
      </c>
      <c r="B90" s="419" t="s">
        <v>230</v>
      </c>
      <c r="C90" s="417">
        <v>1283.5</v>
      </c>
      <c r="D90" s="418">
        <v>1291.8333333333333</v>
      </c>
      <c r="E90" s="418">
        <v>1273.6666666666665</v>
      </c>
      <c r="F90" s="418">
        <v>1263.8333333333333</v>
      </c>
      <c r="G90" s="418">
        <v>1245.6666666666665</v>
      </c>
      <c r="H90" s="418">
        <v>1301.6666666666665</v>
      </c>
      <c r="I90" s="418">
        <v>1319.833333333333</v>
      </c>
      <c r="J90" s="418">
        <v>1329.6666666666665</v>
      </c>
      <c r="K90" s="417">
        <v>1310</v>
      </c>
      <c r="L90" s="417">
        <v>1282</v>
      </c>
      <c r="M90" s="417">
        <v>0.61558999999999997</v>
      </c>
    </row>
    <row r="91" spans="1:13" s="13" customFormat="1">
      <c r="A91" s="245">
        <v>81</v>
      </c>
      <c r="B91" s="419" t="s">
        <v>71</v>
      </c>
      <c r="C91" s="417">
        <v>15299.05</v>
      </c>
      <c r="D91" s="418">
        <v>15271.416666666666</v>
      </c>
      <c r="E91" s="418">
        <v>15142.833333333332</v>
      </c>
      <c r="F91" s="418">
        <v>14986.616666666667</v>
      </c>
      <c r="G91" s="418">
        <v>14858.033333333333</v>
      </c>
      <c r="H91" s="418">
        <v>15427.633333333331</v>
      </c>
      <c r="I91" s="418">
        <v>15556.216666666664</v>
      </c>
      <c r="J91" s="418">
        <v>15712.433333333331</v>
      </c>
      <c r="K91" s="417">
        <v>15400</v>
      </c>
      <c r="L91" s="417">
        <v>15115.2</v>
      </c>
      <c r="M91" s="417">
        <v>0.88402999999999998</v>
      </c>
    </row>
    <row r="92" spans="1:13" s="13" customFormat="1">
      <c r="A92" s="245">
        <v>82</v>
      </c>
      <c r="B92" s="419" t="s">
        <v>318</v>
      </c>
      <c r="C92" s="417">
        <v>316.45</v>
      </c>
      <c r="D92" s="418">
        <v>313.83333333333331</v>
      </c>
      <c r="E92" s="418">
        <v>308.66666666666663</v>
      </c>
      <c r="F92" s="418">
        <v>300.88333333333333</v>
      </c>
      <c r="G92" s="418">
        <v>295.71666666666664</v>
      </c>
      <c r="H92" s="418">
        <v>321.61666666666662</v>
      </c>
      <c r="I92" s="418">
        <v>326.78333333333325</v>
      </c>
      <c r="J92" s="418">
        <v>334.56666666666661</v>
      </c>
      <c r="K92" s="417">
        <v>319</v>
      </c>
      <c r="L92" s="417">
        <v>306.05</v>
      </c>
      <c r="M92" s="417">
        <v>11.217969999999999</v>
      </c>
    </row>
    <row r="93" spans="1:13" s="13" customFormat="1">
      <c r="A93" s="245">
        <v>83</v>
      </c>
      <c r="B93" s="419" t="s">
        <v>74</v>
      </c>
      <c r="C93" s="417">
        <v>3475.95</v>
      </c>
      <c r="D93" s="418">
        <v>3487.3166666666671</v>
      </c>
      <c r="E93" s="418">
        <v>3456.6333333333341</v>
      </c>
      <c r="F93" s="418">
        <v>3437.3166666666671</v>
      </c>
      <c r="G93" s="418">
        <v>3406.6333333333341</v>
      </c>
      <c r="H93" s="418">
        <v>3506.6333333333341</v>
      </c>
      <c r="I93" s="418">
        <v>3537.3166666666675</v>
      </c>
      <c r="J93" s="418">
        <v>3556.6333333333341</v>
      </c>
      <c r="K93" s="417">
        <v>3518</v>
      </c>
      <c r="L93" s="417">
        <v>3468</v>
      </c>
      <c r="M93" s="417">
        <v>5.9535900000000002</v>
      </c>
    </row>
    <row r="94" spans="1:13" s="13" customFormat="1">
      <c r="A94" s="245">
        <v>84</v>
      </c>
      <c r="B94" s="419" t="s">
        <v>874</v>
      </c>
      <c r="C94" s="417">
        <v>172.85</v>
      </c>
      <c r="D94" s="418">
        <v>174.23333333333335</v>
      </c>
      <c r="E94" s="418">
        <v>170.6166666666667</v>
      </c>
      <c r="F94" s="418">
        <v>168.38333333333335</v>
      </c>
      <c r="G94" s="418">
        <v>164.76666666666671</v>
      </c>
      <c r="H94" s="418">
        <v>176.4666666666667</v>
      </c>
      <c r="I94" s="418">
        <v>180.08333333333337</v>
      </c>
      <c r="J94" s="418">
        <v>182.31666666666669</v>
      </c>
      <c r="K94" s="417">
        <v>177.85</v>
      </c>
      <c r="L94" s="417">
        <v>172</v>
      </c>
      <c r="M94" s="417">
        <v>40.185699999999997</v>
      </c>
    </row>
    <row r="95" spans="1:13" s="13" customFormat="1">
      <c r="A95" s="245">
        <v>85</v>
      </c>
      <c r="B95" s="419" t="s">
        <v>319</v>
      </c>
      <c r="C95" s="417">
        <v>394.15</v>
      </c>
      <c r="D95" s="418">
        <v>396.48333333333335</v>
      </c>
      <c r="E95" s="418">
        <v>390.66666666666669</v>
      </c>
      <c r="F95" s="418">
        <v>387.18333333333334</v>
      </c>
      <c r="G95" s="418">
        <v>381.36666666666667</v>
      </c>
      <c r="H95" s="418">
        <v>399.9666666666667</v>
      </c>
      <c r="I95" s="418">
        <v>405.7833333333333</v>
      </c>
      <c r="J95" s="418">
        <v>409.26666666666671</v>
      </c>
      <c r="K95" s="417">
        <v>402.3</v>
      </c>
      <c r="L95" s="417">
        <v>393</v>
      </c>
      <c r="M95" s="417">
        <v>2.6456900000000001</v>
      </c>
    </row>
    <row r="96" spans="1:13" s="13" customFormat="1">
      <c r="A96" s="245">
        <v>86</v>
      </c>
      <c r="B96" s="419" t="s">
        <v>80</v>
      </c>
      <c r="C96" s="417">
        <v>794.15</v>
      </c>
      <c r="D96" s="418">
        <v>785.38333333333333</v>
      </c>
      <c r="E96" s="418">
        <v>773.76666666666665</v>
      </c>
      <c r="F96" s="418">
        <v>753.38333333333333</v>
      </c>
      <c r="G96" s="418">
        <v>741.76666666666665</v>
      </c>
      <c r="H96" s="418">
        <v>805.76666666666665</v>
      </c>
      <c r="I96" s="418">
        <v>817.38333333333321</v>
      </c>
      <c r="J96" s="418">
        <v>837.76666666666665</v>
      </c>
      <c r="K96" s="417">
        <v>797</v>
      </c>
      <c r="L96" s="417">
        <v>765</v>
      </c>
      <c r="M96" s="417">
        <v>15.18106</v>
      </c>
    </row>
    <row r="97" spans="1:13" s="13" customFormat="1">
      <c r="A97" s="245">
        <v>87</v>
      </c>
      <c r="B97" s="419" t="s">
        <v>320</v>
      </c>
      <c r="C97" s="417">
        <v>2638.4</v>
      </c>
      <c r="D97" s="418">
        <v>2635.4500000000003</v>
      </c>
      <c r="E97" s="418">
        <v>2596.0000000000005</v>
      </c>
      <c r="F97" s="418">
        <v>2553.6000000000004</v>
      </c>
      <c r="G97" s="418">
        <v>2514.1500000000005</v>
      </c>
      <c r="H97" s="418">
        <v>2677.8500000000004</v>
      </c>
      <c r="I97" s="418">
        <v>2717.3</v>
      </c>
      <c r="J97" s="418">
        <v>2759.7000000000003</v>
      </c>
      <c r="K97" s="417">
        <v>2674.9</v>
      </c>
      <c r="L97" s="417">
        <v>2593.0500000000002</v>
      </c>
      <c r="M97" s="417">
        <v>0.11445</v>
      </c>
    </row>
    <row r="98" spans="1:13" s="13" customFormat="1">
      <c r="A98" s="245">
        <v>88</v>
      </c>
      <c r="B98" s="419" t="s">
        <v>761</v>
      </c>
      <c r="C98" s="417">
        <v>342.75</v>
      </c>
      <c r="D98" s="418">
        <v>344.55</v>
      </c>
      <c r="E98" s="418">
        <v>338.20000000000005</v>
      </c>
      <c r="F98" s="418">
        <v>333.65000000000003</v>
      </c>
      <c r="G98" s="418">
        <v>327.30000000000007</v>
      </c>
      <c r="H98" s="418">
        <v>349.1</v>
      </c>
      <c r="I98" s="418">
        <v>355.45000000000005</v>
      </c>
      <c r="J98" s="418">
        <v>360</v>
      </c>
      <c r="K98" s="417">
        <v>350.9</v>
      </c>
      <c r="L98" s="417">
        <v>340</v>
      </c>
      <c r="M98" s="417">
        <v>3.6503899999999998</v>
      </c>
    </row>
    <row r="99" spans="1:13" s="13" customFormat="1">
      <c r="A99" s="245">
        <v>89</v>
      </c>
      <c r="B99" s="419" t="s">
        <v>75</v>
      </c>
      <c r="C99" s="417">
        <v>640.5</v>
      </c>
      <c r="D99" s="418">
        <v>637.6</v>
      </c>
      <c r="E99" s="418">
        <v>632.05000000000007</v>
      </c>
      <c r="F99" s="418">
        <v>623.6</v>
      </c>
      <c r="G99" s="418">
        <v>618.05000000000007</v>
      </c>
      <c r="H99" s="418">
        <v>646.05000000000007</v>
      </c>
      <c r="I99" s="418">
        <v>651.6</v>
      </c>
      <c r="J99" s="418">
        <v>660.05000000000007</v>
      </c>
      <c r="K99" s="417">
        <v>643.15</v>
      </c>
      <c r="L99" s="417">
        <v>629.15</v>
      </c>
      <c r="M99" s="417">
        <v>19.806080000000001</v>
      </c>
    </row>
    <row r="100" spans="1:13" s="13" customFormat="1">
      <c r="A100" s="245">
        <v>90</v>
      </c>
      <c r="B100" s="419" t="s">
        <v>321</v>
      </c>
      <c r="C100" s="417">
        <v>513.9</v>
      </c>
      <c r="D100" s="418">
        <v>514.74999999999989</v>
      </c>
      <c r="E100" s="418">
        <v>509.94999999999982</v>
      </c>
      <c r="F100" s="418">
        <v>505.99999999999994</v>
      </c>
      <c r="G100" s="418">
        <v>501.19999999999987</v>
      </c>
      <c r="H100" s="418">
        <v>518.69999999999982</v>
      </c>
      <c r="I100" s="418">
        <v>523.49999999999977</v>
      </c>
      <c r="J100" s="418">
        <v>527.4499999999997</v>
      </c>
      <c r="K100" s="417">
        <v>519.54999999999995</v>
      </c>
      <c r="L100" s="417">
        <v>510.8</v>
      </c>
      <c r="M100" s="417">
        <v>4.03505</v>
      </c>
    </row>
    <row r="101" spans="1:13">
      <c r="A101" s="245">
        <v>91</v>
      </c>
      <c r="B101" s="419" t="s">
        <v>76</v>
      </c>
      <c r="C101" s="417">
        <v>151.19999999999999</v>
      </c>
      <c r="D101" s="418">
        <v>151.16666666666666</v>
      </c>
      <c r="E101" s="418">
        <v>150.0333333333333</v>
      </c>
      <c r="F101" s="418">
        <v>148.86666666666665</v>
      </c>
      <c r="G101" s="418">
        <v>147.73333333333329</v>
      </c>
      <c r="H101" s="418">
        <v>152.33333333333331</v>
      </c>
      <c r="I101" s="418">
        <v>153.4666666666667</v>
      </c>
      <c r="J101" s="418">
        <v>154.63333333333333</v>
      </c>
      <c r="K101" s="417">
        <v>152.30000000000001</v>
      </c>
      <c r="L101" s="417">
        <v>150</v>
      </c>
      <c r="M101" s="417">
        <v>66.779870000000003</v>
      </c>
    </row>
    <row r="102" spans="1:13">
      <c r="A102" s="245">
        <v>92</v>
      </c>
      <c r="B102" s="419" t="s">
        <v>322</v>
      </c>
      <c r="C102" s="417">
        <v>659.45</v>
      </c>
      <c r="D102" s="418">
        <v>661.91666666666663</v>
      </c>
      <c r="E102" s="418">
        <v>655.33333333333326</v>
      </c>
      <c r="F102" s="418">
        <v>651.21666666666658</v>
      </c>
      <c r="G102" s="418">
        <v>644.63333333333321</v>
      </c>
      <c r="H102" s="418">
        <v>666.0333333333333</v>
      </c>
      <c r="I102" s="418">
        <v>672.61666666666656</v>
      </c>
      <c r="J102" s="418">
        <v>676.73333333333335</v>
      </c>
      <c r="K102" s="417">
        <v>668.5</v>
      </c>
      <c r="L102" s="417">
        <v>657.8</v>
      </c>
      <c r="M102" s="417">
        <v>1.0696699999999999</v>
      </c>
    </row>
    <row r="103" spans="1:13">
      <c r="A103" s="245">
        <v>93</v>
      </c>
      <c r="B103" s="419" t="s">
        <v>323</v>
      </c>
      <c r="C103" s="417">
        <v>535.65</v>
      </c>
      <c r="D103" s="418">
        <v>530.33333333333337</v>
      </c>
      <c r="E103" s="418">
        <v>521.56666666666672</v>
      </c>
      <c r="F103" s="418">
        <v>507.48333333333335</v>
      </c>
      <c r="G103" s="418">
        <v>498.7166666666667</v>
      </c>
      <c r="H103" s="418">
        <v>544.41666666666674</v>
      </c>
      <c r="I103" s="418">
        <v>553.18333333333339</v>
      </c>
      <c r="J103" s="418">
        <v>567.26666666666677</v>
      </c>
      <c r="K103" s="417">
        <v>539.1</v>
      </c>
      <c r="L103" s="417">
        <v>516.25</v>
      </c>
      <c r="M103" s="417">
        <v>0.41637999999999997</v>
      </c>
    </row>
    <row r="104" spans="1:13">
      <c r="A104" s="245">
        <v>94</v>
      </c>
      <c r="B104" s="419" t="s">
        <v>324</v>
      </c>
      <c r="C104" s="417">
        <v>640.70000000000005</v>
      </c>
      <c r="D104" s="418">
        <v>644.23333333333335</v>
      </c>
      <c r="E104" s="418">
        <v>630.4666666666667</v>
      </c>
      <c r="F104" s="418">
        <v>620.23333333333335</v>
      </c>
      <c r="G104" s="418">
        <v>606.4666666666667</v>
      </c>
      <c r="H104" s="418">
        <v>654.4666666666667</v>
      </c>
      <c r="I104" s="418">
        <v>668.23333333333335</v>
      </c>
      <c r="J104" s="418">
        <v>678.4666666666667</v>
      </c>
      <c r="K104" s="417">
        <v>658</v>
      </c>
      <c r="L104" s="417">
        <v>634</v>
      </c>
      <c r="M104" s="417">
        <v>2.4338500000000001</v>
      </c>
    </row>
    <row r="105" spans="1:13">
      <c r="A105" s="245">
        <v>95</v>
      </c>
      <c r="B105" s="419" t="s">
        <v>77</v>
      </c>
      <c r="C105" s="417">
        <v>144.30000000000001</v>
      </c>
      <c r="D105" s="418">
        <v>144.63333333333333</v>
      </c>
      <c r="E105" s="418">
        <v>143.66666666666666</v>
      </c>
      <c r="F105" s="418">
        <v>143.03333333333333</v>
      </c>
      <c r="G105" s="418">
        <v>142.06666666666666</v>
      </c>
      <c r="H105" s="418">
        <v>145.26666666666665</v>
      </c>
      <c r="I105" s="418">
        <v>146.23333333333335</v>
      </c>
      <c r="J105" s="418">
        <v>146.86666666666665</v>
      </c>
      <c r="K105" s="417">
        <v>145.6</v>
      </c>
      <c r="L105" s="417">
        <v>144</v>
      </c>
      <c r="M105" s="417">
        <v>5.8445400000000003</v>
      </c>
    </row>
    <row r="106" spans="1:13">
      <c r="A106" s="245">
        <v>96</v>
      </c>
      <c r="B106" s="419" t="s">
        <v>325</v>
      </c>
      <c r="C106" s="417">
        <v>1317.95</v>
      </c>
      <c r="D106" s="418">
        <v>1320.95</v>
      </c>
      <c r="E106" s="418">
        <v>1313</v>
      </c>
      <c r="F106" s="418">
        <v>1308.05</v>
      </c>
      <c r="G106" s="418">
        <v>1300.0999999999999</v>
      </c>
      <c r="H106" s="418">
        <v>1325.9</v>
      </c>
      <c r="I106" s="418">
        <v>1333.8500000000004</v>
      </c>
      <c r="J106" s="418">
        <v>1338.8000000000002</v>
      </c>
      <c r="K106" s="417">
        <v>1328.9</v>
      </c>
      <c r="L106" s="417">
        <v>1316</v>
      </c>
      <c r="M106" s="417">
        <v>0.61106000000000005</v>
      </c>
    </row>
    <row r="107" spans="1:13">
      <c r="A107" s="245">
        <v>97</v>
      </c>
      <c r="B107" s="419" t="s">
        <v>326</v>
      </c>
      <c r="C107" s="417">
        <v>26.1</v>
      </c>
      <c r="D107" s="418">
        <v>26.083333333333332</v>
      </c>
      <c r="E107" s="418">
        <v>25.766666666666666</v>
      </c>
      <c r="F107" s="418">
        <v>25.433333333333334</v>
      </c>
      <c r="G107" s="418">
        <v>25.116666666666667</v>
      </c>
      <c r="H107" s="418">
        <v>26.416666666666664</v>
      </c>
      <c r="I107" s="418">
        <v>26.733333333333334</v>
      </c>
      <c r="J107" s="418">
        <v>27.066666666666663</v>
      </c>
      <c r="K107" s="417">
        <v>26.4</v>
      </c>
      <c r="L107" s="417">
        <v>25.75</v>
      </c>
      <c r="M107" s="417">
        <v>87.599649999999997</v>
      </c>
    </row>
    <row r="108" spans="1:13">
      <c r="A108" s="245">
        <v>98</v>
      </c>
      <c r="B108" s="419" t="s">
        <v>327</v>
      </c>
      <c r="C108" s="417">
        <v>1052.55</v>
      </c>
      <c r="D108" s="418">
        <v>1052.5</v>
      </c>
      <c r="E108" s="418">
        <v>1041</v>
      </c>
      <c r="F108" s="418">
        <v>1029.45</v>
      </c>
      <c r="G108" s="418">
        <v>1017.95</v>
      </c>
      <c r="H108" s="418">
        <v>1064.05</v>
      </c>
      <c r="I108" s="418">
        <v>1075.55</v>
      </c>
      <c r="J108" s="418">
        <v>1087.0999999999999</v>
      </c>
      <c r="K108" s="417">
        <v>1064</v>
      </c>
      <c r="L108" s="417">
        <v>1040.95</v>
      </c>
      <c r="M108" s="417">
        <v>10.38128</v>
      </c>
    </row>
    <row r="109" spans="1:13">
      <c r="A109" s="245">
        <v>99</v>
      </c>
      <c r="B109" s="419" t="s">
        <v>328</v>
      </c>
      <c r="C109" s="417">
        <v>408</v>
      </c>
      <c r="D109" s="418">
        <v>406.45</v>
      </c>
      <c r="E109" s="418">
        <v>403.9</v>
      </c>
      <c r="F109" s="418">
        <v>399.8</v>
      </c>
      <c r="G109" s="418">
        <v>397.25</v>
      </c>
      <c r="H109" s="418">
        <v>410.54999999999995</v>
      </c>
      <c r="I109" s="418">
        <v>413.1</v>
      </c>
      <c r="J109" s="418">
        <v>417.19999999999993</v>
      </c>
      <c r="K109" s="417">
        <v>409</v>
      </c>
      <c r="L109" s="417">
        <v>402.35</v>
      </c>
      <c r="M109" s="417">
        <v>1.1683300000000001</v>
      </c>
    </row>
    <row r="110" spans="1:13">
      <c r="A110" s="245">
        <v>100</v>
      </c>
      <c r="B110" s="419" t="s">
        <v>79</v>
      </c>
      <c r="C110" s="417">
        <v>676.5</v>
      </c>
      <c r="D110" s="418">
        <v>672.61666666666667</v>
      </c>
      <c r="E110" s="418">
        <v>664.88333333333333</v>
      </c>
      <c r="F110" s="418">
        <v>653.26666666666665</v>
      </c>
      <c r="G110" s="418">
        <v>645.5333333333333</v>
      </c>
      <c r="H110" s="418">
        <v>684.23333333333335</v>
      </c>
      <c r="I110" s="418">
        <v>691.9666666666667</v>
      </c>
      <c r="J110" s="418">
        <v>703.58333333333337</v>
      </c>
      <c r="K110" s="417">
        <v>680.35</v>
      </c>
      <c r="L110" s="417">
        <v>661</v>
      </c>
      <c r="M110" s="417">
        <v>5.6730200000000002</v>
      </c>
    </row>
    <row r="111" spans="1:13">
      <c r="A111" s="245">
        <v>101</v>
      </c>
      <c r="B111" s="419" t="s">
        <v>329</v>
      </c>
      <c r="C111" s="417">
        <v>4447.25</v>
      </c>
      <c r="D111" s="418">
        <v>4445.7666666666664</v>
      </c>
      <c r="E111" s="418">
        <v>4422.5333333333328</v>
      </c>
      <c r="F111" s="418">
        <v>4397.8166666666666</v>
      </c>
      <c r="G111" s="418">
        <v>4374.583333333333</v>
      </c>
      <c r="H111" s="418">
        <v>4470.4833333333327</v>
      </c>
      <c r="I111" s="418">
        <v>4493.7166666666662</v>
      </c>
      <c r="J111" s="418">
        <v>4518.4333333333325</v>
      </c>
      <c r="K111" s="417">
        <v>4469</v>
      </c>
      <c r="L111" s="417">
        <v>4421.05</v>
      </c>
      <c r="M111" s="417">
        <v>2.1129999999999999E-2</v>
      </c>
    </row>
    <row r="112" spans="1:13">
      <c r="A112" s="245">
        <v>102</v>
      </c>
      <c r="B112" s="419" t="s">
        <v>330</v>
      </c>
      <c r="C112" s="417">
        <v>185.3</v>
      </c>
      <c r="D112" s="418">
        <v>186.85</v>
      </c>
      <c r="E112" s="418">
        <v>183.2</v>
      </c>
      <c r="F112" s="418">
        <v>181.1</v>
      </c>
      <c r="G112" s="418">
        <v>177.45</v>
      </c>
      <c r="H112" s="418">
        <v>188.95</v>
      </c>
      <c r="I112" s="418">
        <v>192.60000000000002</v>
      </c>
      <c r="J112" s="418">
        <v>194.7</v>
      </c>
      <c r="K112" s="417">
        <v>190.5</v>
      </c>
      <c r="L112" s="417">
        <v>184.75</v>
      </c>
      <c r="M112" s="417">
        <v>3.6041699999999999</v>
      </c>
    </row>
    <row r="113" spans="1:13">
      <c r="A113" s="245">
        <v>103</v>
      </c>
      <c r="B113" s="419" t="s">
        <v>331</v>
      </c>
      <c r="C113" s="417">
        <v>300.14999999999998</v>
      </c>
      <c r="D113" s="418">
        <v>298.84999999999997</v>
      </c>
      <c r="E113" s="418">
        <v>296.19999999999993</v>
      </c>
      <c r="F113" s="418">
        <v>292.24999999999994</v>
      </c>
      <c r="G113" s="418">
        <v>289.59999999999991</v>
      </c>
      <c r="H113" s="418">
        <v>302.79999999999995</v>
      </c>
      <c r="I113" s="418">
        <v>305.44999999999993</v>
      </c>
      <c r="J113" s="418">
        <v>309.39999999999998</v>
      </c>
      <c r="K113" s="417">
        <v>301.5</v>
      </c>
      <c r="L113" s="417">
        <v>294.89999999999998</v>
      </c>
      <c r="M113" s="417">
        <v>9.8530800000000003</v>
      </c>
    </row>
    <row r="114" spans="1:13">
      <c r="A114" s="245">
        <v>104</v>
      </c>
      <c r="B114" s="419" t="s">
        <v>332</v>
      </c>
      <c r="C114" s="417">
        <v>649.75</v>
      </c>
      <c r="D114" s="418">
        <v>648.31666666666661</v>
      </c>
      <c r="E114" s="418">
        <v>637.53333333333319</v>
      </c>
      <c r="F114" s="418">
        <v>625.31666666666661</v>
      </c>
      <c r="G114" s="418">
        <v>614.53333333333319</v>
      </c>
      <c r="H114" s="418">
        <v>660.53333333333319</v>
      </c>
      <c r="I114" s="418">
        <v>671.31666666666649</v>
      </c>
      <c r="J114" s="418">
        <v>683.53333333333319</v>
      </c>
      <c r="K114" s="417">
        <v>659.1</v>
      </c>
      <c r="L114" s="417">
        <v>636.1</v>
      </c>
      <c r="M114" s="417">
        <v>0.21471000000000001</v>
      </c>
    </row>
    <row r="115" spans="1:13">
      <c r="A115" s="245">
        <v>105</v>
      </c>
      <c r="B115" s="419" t="s">
        <v>81</v>
      </c>
      <c r="C115" s="417">
        <v>519.29999999999995</v>
      </c>
      <c r="D115" s="418">
        <v>516.08333333333337</v>
      </c>
      <c r="E115" s="418">
        <v>511.41666666666674</v>
      </c>
      <c r="F115" s="418">
        <v>503.53333333333336</v>
      </c>
      <c r="G115" s="418">
        <v>498.86666666666673</v>
      </c>
      <c r="H115" s="418">
        <v>523.9666666666667</v>
      </c>
      <c r="I115" s="418">
        <v>528.63333333333344</v>
      </c>
      <c r="J115" s="418">
        <v>536.51666666666677</v>
      </c>
      <c r="K115" s="417">
        <v>520.75</v>
      </c>
      <c r="L115" s="417">
        <v>508.2</v>
      </c>
      <c r="M115" s="417">
        <v>25.651250000000001</v>
      </c>
    </row>
    <row r="116" spans="1:13">
      <c r="A116" s="245">
        <v>106</v>
      </c>
      <c r="B116" s="419" t="s">
        <v>82</v>
      </c>
      <c r="C116" s="417">
        <v>959.8</v>
      </c>
      <c r="D116" s="418">
        <v>958.45000000000016</v>
      </c>
      <c r="E116" s="418">
        <v>951.3000000000003</v>
      </c>
      <c r="F116" s="418">
        <v>942.80000000000018</v>
      </c>
      <c r="G116" s="418">
        <v>935.65000000000032</v>
      </c>
      <c r="H116" s="418">
        <v>966.95000000000027</v>
      </c>
      <c r="I116" s="418">
        <v>974.10000000000014</v>
      </c>
      <c r="J116" s="418">
        <v>982.60000000000025</v>
      </c>
      <c r="K116" s="417">
        <v>965.6</v>
      </c>
      <c r="L116" s="417">
        <v>949.95</v>
      </c>
      <c r="M116" s="417">
        <v>13.015549999999999</v>
      </c>
    </row>
    <row r="117" spans="1:13">
      <c r="A117" s="245">
        <v>107</v>
      </c>
      <c r="B117" s="419" t="s">
        <v>231</v>
      </c>
      <c r="C117" s="417">
        <v>161.44999999999999</v>
      </c>
      <c r="D117" s="418">
        <v>161.28333333333333</v>
      </c>
      <c r="E117" s="418">
        <v>160.26666666666665</v>
      </c>
      <c r="F117" s="418">
        <v>159.08333333333331</v>
      </c>
      <c r="G117" s="418">
        <v>158.06666666666663</v>
      </c>
      <c r="H117" s="418">
        <v>162.46666666666667</v>
      </c>
      <c r="I117" s="418">
        <v>163.48333333333338</v>
      </c>
      <c r="J117" s="418">
        <v>164.66666666666669</v>
      </c>
      <c r="K117" s="417">
        <v>162.30000000000001</v>
      </c>
      <c r="L117" s="417">
        <v>160.1</v>
      </c>
      <c r="M117" s="417">
        <v>24.258559999999999</v>
      </c>
    </row>
    <row r="118" spans="1:13">
      <c r="A118" s="245">
        <v>108</v>
      </c>
      <c r="B118" s="419" t="s">
        <v>83</v>
      </c>
      <c r="C118" s="417">
        <v>146.69999999999999</v>
      </c>
      <c r="D118" s="418">
        <v>146.61666666666667</v>
      </c>
      <c r="E118" s="418">
        <v>145.73333333333335</v>
      </c>
      <c r="F118" s="418">
        <v>144.76666666666668</v>
      </c>
      <c r="G118" s="418">
        <v>143.88333333333335</v>
      </c>
      <c r="H118" s="418">
        <v>147.58333333333334</v>
      </c>
      <c r="I118" s="418">
        <v>148.46666666666667</v>
      </c>
      <c r="J118" s="418">
        <v>149.43333333333334</v>
      </c>
      <c r="K118" s="417">
        <v>147.5</v>
      </c>
      <c r="L118" s="417">
        <v>145.65</v>
      </c>
      <c r="M118" s="417">
        <v>49.638210000000001</v>
      </c>
    </row>
    <row r="119" spans="1:13">
      <c r="A119" s="245">
        <v>109</v>
      </c>
      <c r="B119" s="419" t="s">
        <v>333</v>
      </c>
      <c r="C119" s="417">
        <v>387.8</v>
      </c>
      <c r="D119" s="418">
        <v>388.60000000000008</v>
      </c>
      <c r="E119" s="418">
        <v>384.60000000000014</v>
      </c>
      <c r="F119" s="418">
        <v>381.40000000000003</v>
      </c>
      <c r="G119" s="418">
        <v>377.40000000000009</v>
      </c>
      <c r="H119" s="418">
        <v>391.80000000000018</v>
      </c>
      <c r="I119" s="418">
        <v>395.80000000000007</v>
      </c>
      <c r="J119" s="418">
        <v>399.00000000000023</v>
      </c>
      <c r="K119" s="417">
        <v>392.6</v>
      </c>
      <c r="L119" s="417">
        <v>385.4</v>
      </c>
      <c r="M119" s="417">
        <v>4.5438799999999997</v>
      </c>
    </row>
    <row r="120" spans="1:13">
      <c r="A120" s="245">
        <v>110</v>
      </c>
      <c r="B120" s="419" t="s">
        <v>798</v>
      </c>
      <c r="C120" s="417">
        <v>4356.55</v>
      </c>
      <c r="D120" s="418">
        <v>4376.8499999999995</v>
      </c>
      <c r="E120" s="418">
        <v>4274.6999999999989</v>
      </c>
      <c r="F120" s="418">
        <v>4192.8499999999995</v>
      </c>
      <c r="G120" s="418">
        <v>4090.6999999999989</v>
      </c>
      <c r="H120" s="418">
        <v>4458.6999999999989</v>
      </c>
      <c r="I120" s="418">
        <v>4560.8499999999985</v>
      </c>
      <c r="J120" s="418">
        <v>4642.6999999999989</v>
      </c>
      <c r="K120" s="417">
        <v>4479</v>
      </c>
      <c r="L120" s="417">
        <v>4295</v>
      </c>
      <c r="M120" s="417">
        <v>7.7910199999999996</v>
      </c>
    </row>
    <row r="121" spans="1:13">
      <c r="A121" s="245">
        <v>111</v>
      </c>
      <c r="B121" s="419" t="s">
        <v>84</v>
      </c>
      <c r="C121" s="417">
        <v>1724</v>
      </c>
      <c r="D121" s="418">
        <v>1727.2166666666665</v>
      </c>
      <c r="E121" s="418">
        <v>1708.9833333333329</v>
      </c>
      <c r="F121" s="418">
        <v>1693.9666666666665</v>
      </c>
      <c r="G121" s="418">
        <v>1675.7333333333329</v>
      </c>
      <c r="H121" s="418">
        <v>1742.2333333333329</v>
      </c>
      <c r="I121" s="418">
        <v>1760.4666666666665</v>
      </c>
      <c r="J121" s="418">
        <v>1775.4833333333329</v>
      </c>
      <c r="K121" s="417">
        <v>1745.45</v>
      </c>
      <c r="L121" s="417">
        <v>1712.2</v>
      </c>
      <c r="M121" s="417">
        <v>2.9436300000000002</v>
      </c>
    </row>
    <row r="122" spans="1:13">
      <c r="A122" s="245">
        <v>112</v>
      </c>
      <c r="B122" s="419" t="s">
        <v>875</v>
      </c>
      <c r="C122" s="417">
        <v>2879.2</v>
      </c>
      <c r="D122" s="418">
        <v>2889.65</v>
      </c>
      <c r="E122" s="418">
        <v>2851.55</v>
      </c>
      <c r="F122" s="418">
        <v>2823.9</v>
      </c>
      <c r="G122" s="418">
        <v>2785.8</v>
      </c>
      <c r="H122" s="418">
        <v>2917.3</v>
      </c>
      <c r="I122" s="418">
        <v>2955.3999999999996</v>
      </c>
      <c r="J122" s="418">
        <v>2983.05</v>
      </c>
      <c r="K122" s="417">
        <v>2927.75</v>
      </c>
      <c r="L122" s="417">
        <v>2862</v>
      </c>
      <c r="M122" s="417">
        <v>1.68154</v>
      </c>
    </row>
    <row r="123" spans="1:13">
      <c r="A123" s="245">
        <v>113</v>
      </c>
      <c r="B123" s="419" t="s">
        <v>85</v>
      </c>
      <c r="C123" s="417">
        <v>673.95</v>
      </c>
      <c r="D123" s="418">
        <v>674.35</v>
      </c>
      <c r="E123" s="418">
        <v>665.7</v>
      </c>
      <c r="F123" s="418">
        <v>657.45</v>
      </c>
      <c r="G123" s="418">
        <v>648.80000000000007</v>
      </c>
      <c r="H123" s="418">
        <v>682.6</v>
      </c>
      <c r="I123" s="418">
        <v>691.24999999999989</v>
      </c>
      <c r="J123" s="418">
        <v>699.5</v>
      </c>
      <c r="K123" s="417">
        <v>683</v>
      </c>
      <c r="L123" s="417">
        <v>666.1</v>
      </c>
      <c r="M123" s="417">
        <v>23.170860000000001</v>
      </c>
    </row>
    <row r="124" spans="1:13">
      <c r="A124" s="245">
        <v>114</v>
      </c>
      <c r="B124" s="419" t="s">
        <v>232</v>
      </c>
      <c r="C124" s="417">
        <v>895.25</v>
      </c>
      <c r="D124" s="418">
        <v>898.58333333333337</v>
      </c>
      <c r="E124" s="418">
        <v>887.4666666666667</v>
      </c>
      <c r="F124" s="418">
        <v>879.68333333333328</v>
      </c>
      <c r="G124" s="418">
        <v>868.56666666666661</v>
      </c>
      <c r="H124" s="418">
        <v>906.36666666666679</v>
      </c>
      <c r="I124" s="418">
        <v>917.48333333333335</v>
      </c>
      <c r="J124" s="418">
        <v>925.26666666666688</v>
      </c>
      <c r="K124" s="417">
        <v>909.7</v>
      </c>
      <c r="L124" s="417">
        <v>890.8</v>
      </c>
      <c r="M124" s="417">
        <v>2.79806</v>
      </c>
    </row>
    <row r="125" spans="1:13">
      <c r="A125" s="245">
        <v>115</v>
      </c>
      <c r="B125" s="419" t="s">
        <v>334</v>
      </c>
      <c r="C125" s="417">
        <v>730.3</v>
      </c>
      <c r="D125" s="418">
        <v>721.9666666666667</v>
      </c>
      <c r="E125" s="418">
        <v>704.93333333333339</v>
      </c>
      <c r="F125" s="418">
        <v>679.56666666666672</v>
      </c>
      <c r="G125" s="418">
        <v>662.53333333333342</v>
      </c>
      <c r="H125" s="418">
        <v>747.33333333333337</v>
      </c>
      <c r="I125" s="418">
        <v>764.36666666666667</v>
      </c>
      <c r="J125" s="418">
        <v>789.73333333333335</v>
      </c>
      <c r="K125" s="417">
        <v>739</v>
      </c>
      <c r="L125" s="417">
        <v>696.6</v>
      </c>
      <c r="M125" s="417">
        <v>2.8969399999999998</v>
      </c>
    </row>
    <row r="126" spans="1:13">
      <c r="A126" s="245">
        <v>116</v>
      </c>
      <c r="B126" s="419" t="s">
        <v>233</v>
      </c>
      <c r="C126" s="417">
        <v>439.4</v>
      </c>
      <c r="D126" s="418">
        <v>441.31666666666661</v>
      </c>
      <c r="E126" s="418">
        <v>433.18333333333322</v>
      </c>
      <c r="F126" s="418">
        <v>426.96666666666664</v>
      </c>
      <c r="G126" s="418">
        <v>418.83333333333326</v>
      </c>
      <c r="H126" s="418">
        <v>447.53333333333319</v>
      </c>
      <c r="I126" s="418">
        <v>455.66666666666663</v>
      </c>
      <c r="J126" s="418">
        <v>461.88333333333316</v>
      </c>
      <c r="K126" s="417">
        <v>449.45</v>
      </c>
      <c r="L126" s="417">
        <v>435.1</v>
      </c>
      <c r="M126" s="417">
        <v>9.6609999999999996</v>
      </c>
    </row>
    <row r="127" spans="1:13">
      <c r="A127" s="245">
        <v>117</v>
      </c>
      <c r="B127" s="419" t="s">
        <v>86</v>
      </c>
      <c r="C127" s="417">
        <v>862</v>
      </c>
      <c r="D127" s="418">
        <v>863.41666666666663</v>
      </c>
      <c r="E127" s="418">
        <v>854.7833333333333</v>
      </c>
      <c r="F127" s="418">
        <v>847.56666666666672</v>
      </c>
      <c r="G127" s="418">
        <v>838.93333333333339</v>
      </c>
      <c r="H127" s="418">
        <v>870.63333333333321</v>
      </c>
      <c r="I127" s="418">
        <v>879.26666666666665</v>
      </c>
      <c r="J127" s="418">
        <v>886.48333333333312</v>
      </c>
      <c r="K127" s="417">
        <v>872.05</v>
      </c>
      <c r="L127" s="417">
        <v>856.2</v>
      </c>
      <c r="M127" s="417">
        <v>6.6006999999999998</v>
      </c>
    </row>
    <row r="128" spans="1:13">
      <c r="A128" s="245">
        <v>118</v>
      </c>
      <c r="B128" s="419" t="s">
        <v>335</v>
      </c>
      <c r="C128" s="417">
        <v>852.05</v>
      </c>
      <c r="D128" s="418">
        <v>852.73333333333323</v>
      </c>
      <c r="E128" s="418">
        <v>846.41666666666652</v>
      </c>
      <c r="F128" s="418">
        <v>840.7833333333333</v>
      </c>
      <c r="G128" s="418">
        <v>834.46666666666658</v>
      </c>
      <c r="H128" s="418">
        <v>858.36666666666645</v>
      </c>
      <c r="I128" s="418">
        <v>864.68333333333328</v>
      </c>
      <c r="J128" s="418">
        <v>870.31666666666638</v>
      </c>
      <c r="K128" s="417">
        <v>859.05</v>
      </c>
      <c r="L128" s="417">
        <v>847.1</v>
      </c>
      <c r="M128" s="417">
        <v>1.0090300000000001</v>
      </c>
    </row>
    <row r="129" spans="1:13">
      <c r="A129" s="245">
        <v>119</v>
      </c>
      <c r="B129" s="419" t="s">
        <v>337</v>
      </c>
      <c r="C129" s="417">
        <v>103.65</v>
      </c>
      <c r="D129" s="418">
        <v>103.83333333333333</v>
      </c>
      <c r="E129" s="418">
        <v>102.81666666666666</v>
      </c>
      <c r="F129" s="418">
        <v>101.98333333333333</v>
      </c>
      <c r="G129" s="418">
        <v>100.96666666666667</v>
      </c>
      <c r="H129" s="418">
        <v>104.66666666666666</v>
      </c>
      <c r="I129" s="418">
        <v>105.68333333333334</v>
      </c>
      <c r="J129" s="418">
        <v>106.51666666666665</v>
      </c>
      <c r="K129" s="417">
        <v>104.85</v>
      </c>
      <c r="L129" s="417">
        <v>103</v>
      </c>
      <c r="M129" s="417">
        <v>11.187620000000001</v>
      </c>
    </row>
    <row r="130" spans="1:13">
      <c r="A130" s="245">
        <v>120</v>
      </c>
      <c r="B130" s="419" t="s">
        <v>338</v>
      </c>
      <c r="C130" s="417">
        <v>871.45</v>
      </c>
      <c r="D130" s="418">
        <v>875.86666666666667</v>
      </c>
      <c r="E130" s="418">
        <v>860.73333333333335</v>
      </c>
      <c r="F130" s="418">
        <v>850.01666666666665</v>
      </c>
      <c r="G130" s="418">
        <v>834.88333333333333</v>
      </c>
      <c r="H130" s="418">
        <v>886.58333333333337</v>
      </c>
      <c r="I130" s="418">
        <v>901.71666666666681</v>
      </c>
      <c r="J130" s="418">
        <v>912.43333333333339</v>
      </c>
      <c r="K130" s="417">
        <v>891</v>
      </c>
      <c r="L130" s="417">
        <v>865.15</v>
      </c>
      <c r="M130" s="417">
        <v>1.29051</v>
      </c>
    </row>
    <row r="131" spans="1:13">
      <c r="A131" s="245">
        <v>121</v>
      </c>
      <c r="B131" s="419" t="s">
        <v>92</v>
      </c>
      <c r="C131" s="417">
        <v>300.35000000000002</v>
      </c>
      <c r="D131" s="418">
        <v>297.2166666666667</v>
      </c>
      <c r="E131" s="418">
        <v>290.43333333333339</v>
      </c>
      <c r="F131" s="418">
        <v>280.51666666666671</v>
      </c>
      <c r="G131" s="418">
        <v>273.73333333333341</v>
      </c>
      <c r="H131" s="418">
        <v>307.13333333333338</v>
      </c>
      <c r="I131" s="418">
        <v>313.91666666666669</v>
      </c>
      <c r="J131" s="418">
        <v>323.83333333333337</v>
      </c>
      <c r="K131" s="417">
        <v>304</v>
      </c>
      <c r="L131" s="417">
        <v>287.3</v>
      </c>
      <c r="M131" s="417">
        <v>131.19855000000001</v>
      </c>
    </row>
    <row r="132" spans="1:13">
      <c r="A132" s="245">
        <v>122</v>
      </c>
      <c r="B132" s="419" t="s">
        <v>87</v>
      </c>
      <c r="C132" s="417">
        <v>595.6</v>
      </c>
      <c r="D132" s="418">
        <v>597.65</v>
      </c>
      <c r="E132" s="418">
        <v>590.29999999999995</v>
      </c>
      <c r="F132" s="418">
        <v>585</v>
      </c>
      <c r="G132" s="418">
        <v>577.65</v>
      </c>
      <c r="H132" s="418">
        <v>602.94999999999993</v>
      </c>
      <c r="I132" s="418">
        <v>610.30000000000007</v>
      </c>
      <c r="J132" s="418">
        <v>615.59999999999991</v>
      </c>
      <c r="K132" s="417">
        <v>605</v>
      </c>
      <c r="L132" s="417">
        <v>592.35</v>
      </c>
      <c r="M132" s="417">
        <v>26.865300000000001</v>
      </c>
    </row>
    <row r="133" spans="1:13">
      <c r="A133" s="245">
        <v>123</v>
      </c>
      <c r="B133" s="419" t="s">
        <v>234</v>
      </c>
      <c r="C133" s="417">
        <v>2119.8000000000002</v>
      </c>
      <c r="D133" s="418">
        <v>2096.2000000000003</v>
      </c>
      <c r="E133" s="418">
        <v>2067.4000000000005</v>
      </c>
      <c r="F133" s="418">
        <v>2015.0000000000002</v>
      </c>
      <c r="G133" s="418">
        <v>1986.2000000000005</v>
      </c>
      <c r="H133" s="418">
        <v>2148.6000000000004</v>
      </c>
      <c r="I133" s="418">
        <v>2177.4000000000005</v>
      </c>
      <c r="J133" s="418">
        <v>2229.8000000000006</v>
      </c>
      <c r="K133" s="417">
        <v>2125</v>
      </c>
      <c r="L133" s="417">
        <v>2043.8</v>
      </c>
      <c r="M133" s="417">
        <v>2.5644999999999998</v>
      </c>
    </row>
    <row r="134" spans="1:13">
      <c r="A134" s="245">
        <v>124</v>
      </c>
      <c r="B134" s="419" t="s">
        <v>339</v>
      </c>
      <c r="C134" s="417">
        <v>1940.75</v>
      </c>
      <c r="D134" s="418">
        <v>1937.5666666666666</v>
      </c>
      <c r="E134" s="418">
        <v>1921.2833333333333</v>
      </c>
      <c r="F134" s="418">
        <v>1901.8166666666666</v>
      </c>
      <c r="G134" s="418">
        <v>1885.5333333333333</v>
      </c>
      <c r="H134" s="418">
        <v>1957.0333333333333</v>
      </c>
      <c r="I134" s="418">
        <v>1973.3166666666666</v>
      </c>
      <c r="J134" s="418">
        <v>1992.7833333333333</v>
      </c>
      <c r="K134" s="417">
        <v>1953.85</v>
      </c>
      <c r="L134" s="417">
        <v>1918.1</v>
      </c>
      <c r="M134" s="417">
        <v>6.1350100000000003</v>
      </c>
    </row>
    <row r="135" spans="1:13">
      <c r="A135" s="245">
        <v>125</v>
      </c>
      <c r="B135" s="419" t="s">
        <v>340</v>
      </c>
      <c r="C135" s="417">
        <v>188.2</v>
      </c>
      <c r="D135" s="418">
        <v>189.36666666666667</v>
      </c>
      <c r="E135" s="418">
        <v>186.33333333333334</v>
      </c>
      <c r="F135" s="418">
        <v>184.46666666666667</v>
      </c>
      <c r="G135" s="418">
        <v>181.43333333333334</v>
      </c>
      <c r="H135" s="418">
        <v>191.23333333333335</v>
      </c>
      <c r="I135" s="418">
        <v>194.26666666666665</v>
      </c>
      <c r="J135" s="418">
        <v>196.13333333333335</v>
      </c>
      <c r="K135" s="417">
        <v>192.4</v>
      </c>
      <c r="L135" s="417">
        <v>187.5</v>
      </c>
      <c r="M135" s="417">
        <v>18.468250000000001</v>
      </c>
    </row>
    <row r="136" spans="1:13">
      <c r="A136" s="245">
        <v>126</v>
      </c>
      <c r="B136" s="419" t="s">
        <v>806</v>
      </c>
      <c r="C136" s="417">
        <v>201.5</v>
      </c>
      <c r="D136" s="418">
        <v>198.08333333333334</v>
      </c>
      <c r="E136" s="418">
        <v>194.66666666666669</v>
      </c>
      <c r="F136" s="418">
        <v>187.83333333333334</v>
      </c>
      <c r="G136" s="418">
        <v>184.41666666666669</v>
      </c>
      <c r="H136" s="418">
        <v>204.91666666666669</v>
      </c>
      <c r="I136" s="418">
        <v>208.33333333333337</v>
      </c>
      <c r="J136" s="418">
        <v>215.16666666666669</v>
      </c>
      <c r="K136" s="417">
        <v>201.5</v>
      </c>
      <c r="L136" s="417">
        <v>191.25</v>
      </c>
      <c r="M136" s="417">
        <v>44.21893</v>
      </c>
    </row>
    <row r="137" spans="1:13">
      <c r="A137" s="245">
        <v>127</v>
      </c>
      <c r="B137" s="419" t="s">
        <v>722</v>
      </c>
      <c r="C137" s="417">
        <v>1000.1</v>
      </c>
      <c r="D137" s="418">
        <v>1003.4833333333332</v>
      </c>
      <c r="E137" s="418">
        <v>990.16666666666652</v>
      </c>
      <c r="F137" s="418">
        <v>980.23333333333323</v>
      </c>
      <c r="G137" s="418">
        <v>966.91666666666652</v>
      </c>
      <c r="H137" s="418">
        <v>1013.4166666666665</v>
      </c>
      <c r="I137" s="418">
        <v>1026.7333333333333</v>
      </c>
      <c r="J137" s="418">
        <v>1036.6666666666665</v>
      </c>
      <c r="K137" s="417">
        <v>1016.8</v>
      </c>
      <c r="L137" s="417">
        <v>993.55</v>
      </c>
      <c r="M137" s="417">
        <v>0.65703</v>
      </c>
    </row>
    <row r="138" spans="1:13">
      <c r="A138" s="245">
        <v>128</v>
      </c>
      <c r="B138" s="419" t="s">
        <v>342</v>
      </c>
      <c r="C138" s="417">
        <v>606.29999999999995</v>
      </c>
      <c r="D138" s="418">
        <v>604.58333333333337</v>
      </c>
      <c r="E138" s="418">
        <v>597.16666666666674</v>
      </c>
      <c r="F138" s="418">
        <v>588.03333333333342</v>
      </c>
      <c r="G138" s="418">
        <v>580.61666666666679</v>
      </c>
      <c r="H138" s="418">
        <v>613.7166666666667</v>
      </c>
      <c r="I138" s="418">
        <v>621.13333333333344</v>
      </c>
      <c r="J138" s="418">
        <v>630.26666666666665</v>
      </c>
      <c r="K138" s="417">
        <v>612</v>
      </c>
      <c r="L138" s="417">
        <v>595.45000000000005</v>
      </c>
      <c r="M138" s="417">
        <v>3.7534399999999999</v>
      </c>
    </row>
    <row r="139" spans="1:13">
      <c r="A139" s="245">
        <v>129</v>
      </c>
      <c r="B139" s="419" t="s">
        <v>89</v>
      </c>
      <c r="C139" s="417">
        <v>15.2</v>
      </c>
      <c r="D139" s="418">
        <v>14.883333333333333</v>
      </c>
      <c r="E139" s="418">
        <v>14.216666666666665</v>
      </c>
      <c r="F139" s="418">
        <v>13.233333333333333</v>
      </c>
      <c r="G139" s="418">
        <v>12.566666666666665</v>
      </c>
      <c r="H139" s="418">
        <v>15.866666666666665</v>
      </c>
      <c r="I139" s="418">
        <v>16.533333333333331</v>
      </c>
      <c r="J139" s="418">
        <v>17.516666666666666</v>
      </c>
      <c r="K139" s="417">
        <v>15.55</v>
      </c>
      <c r="L139" s="417">
        <v>13.9</v>
      </c>
      <c r="M139" s="417">
        <v>431.80043000000001</v>
      </c>
    </row>
    <row r="140" spans="1:13">
      <c r="A140" s="245">
        <v>130</v>
      </c>
      <c r="B140" s="419" t="s">
        <v>343</v>
      </c>
      <c r="C140" s="417">
        <v>203.4</v>
      </c>
      <c r="D140" s="418">
        <v>204.46666666666667</v>
      </c>
      <c r="E140" s="418">
        <v>200.93333333333334</v>
      </c>
      <c r="F140" s="418">
        <v>198.46666666666667</v>
      </c>
      <c r="G140" s="418">
        <v>194.93333333333334</v>
      </c>
      <c r="H140" s="418">
        <v>206.93333333333334</v>
      </c>
      <c r="I140" s="418">
        <v>210.4666666666667</v>
      </c>
      <c r="J140" s="418">
        <v>212.93333333333334</v>
      </c>
      <c r="K140" s="417">
        <v>208</v>
      </c>
      <c r="L140" s="417">
        <v>202</v>
      </c>
      <c r="M140" s="417">
        <v>2.2735300000000001</v>
      </c>
    </row>
    <row r="141" spans="1:13">
      <c r="A141" s="245">
        <v>131</v>
      </c>
      <c r="B141" s="419" t="s">
        <v>90</v>
      </c>
      <c r="C141" s="417">
        <v>4599.7</v>
      </c>
      <c r="D141" s="418">
        <v>4578.5</v>
      </c>
      <c r="E141" s="418">
        <v>4532</v>
      </c>
      <c r="F141" s="418">
        <v>4464.3</v>
      </c>
      <c r="G141" s="418">
        <v>4417.8</v>
      </c>
      <c r="H141" s="418">
        <v>4646.2</v>
      </c>
      <c r="I141" s="418">
        <v>4692.7</v>
      </c>
      <c r="J141" s="418">
        <v>4760.3999999999996</v>
      </c>
      <c r="K141" s="417">
        <v>4625</v>
      </c>
      <c r="L141" s="417">
        <v>4510.8</v>
      </c>
      <c r="M141" s="417">
        <v>5.3096699999999997</v>
      </c>
    </row>
    <row r="142" spans="1:13">
      <c r="A142" s="245">
        <v>132</v>
      </c>
      <c r="B142" s="419" t="s">
        <v>344</v>
      </c>
      <c r="C142" s="417">
        <v>4585.6499999999996</v>
      </c>
      <c r="D142" s="418">
        <v>4569.7833333333328</v>
      </c>
      <c r="E142" s="418">
        <v>4531.8666666666659</v>
      </c>
      <c r="F142" s="418">
        <v>4478.083333333333</v>
      </c>
      <c r="G142" s="418">
        <v>4440.1666666666661</v>
      </c>
      <c r="H142" s="418">
        <v>4623.5666666666657</v>
      </c>
      <c r="I142" s="418">
        <v>4661.4833333333336</v>
      </c>
      <c r="J142" s="418">
        <v>4715.2666666666655</v>
      </c>
      <c r="K142" s="417">
        <v>4607.7</v>
      </c>
      <c r="L142" s="417">
        <v>4516</v>
      </c>
      <c r="M142" s="417">
        <v>1.66351</v>
      </c>
    </row>
    <row r="143" spans="1:13">
      <c r="A143" s="245">
        <v>133</v>
      </c>
      <c r="B143" s="419" t="s">
        <v>345</v>
      </c>
      <c r="C143" s="417">
        <v>3486.55</v>
      </c>
      <c r="D143" s="418">
        <v>3486.0666666666671</v>
      </c>
      <c r="E143" s="418">
        <v>3439.1333333333341</v>
      </c>
      <c r="F143" s="418">
        <v>3391.7166666666672</v>
      </c>
      <c r="G143" s="418">
        <v>3344.7833333333342</v>
      </c>
      <c r="H143" s="418">
        <v>3533.483333333334</v>
      </c>
      <c r="I143" s="418">
        <v>3580.4166666666674</v>
      </c>
      <c r="J143" s="418">
        <v>3627.8333333333339</v>
      </c>
      <c r="K143" s="417">
        <v>3533</v>
      </c>
      <c r="L143" s="417">
        <v>3438.65</v>
      </c>
      <c r="M143" s="417">
        <v>2.5177100000000001</v>
      </c>
    </row>
    <row r="144" spans="1:13">
      <c r="A144" s="245">
        <v>134</v>
      </c>
      <c r="B144" s="419" t="s">
        <v>93</v>
      </c>
      <c r="C144" s="417">
        <v>5460.3</v>
      </c>
      <c r="D144" s="418">
        <v>5465.833333333333</v>
      </c>
      <c r="E144" s="418">
        <v>5411.4166666666661</v>
      </c>
      <c r="F144" s="418">
        <v>5362.5333333333328</v>
      </c>
      <c r="G144" s="418">
        <v>5308.1166666666659</v>
      </c>
      <c r="H144" s="418">
        <v>5514.7166666666662</v>
      </c>
      <c r="I144" s="418">
        <v>5569.1333333333323</v>
      </c>
      <c r="J144" s="418">
        <v>5618.0166666666664</v>
      </c>
      <c r="K144" s="417">
        <v>5520.25</v>
      </c>
      <c r="L144" s="417">
        <v>5416.95</v>
      </c>
      <c r="M144" s="417">
        <v>4.6099600000000001</v>
      </c>
    </row>
    <row r="145" spans="1:13">
      <c r="A145" s="245">
        <v>135</v>
      </c>
      <c r="B145" s="419" t="s">
        <v>346</v>
      </c>
      <c r="C145" s="417">
        <v>414.7</v>
      </c>
      <c r="D145" s="418">
        <v>413.9666666666667</v>
      </c>
      <c r="E145" s="418">
        <v>410.23333333333341</v>
      </c>
      <c r="F145" s="418">
        <v>405.76666666666671</v>
      </c>
      <c r="G145" s="418">
        <v>402.03333333333342</v>
      </c>
      <c r="H145" s="418">
        <v>418.43333333333339</v>
      </c>
      <c r="I145" s="418">
        <v>422.16666666666674</v>
      </c>
      <c r="J145" s="418">
        <v>426.63333333333338</v>
      </c>
      <c r="K145" s="417">
        <v>417.7</v>
      </c>
      <c r="L145" s="417">
        <v>409.5</v>
      </c>
      <c r="M145" s="417">
        <v>7.5069900000000001</v>
      </c>
    </row>
    <row r="146" spans="1:13">
      <c r="A146" s="245">
        <v>136</v>
      </c>
      <c r="B146" s="419" t="s">
        <v>347</v>
      </c>
      <c r="C146" s="417">
        <v>117.8</v>
      </c>
      <c r="D146" s="418">
        <v>117.38333333333333</v>
      </c>
      <c r="E146" s="418">
        <v>116.31666666666665</v>
      </c>
      <c r="F146" s="418">
        <v>114.83333333333333</v>
      </c>
      <c r="G146" s="418">
        <v>113.76666666666665</v>
      </c>
      <c r="H146" s="418">
        <v>118.86666666666665</v>
      </c>
      <c r="I146" s="418">
        <v>119.93333333333331</v>
      </c>
      <c r="J146" s="418">
        <v>121.41666666666664</v>
      </c>
      <c r="K146" s="417">
        <v>118.45</v>
      </c>
      <c r="L146" s="417">
        <v>115.9</v>
      </c>
      <c r="M146" s="417">
        <v>3.7340399999999998</v>
      </c>
    </row>
    <row r="147" spans="1:13">
      <c r="A147" s="245">
        <v>137</v>
      </c>
      <c r="B147" s="419" t="s">
        <v>807</v>
      </c>
      <c r="C147" s="417">
        <v>266.25</v>
      </c>
      <c r="D147" s="418">
        <v>266.5</v>
      </c>
      <c r="E147" s="418">
        <v>263.8</v>
      </c>
      <c r="F147" s="418">
        <v>261.35000000000002</v>
      </c>
      <c r="G147" s="418">
        <v>258.65000000000003</v>
      </c>
      <c r="H147" s="418">
        <v>268.95</v>
      </c>
      <c r="I147" s="418">
        <v>271.65000000000003</v>
      </c>
      <c r="J147" s="418">
        <v>274.09999999999997</v>
      </c>
      <c r="K147" s="417">
        <v>269.2</v>
      </c>
      <c r="L147" s="417">
        <v>264.05</v>
      </c>
      <c r="M147" s="417">
        <v>2.0920899999999998</v>
      </c>
    </row>
    <row r="148" spans="1:13">
      <c r="A148" s="245">
        <v>138</v>
      </c>
      <c r="B148" s="419" t="s">
        <v>235</v>
      </c>
      <c r="C148" s="417">
        <v>86.45</v>
      </c>
      <c r="D148" s="418">
        <v>84.033333333333346</v>
      </c>
      <c r="E148" s="418">
        <v>81.616666666666688</v>
      </c>
      <c r="F148" s="418">
        <v>76.783333333333346</v>
      </c>
      <c r="G148" s="418">
        <v>74.366666666666688</v>
      </c>
      <c r="H148" s="418">
        <v>88.866666666666688</v>
      </c>
      <c r="I148" s="418">
        <v>91.283333333333346</v>
      </c>
      <c r="J148" s="418">
        <v>96.116666666666688</v>
      </c>
      <c r="K148" s="417">
        <v>86.45</v>
      </c>
      <c r="L148" s="417">
        <v>79.2</v>
      </c>
      <c r="M148" s="417">
        <v>155.05482000000001</v>
      </c>
    </row>
    <row r="149" spans="1:13">
      <c r="A149" s="245">
        <v>139</v>
      </c>
      <c r="B149" s="419" t="s">
        <v>94</v>
      </c>
      <c r="C149" s="417">
        <v>2712.15</v>
      </c>
      <c r="D149" s="418">
        <v>2721.0666666666666</v>
      </c>
      <c r="E149" s="418">
        <v>2677.1333333333332</v>
      </c>
      <c r="F149" s="418">
        <v>2642.1166666666668</v>
      </c>
      <c r="G149" s="418">
        <v>2598.1833333333334</v>
      </c>
      <c r="H149" s="418">
        <v>2756.083333333333</v>
      </c>
      <c r="I149" s="418">
        <v>2800.0166666666664</v>
      </c>
      <c r="J149" s="418">
        <v>2835.0333333333328</v>
      </c>
      <c r="K149" s="417">
        <v>2765</v>
      </c>
      <c r="L149" s="417">
        <v>2686.05</v>
      </c>
      <c r="M149" s="417">
        <v>9.7187999999999999</v>
      </c>
    </row>
    <row r="150" spans="1:13">
      <c r="A150" s="245">
        <v>140</v>
      </c>
      <c r="B150" s="419" t="s">
        <v>348</v>
      </c>
      <c r="C150" s="417">
        <v>213.95</v>
      </c>
      <c r="D150" s="418">
        <v>215.28333333333333</v>
      </c>
      <c r="E150" s="418">
        <v>211.76666666666665</v>
      </c>
      <c r="F150" s="418">
        <v>209.58333333333331</v>
      </c>
      <c r="G150" s="418">
        <v>206.06666666666663</v>
      </c>
      <c r="H150" s="418">
        <v>217.46666666666667</v>
      </c>
      <c r="I150" s="418">
        <v>220.98333333333338</v>
      </c>
      <c r="J150" s="418">
        <v>223.16666666666669</v>
      </c>
      <c r="K150" s="417">
        <v>218.8</v>
      </c>
      <c r="L150" s="417">
        <v>213.1</v>
      </c>
      <c r="M150" s="417">
        <v>1.3561000000000001</v>
      </c>
    </row>
    <row r="151" spans="1:13">
      <c r="A151" s="245">
        <v>141</v>
      </c>
      <c r="B151" s="419" t="s">
        <v>236</v>
      </c>
      <c r="C151" s="417">
        <v>565.5</v>
      </c>
      <c r="D151" s="418">
        <v>561.83333333333337</v>
      </c>
      <c r="E151" s="418">
        <v>553.66666666666674</v>
      </c>
      <c r="F151" s="418">
        <v>541.83333333333337</v>
      </c>
      <c r="G151" s="418">
        <v>533.66666666666674</v>
      </c>
      <c r="H151" s="418">
        <v>573.66666666666674</v>
      </c>
      <c r="I151" s="418">
        <v>581.83333333333348</v>
      </c>
      <c r="J151" s="418">
        <v>593.66666666666674</v>
      </c>
      <c r="K151" s="417">
        <v>570</v>
      </c>
      <c r="L151" s="417">
        <v>550</v>
      </c>
      <c r="M151" s="417">
        <v>10.696389999999999</v>
      </c>
    </row>
    <row r="152" spans="1:13">
      <c r="A152" s="245">
        <v>142</v>
      </c>
      <c r="B152" s="419" t="s">
        <v>237</v>
      </c>
      <c r="C152" s="417">
        <v>1612.9</v>
      </c>
      <c r="D152" s="418">
        <v>1613.95</v>
      </c>
      <c r="E152" s="418">
        <v>1600.45</v>
      </c>
      <c r="F152" s="418">
        <v>1588</v>
      </c>
      <c r="G152" s="418">
        <v>1574.5</v>
      </c>
      <c r="H152" s="418">
        <v>1626.4</v>
      </c>
      <c r="I152" s="418">
        <v>1639.9</v>
      </c>
      <c r="J152" s="418">
        <v>1652.3500000000001</v>
      </c>
      <c r="K152" s="417">
        <v>1627.45</v>
      </c>
      <c r="L152" s="417">
        <v>1601.5</v>
      </c>
      <c r="M152" s="417">
        <v>1.2480100000000001</v>
      </c>
    </row>
    <row r="153" spans="1:13">
      <c r="A153" s="245">
        <v>143</v>
      </c>
      <c r="B153" s="419" t="s">
        <v>238</v>
      </c>
      <c r="C153" s="417">
        <v>79.2</v>
      </c>
      <c r="D153" s="418">
        <v>79.516666666666666</v>
      </c>
      <c r="E153" s="418">
        <v>78.683333333333337</v>
      </c>
      <c r="F153" s="418">
        <v>78.166666666666671</v>
      </c>
      <c r="G153" s="418">
        <v>77.333333333333343</v>
      </c>
      <c r="H153" s="418">
        <v>80.033333333333331</v>
      </c>
      <c r="I153" s="418">
        <v>80.866666666666674</v>
      </c>
      <c r="J153" s="418">
        <v>81.383333333333326</v>
      </c>
      <c r="K153" s="417">
        <v>80.349999999999994</v>
      </c>
      <c r="L153" s="417">
        <v>79</v>
      </c>
      <c r="M153" s="417">
        <v>12.54241</v>
      </c>
    </row>
    <row r="154" spans="1:13">
      <c r="A154" s="245">
        <v>144</v>
      </c>
      <c r="B154" s="419" t="s">
        <v>95</v>
      </c>
      <c r="C154" s="417">
        <v>115.2</v>
      </c>
      <c r="D154" s="418">
        <v>114.31666666666666</v>
      </c>
      <c r="E154" s="418">
        <v>112.13333333333333</v>
      </c>
      <c r="F154" s="418">
        <v>109.06666666666666</v>
      </c>
      <c r="G154" s="418">
        <v>106.88333333333333</v>
      </c>
      <c r="H154" s="418">
        <v>117.38333333333333</v>
      </c>
      <c r="I154" s="418">
        <v>119.56666666666666</v>
      </c>
      <c r="J154" s="418">
        <v>122.63333333333333</v>
      </c>
      <c r="K154" s="417">
        <v>116.5</v>
      </c>
      <c r="L154" s="417">
        <v>111.25</v>
      </c>
      <c r="M154" s="417">
        <v>121.4577</v>
      </c>
    </row>
    <row r="155" spans="1:13">
      <c r="A155" s="245">
        <v>145</v>
      </c>
      <c r="B155" s="419" t="s">
        <v>349</v>
      </c>
      <c r="C155" s="417">
        <v>743.45</v>
      </c>
      <c r="D155" s="418">
        <v>746.48333333333323</v>
      </c>
      <c r="E155" s="418">
        <v>737.96666666666647</v>
      </c>
      <c r="F155" s="418">
        <v>732.48333333333323</v>
      </c>
      <c r="G155" s="418">
        <v>723.96666666666647</v>
      </c>
      <c r="H155" s="418">
        <v>751.96666666666647</v>
      </c>
      <c r="I155" s="418">
        <v>760.48333333333312</v>
      </c>
      <c r="J155" s="418">
        <v>765.96666666666647</v>
      </c>
      <c r="K155" s="417">
        <v>755</v>
      </c>
      <c r="L155" s="417">
        <v>741</v>
      </c>
      <c r="M155" s="417">
        <v>0.72460000000000002</v>
      </c>
    </row>
    <row r="156" spans="1:13">
      <c r="A156" s="245">
        <v>146</v>
      </c>
      <c r="B156" s="419" t="s">
        <v>96</v>
      </c>
      <c r="C156" s="417">
        <v>1200.2</v>
      </c>
      <c r="D156" s="418">
        <v>1200.3500000000001</v>
      </c>
      <c r="E156" s="418">
        <v>1190.9000000000003</v>
      </c>
      <c r="F156" s="418">
        <v>1181.6000000000001</v>
      </c>
      <c r="G156" s="418">
        <v>1172.1500000000003</v>
      </c>
      <c r="H156" s="418">
        <v>1209.6500000000003</v>
      </c>
      <c r="I156" s="418">
        <v>1219.1000000000001</v>
      </c>
      <c r="J156" s="418">
        <v>1228.4000000000003</v>
      </c>
      <c r="K156" s="417">
        <v>1209.8</v>
      </c>
      <c r="L156" s="417">
        <v>1191.05</v>
      </c>
      <c r="M156" s="417">
        <v>5.3715900000000003</v>
      </c>
    </row>
    <row r="157" spans="1:13">
      <c r="A157" s="245">
        <v>147</v>
      </c>
      <c r="B157" s="419" t="s">
        <v>97</v>
      </c>
      <c r="C157" s="417">
        <v>182.05</v>
      </c>
      <c r="D157" s="418">
        <v>182.48333333333335</v>
      </c>
      <c r="E157" s="418">
        <v>181.2166666666667</v>
      </c>
      <c r="F157" s="418">
        <v>180.38333333333335</v>
      </c>
      <c r="G157" s="418">
        <v>179.1166666666667</v>
      </c>
      <c r="H157" s="418">
        <v>183.31666666666669</v>
      </c>
      <c r="I157" s="418">
        <v>184.58333333333334</v>
      </c>
      <c r="J157" s="418">
        <v>185.41666666666669</v>
      </c>
      <c r="K157" s="417">
        <v>183.75</v>
      </c>
      <c r="L157" s="417">
        <v>181.65</v>
      </c>
      <c r="M157" s="417">
        <v>19.743210000000001</v>
      </c>
    </row>
    <row r="158" spans="1:13">
      <c r="A158" s="245">
        <v>148</v>
      </c>
      <c r="B158" s="419" t="s">
        <v>351</v>
      </c>
      <c r="C158" s="417">
        <v>367.2</v>
      </c>
      <c r="D158" s="418">
        <v>368.36666666666662</v>
      </c>
      <c r="E158" s="418">
        <v>363.83333333333326</v>
      </c>
      <c r="F158" s="418">
        <v>360.46666666666664</v>
      </c>
      <c r="G158" s="418">
        <v>355.93333333333328</v>
      </c>
      <c r="H158" s="418">
        <v>371.73333333333323</v>
      </c>
      <c r="I158" s="418">
        <v>376.26666666666665</v>
      </c>
      <c r="J158" s="418">
        <v>379.63333333333321</v>
      </c>
      <c r="K158" s="417">
        <v>372.9</v>
      </c>
      <c r="L158" s="417">
        <v>365</v>
      </c>
      <c r="M158" s="417">
        <v>2.0919400000000001</v>
      </c>
    </row>
    <row r="159" spans="1:13">
      <c r="A159" s="245">
        <v>149</v>
      </c>
      <c r="B159" s="419" t="s">
        <v>98</v>
      </c>
      <c r="C159" s="417">
        <v>85.6</v>
      </c>
      <c r="D159" s="418">
        <v>85.566666666666663</v>
      </c>
      <c r="E159" s="418">
        <v>85.033333333333331</v>
      </c>
      <c r="F159" s="418">
        <v>84.466666666666669</v>
      </c>
      <c r="G159" s="418">
        <v>83.933333333333337</v>
      </c>
      <c r="H159" s="418">
        <v>86.133333333333326</v>
      </c>
      <c r="I159" s="418">
        <v>86.666666666666657</v>
      </c>
      <c r="J159" s="418">
        <v>87.23333333333332</v>
      </c>
      <c r="K159" s="417">
        <v>86.1</v>
      </c>
      <c r="L159" s="417">
        <v>85</v>
      </c>
      <c r="M159" s="417">
        <v>84.794349999999994</v>
      </c>
    </row>
    <row r="160" spans="1:13">
      <c r="A160" s="245">
        <v>150</v>
      </c>
      <c r="B160" s="419" t="s">
        <v>352</v>
      </c>
      <c r="C160" s="417">
        <v>3027.65</v>
      </c>
      <c r="D160" s="418">
        <v>3037.5333333333333</v>
      </c>
      <c r="E160" s="418">
        <v>3011.1166666666668</v>
      </c>
      <c r="F160" s="418">
        <v>2994.5833333333335</v>
      </c>
      <c r="G160" s="418">
        <v>2968.166666666667</v>
      </c>
      <c r="H160" s="418">
        <v>3054.0666666666666</v>
      </c>
      <c r="I160" s="418">
        <v>3080.4833333333336</v>
      </c>
      <c r="J160" s="418">
        <v>3097.0166666666664</v>
      </c>
      <c r="K160" s="417">
        <v>3063.95</v>
      </c>
      <c r="L160" s="417">
        <v>3021</v>
      </c>
      <c r="M160" s="417">
        <v>0.15870999999999999</v>
      </c>
    </row>
    <row r="161" spans="1:13">
      <c r="A161" s="245">
        <v>151</v>
      </c>
      <c r="B161" s="419" t="s">
        <v>353</v>
      </c>
      <c r="C161" s="417">
        <v>511.6</v>
      </c>
      <c r="D161" s="418">
        <v>512.63333333333333</v>
      </c>
      <c r="E161" s="418">
        <v>508.4666666666667</v>
      </c>
      <c r="F161" s="418">
        <v>505.33333333333337</v>
      </c>
      <c r="G161" s="418">
        <v>501.16666666666674</v>
      </c>
      <c r="H161" s="418">
        <v>515.76666666666665</v>
      </c>
      <c r="I161" s="418">
        <v>519.93333333333339</v>
      </c>
      <c r="J161" s="418">
        <v>523.06666666666661</v>
      </c>
      <c r="K161" s="417">
        <v>516.79999999999995</v>
      </c>
      <c r="L161" s="417">
        <v>509.5</v>
      </c>
      <c r="M161" s="417">
        <v>2.7303199999999999</v>
      </c>
    </row>
    <row r="162" spans="1:13">
      <c r="A162" s="245">
        <v>152</v>
      </c>
      <c r="B162" s="419" t="s">
        <v>354</v>
      </c>
      <c r="C162" s="417">
        <v>180.05</v>
      </c>
      <c r="D162" s="418">
        <v>179.23333333333335</v>
      </c>
      <c r="E162" s="418">
        <v>178.06666666666669</v>
      </c>
      <c r="F162" s="418">
        <v>176.08333333333334</v>
      </c>
      <c r="G162" s="418">
        <v>174.91666666666669</v>
      </c>
      <c r="H162" s="418">
        <v>181.2166666666667</v>
      </c>
      <c r="I162" s="418">
        <v>182.38333333333333</v>
      </c>
      <c r="J162" s="418">
        <v>184.3666666666667</v>
      </c>
      <c r="K162" s="417">
        <v>180.4</v>
      </c>
      <c r="L162" s="417">
        <v>177.25</v>
      </c>
      <c r="M162" s="417">
        <v>5.8576199999999998</v>
      </c>
    </row>
    <row r="163" spans="1:13">
      <c r="A163" s="245">
        <v>153</v>
      </c>
      <c r="B163" s="419" t="s">
        <v>355</v>
      </c>
      <c r="C163" s="417">
        <v>194.7</v>
      </c>
      <c r="D163" s="418">
        <v>194.5</v>
      </c>
      <c r="E163" s="418">
        <v>192.2</v>
      </c>
      <c r="F163" s="418">
        <v>189.7</v>
      </c>
      <c r="G163" s="418">
        <v>187.39999999999998</v>
      </c>
      <c r="H163" s="418">
        <v>197</v>
      </c>
      <c r="I163" s="418">
        <v>199.3</v>
      </c>
      <c r="J163" s="418">
        <v>201.8</v>
      </c>
      <c r="K163" s="417">
        <v>196.8</v>
      </c>
      <c r="L163" s="417">
        <v>192</v>
      </c>
      <c r="M163" s="417">
        <v>35.858879999999999</v>
      </c>
    </row>
    <row r="164" spans="1:13">
      <c r="A164" s="245">
        <v>154</v>
      </c>
      <c r="B164" s="419" t="s">
        <v>356</v>
      </c>
      <c r="C164" s="417">
        <v>237</v>
      </c>
      <c r="D164" s="418">
        <v>238.31666666666669</v>
      </c>
      <c r="E164" s="418">
        <v>234.73333333333338</v>
      </c>
      <c r="F164" s="418">
        <v>232.4666666666667</v>
      </c>
      <c r="G164" s="418">
        <v>228.88333333333338</v>
      </c>
      <c r="H164" s="418">
        <v>240.58333333333337</v>
      </c>
      <c r="I164" s="418">
        <v>244.16666666666669</v>
      </c>
      <c r="J164" s="418">
        <v>246.43333333333337</v>
      </c>
      <c r="K164" s="417">
        <v>241.9</v>
      </c>
      <c r="L164" s="417">
        <v>236.05</v>
      </c>
      <c r="M164" s="417">
        <v>18.118020000000001</v>
      </c>
    </row>
    <row r="165" spans="1:13">
      <c r="A165" s="245">
        <v>155</v>
      </c>
      <c r="B165" s="419" t="s">
        <v>239</v>
      </c>
      <c r="C165" s="417">
        <v>9.25</v>
      </c>
      <c r="D165" s="418">
        <v>9.2833333333333332</v>
      </c>
      <c r="E165" s="418">
        <v>9.0666666666666664</v>
      </c>
      <c r="F165" s="418">
        <v>8.8833333333333329</v>
      </c>
      <c r="G165" s="418">
        <v>8.6666666666666661</v>
      </c>
      <c r="H165" s="418">
        <v>9.4666666666666668</v>
      </c>
      <c r="I165" s="418">
        <v>9.6833333333333318</v>
      </c>
      <c r="J165" s="418">
        <v>9.8666666666666671</v>
      </c>
      <c r="K165" s="417">
        <v>9.5</v>
      </c>
      <c r="L165" s="417">
        <v>9.1</v>
      </c>
      <c r="M165" s="417">
        <v>84.235060000000004</v>
      </c>
    </row>
    <row r="166" spans="1:13">
      <c r="A166" s="245">
        <v>156</v>
      </c>
      <c r="B166" s="419" t="s">
        <v>240</v>
      </c>
      <c r="C166" s="417">
        <v>63.45</v>
      </c>
      <c r="D166" s="418">
        <v>63.483333333333341</v>
      </c>
      <c r="E166" s="418">
        <v>62.566666666666677</v>
      </c>
      <c r="F166" s="418">
        <v>61.683333333333337</v>
      </c>
      <c r="G166" s="418">
        <v>60.766666666666673</v>
      </c>
      <c r="H166" s="418">
        <v>64.366666666666674</v>
      </c>
      <c r="I166" s="418">
        <v>65.28333333333336</v>
      </c>
      <c r="J166" s="418">
        <v>66.166666666666686</v>
      </c>
      <c r="K166" s="417">
        <v>64.400000000000006</v>
      </c>
      <c r="L166" s="417">
        <v>62.6</v>
      </c>
      <c r="M166" s="417">
        <v>17.12049</v>
      </c>
    </row>
    <row r="167" spans="1:13">
      <c r="A167" s="245">
        <v>157</v>
      </c>
      <c r="B167" s="419" t="s">
        <v>99</v>
      </c>
      <c r="C167" s="417">
        <v>147.15</v>
      </c>
      <c r="D167" s="418">
        <v>147.73333333333335</v>
      </c>
      <c r="E167" s="418">
        <v>146.41666666666669</v>
      </c>
      <c r="F167" s="418">
        <v>145.68333333333334</v>
      </c>
      <c r="G167" s="418">
        <v>144.36666666666667</v>
      </c>
      <c r="H167" s="418">
        <v>148.4666666666667</v>
      </c>
      <c r="I167" s="418">
        <v>149.78333333333336</v>
      </c>
      <c r="J167" s="418">
        <v>150.51666666666671</v>
      </c>
      <c r="K167" s="417">
        <v>149.05000000000001</v>
      </c>
      <c r="L167" s="417">
        <v>147</v>
      </c>
      <c r="M167" s="417">
        <v>68.457669999999993</v>
      </c>
    </row>
    <row r="168" spans="1:13">
      <c r="A168" s="245">
        <v>158</v>
      </c>
      <c r="B168" s="419" t="s">
        <v>357</v>
      </c>
      <c r="C168" s="417">
        <v>339.7</v>
      </c>
      <c r="D168" s="418">
        <v>341.08333333333331</v>
      </c>
      <c r="E168" s="418">
        <v>336.86666666666662</v>
      </c>
      <c r="F168" s="418">
        <v>334.0333333333333</v>
      </c>
      <c r="G168" s="418">
        <v>329.81666666666661</v>
      </c>
      <c r="H168" s="418">
        <v>343.91666666666663</v>
      </c>
      <c r="I168" s="418">
        <v>348.13333333333333</v>
      </c>
      <c r="J168" s="418">
        <v>350.96666666666664</v>
      </c>
      <c r="K168" s="417">
        <v>345.3</v>
      </c>
      <c r="L168" s="417">
        <v>338.25</v>
      </c>
      <c r="M168" s="417">
        <v>1.43492</v>
      </c>
    </row>
    <row r="169" spans="1:13">
      <c r="A169" s="245">
        <v>159</v>
      </c>
      <c r="B169" s="419" t="s">
        <v>725</v>
      </c>
      <c r="C169" s="417">
        <v>4693.6499999999996</v>
      </c>
      <c r="D169" s="418">
        <v>4691.55</v>
      </c>
      <c r="E169" s="418">
        <v>4654.1000000000004</v>
      </c>
      <c r="F169" s="418">
        <v>4614.55</v>
      </c>
      <c r="G169" s="418">
        <v>4577.1000000000004</v>
      </c>
      <c r="H169" s="418">
        <v>4731.1000000000004</v>
      </c>
      <c r="I169" s="418">
        <v>4768.5499999999993</v>
      </c>
      <c r="J169" s="418">
        <v>4808.1000000000004</v>
      </c>
      <c r="K169" s="417">
        <v>4729</v>
      </c>
      <c r="L169" s="417">
        <v>4652</v>
      </c>
      <c r="M169" s="417">
        <v>0.19839000000000001</v>
      </c>
    </row>
    <row r="170" spans="1:13">
      <c r="A170" s="245">
        <v>160</v>
      </c>
      <c r="B170" s="419" t="s">
        <v>102</v>
      </c>
      <c r="C170" s="417">
        <v>32</v>
      </c>
      <c r="D170" s="418">
        <v>32.016666666666666</v>
      </c>
      <c r="E170" s="418">
        <v>31.68333333333333</v>
      </c>
      <c r="F170" s="418">
        <v>31.366666666666664</v>
      </c>
      <c r="G170" s="418">
        <v>31.033333333333328</v>
      </c>
      <c r="H170" s="418">
        <v>32.333333333333329</v>
      </c>
      <c r="I170" s="418">
        <v>32.666666666666671</v>
      </c>
      <c r="J170" s="418">
        <v>32.983333333333334</v>
      </c>
      <c r="K170" s="417">
        <v>32.35</v>
      </c>
      <c r="L170" s="417">
        <v>31.7</v>
      </c>
      <c r="M170" s="417">
        <v>222.38792000000001</v>
      </c>
    </row>
    <row r="171" spans="1:13">
      <c r="A171" s="245">
        <v>161</v>
      </c>
      <c r="B171" s="419" t="s">
        <v>358</v>
      </c>
      <c r="C171" s="417">
        <v>3142.25</v>
      </c>
      <c r="D171" s="418">
        <v>3137.4</v>
      </c>
      <c r="E171" s="418">
        <v>3114.8500000000004</v>
      </c>
      <c r="F171" s="418">
        <v>3087.4500000000003</v>
      </c>
      <c r="G171" s="418">
        <v>3064.9000000000005</v>
      </c>
      <c r="H171" s="418">
        <v>3164.8</v>
      </c>
      <c r="I171" s="418">
        <v>3187.3500000000004</v>
      </c>
      <c r="J171" s="418">
        <v>3214.75</v>
      </c>
      <c r="K171" s="417">
        <v>3159.95</v>
      </c>
      <c r="L171" s="417">
        <v>3110</v>
      </c>
      <c r="M171" s="417">
        <v>0.16006000000000001</v>
      </c>
    </row>
    <row r="172" spans="1:13">
      <c r="A172" s="245">
        <v>162</v>
      </c>
      <c r="B172" s="419" t="s">
        <v>726</v>
      </c>
      <c r="C172" s="417">
        <v>199.75</v>
      </c>
      <c r="D172" s="418">
        <v>200.20000000000002</v>
      </c>
      <c r="E172" s="418">
        <v>197.95000000000005</v>
      </c>
      <c r="F172" s="418">
        <v>196.15000000000003</v>
      </c>
      <c r="G172" s="418">
        <v>193.90000000000006</v>
      </c>
      <c r="H172" s="418">
        <v>202.00000000000003</v>
      </c>
      <c r="I172" s="418">
        <v>204.24999999999997</v>
      </c>
      <c r="J172" s="418">
        <v>206.05</v>
      </c>
      <c r="K172" s="417">
        <v>202.45</v>
      </c>
      <c r="L172" s="417">
        <v>198.4</v>
      </c>
      <c r="M172" s="417">
        <v>1.5082</v>
      </c>
    </row>
    <row r="173" spans="1:13">
      <c r="A173" s="245">
        <v>163</v>
      </c>
      <c r="B173" s="419" t="s">
        <v>359</v>
      </c>
      <c r="C173" s="417">
        <v>3390.8</v>
      </c>
      <c r="D173" s="418">
        <v>3447.75</v>
      </c>
      <c r="E173" s="418">
        <v>3250.8</v>
      </c>
      <c r="F173" s="418">
        <v>3110.8</v>
      </c>
      <c r="G173" s="418">
        <v>2913.8500000000004</v>
      </c>
      <c r="H173" s="418">
        <v>3587.75</v>
      </c>
      <c r="I173" s="418">
        <v>3784.7</v>
      </c>
      <c r="J173" s="418">
        <v>3924.7</v>
      </c>
      <c r="K173" s="417">
        <v>3644.7</v>
      </c>
      <c r="L173" s="417">
        <v>3307.75</v>
      </c>
      <c r="M173" s="417">
        <v>1.9478899999999999</v>
      </c>
    </row>
    <row r="174" spans="1:13">
      <c r="A174" s="245">
        <v>164</v>
      </c>
      <c r="B174" s="419" t="s">
        <v>241</v>
      </c>
      <c r="C174" s="417">
        <v>194.45</v>
      </c>
      <c r="D174" s="418">
        <v>195.08333333333334</v>
      </c>
      <c r="E174" s="418">
        <v>193.41666666666669</v>
      </c>
      <c r="F174" s="418">
        <v>192.38333333333335</v>
      </c>
      <c r="G174" s="418">
        <v>190.7166666666667</v>
      </c>
      <c r="H174" s="418">
        <v>196.11666666666667</v>
      </c>
      <c r="I174" s="418">
        <v>197.78333333333336</v>
      </c>
      <c r="J174" s="418">
        <v>198.81666666666666</v>
      </c>
      <c r="K174" s="417">
        <v>196.75</v>
      </c>
      <c r="L174" s="417">
        <v>194.05</v>
      </c>
      <c r="M174" s="417">
        <v>3.59849</v>
      </c>
    </row>
    <row r="175" spans="1:13">
      <c r="A175" s="245">
        <v>165</v>
      </c>
      <c r="B175" s="419" t="s">
        <v>360</v>
      </c>
      <c r="C175" s="417">
        <v>5617.65</v>
      </c>
      <c r="D175" s="418">
        <v>5607.9000000000005</v>
      </c>
      <c r="E175" s="418">
        <v>5559.7500000000009</v>
      </c>
      <c r="F175" s="418">
        <v>5501.85</v>
      </c>
      <c r="G175" s="418">
        <v>5453.7000000000007</v>
      </c>
      <c r="H175" s="418">
        <v>5665.8000000000011</v>
      </c>
      <c r="I175" s="418">
        <v>5713.9500000000007</v>
      </c>
      <c r="J175" s="418">
        <v>5771.8500000000013</v>
      </c>
      <c r="K175" s="417">
        <v>5656.05</v>
      </c>
      <c r="L175" s="417">
        <v>5550</v>
      </c>
      <c r="M175" s="417">
        <v>4.0899999999999999E-2</v>
      </c>
    </row>
    <row r="176" spans="1:13">
      <c r="A176" s="245">
        <v>166</v>
      </c>
      <c r="B176" s="419" t="s">
        <v>870</v>
      </c>
      <c r="C176" s="417">
        <v>3635.45</v>
      </c>
      <c r="D176" s="418">
        <v>3621.1666666666665</v>
      </c>
      <c r="E176" s="418">
        <v>3564.2833333333328</v>
      </c>
      <c r="F176" s="418">
        <v>3493.1166666666663</v>
      </c>
      <c r="G176" s="418">
        <v>3436.2333333333327</v>
      </c>
      <c r="H176" s="418">
        <v>3692.333333333333</v>
      </c>
      <c r="I176" s="418">
        <v>3749.2166666666672</v>
      </c>
      <c r="J176" s="418">
        <v>3820.3833333333332</v>
      </c>
      <c r="K176" s="417">
        <v>3678.05</v>
      </c>
      <c r="L176" s="417">
        <v>3550</v>
      </c>
      <c r="M176" s="417">
        <v>3.4118200000000001</v>
      </c>
    </row>
    <row r="177" spans="1:13">
      <c r="A177" s="245">
        <v>167</v>
      </c>
      <c r="B177" s="419" t="s">
        <v>361</v>
      </c>
      <c r="C177" s="417">
        <v>1496.95</v>
      </c>
      <c r="D177" s="418">
        <v>1499.55</v>
      </c>
      <c r="E177" s="418">
        <v>1489.3999999999999</v>
      </c>
      <c r="F177" s="418">
        <v>1481.85</v>
      </c>
      <c r="G177" s="418">
        <v>1471.6999999999998</v>
      </c>
      <c r="H177" s="418">
        <v>1507.1</v>
      </c>
      <c r="I177" s="418">
        <v>1517.25</v>
      </c>
      <c r="J177" s="418">
        <v>1524.8</v>
      </c>
      <c r="K177" s="417">
        <v>1509.7</v>
      </c>
      <c r="L177" s="417">
        <v>1492</v>
      </c>
      <c r="M177" s="417">
        <v>0.47067999999999999</v>
      </c>
    </row>
    <row r="178" spans="1:13">
      <c r="A178" s="245">
        <v>168</v>
      </c>
      <c r="B178" s="419" t="s">
        <v>100</v>
      </c>
      <c r="C178" s="417">
        <v>665.3</v>
      </c>
      <c r="D178" s="418">
        <v>659.4666666666667</v>
      </c>
      <c r="E178" s="418">
        <v>651.08333333333337</v>
      </c>
      <c r="F178" s="418">
        <v>636.86666666666667</v>
      </c>
      <c r="G178" s="418">
        <v>628.48333333333335</v>
      </c>
      <c r="H178" s="418">
        <v>673.68333333333339</v>
      </c>
      <c r="I178" s="418">
        <v>682.06666666666661</v>
      </c>
      <c r="J178" s="418">
        <v>696.28333333333342</v>
      </c>
      <c r="K178" s="417">
        <v>667.85</v>
      </c>
      <c r="L178" s="417">
        <v>645.25</v>
      </c>
      <c r="M178" s="417">
        <v>20.626989999999999</v>
      </c>
    </row>
    <row r="179" spans="1:13">
      <c r="A179" s="245">
        <v>169</v>
      </c>
      <c r="B179" s="419" t="s">
        <v>362</v>
      </c>
      <c r="C179" s="417">
        <v>1012.65</v>
      </c>
      <c r="D179" s="418">
        <v>1009.5</v>
      </c>
      <c r="E179" s="418">
        <v>1003.15</v>
      </c>
      <c r="F179" s="418">
        <v>993.65</v>
      </c>
      <c r="G179" s="418">
        <v>987.3</v>
      </c>
      <c r="H179" s="418">
        <v>1019</v>
      </c>
      <c r="I179" s="418">
        <v>1025.3499999999999</v>
      </c>
      <c r="J179" s="418">
        <v>1034.8499999999999</v>
      </c>
      <c r="K179" s="417">
        <v>1015.85</v>
      </c>
      <c r="L179" s="417">
        <v>1000</v>
      </c>
      <c r="M179" s="417">
        <v>0.36525000000000002</v>
      </c>
    </row>
    <row r="180" spans="1:13">
      <c r="A180" s="245">
        <v>170</v>
      </c>
      <c r="B180" s="419" t="s">
        <v>242</v>
      </c>
      <c r="C180" s="417">
        <v>654.04999999999995</v>
      </c>
      <c r="D180" s="418">
        <v>653.68333333333328</v>
      </c>
      <c r="E180" s="418">
        <v>645.36666666666656</v>
      </c>
      <c r="F180" s="418">
        <v>636.68333333333328</v>
      </c>
      <c r="G180" s="418">
        <v>628.36666666666656</v>
      </c>
      <c r="H180" s="418">
        <v>662.36666666666656</v>
      </c>
      <c r="I180" s="418">
        <v>670.68333333333339</v>
      </c>
      <c r="J180" s="418">
        <v>679.36666666666656</v>
      </c>
      <c r="K180" s="417">
        <v>662</v>
      </c>
      <c r="L180" s="417">
        <v>645</v>
      </c>
      <c r="M180" s="417">
        <v>2.1645300000000001</v>
      </c>
    </row>
    <row r="181" spans="1:13">
      <c r="A181" s="245">
        <v>171</v>
      </c>
      <c r="B181" s="419" t="s">
        <v>103</v>
      </c>
      <c r="C181" s="417">
        <v>965.65</v>
      </c>
      <c r="D181" s="418">
        <v>964.5333333333333</v>
      </c>
      <c r="E181" s="418">
        <v>957.11666666666656</v>
      </c>
      <c r="F181" s="418">
        <v>948.58333333333326</v>
      </c>
      <c r="G181" s="418">
        <v>941.16666666666652</v>
      </c>
      <c r="H181" s="418">
        <v>973.06666666666661</v>
      </c>
      <c r="I181" s="418">
        <v>980.48333333333335</v>
      </c>
      <c r="J181" s="418">
        <v>989.01666666666665</v>
      </c>
      <c r="K181" s="417">
        <v>971.95</v>
      </c>
      <c r="L181" s="417">
        <v>956</v>
      </c>
      <c r="M181" s="417">
        <v>14.19037</v>
      </c>
    </row>
    <row r="182" spans="1:13">
      <c r="A182" s="245">
        <v>172</v>
      </c>
      <c r="B182" s="419" t="s">
        <v>243</v>
      </c>
      <c r="C182" s="417">
        <v>544.54999999999995</v>
      </c>
      <c r="D182" s="418">
        <v>547.44999999999993</v>
      </c>
      <c r="E182" s="418">
        <v>540.19999999999982</v>
      </c>
      <c r="F182" s="418">
        <v>535.84999999999991</v>
      </c>
      <c r="G182" s="418">
        <v>528.5999999999998</v>
      </c>
      <c r="H182" s="418">
        <v>551.79999999999984</v>
      </c>
      <c r="I182" s="418">
        <v>559.05000000000007</v>
      </c>
      <c r="J182" s="418">
        <v>563.39999999999986</v>
      </c>
      <c r="K182" s="417">
        <v>554.70000000000005</v>
      </c>
      <c r="L182" s="417">
        <v>543.1</v>
      </c>
      <c r="M182" s="417">
        <v>1.4215500000000001</v>
      </c>
    </row>
    <row r="183" spans="1:13">
      <c r="A183" s="245">
        <v>173</v>
      </c>
      <c r="B183" s="419" t="s">
        <v>244</v>
      </c>
      <c r="C183" s="417">
        <v>1480.45</v>
      </c>
      <c r="D183" s="418">
        <v>1468.8666666666668</v>
      </c>
      <c r="E183" s="418">
        <v>1449.7833333333335</v>
      </c>
      <c r="F183" s="418">
        <v>1419.1166666666668</v>
      </c>
      <c r="G183" s="418">
        <v>1400.0333333333335</v>
      </c>
      <c r="H183" s="418">
        <v>1499.5333333333335</v>
      </c>
      <c r="I183" s="418">
        <v>1518.6166666666666</v>
      </c>
      <c r="J183" s="418">
        <v>1549.2833333333335</v>
      </c>
      <c r="K183" s="417">
        <v>1487.95</v>
      </c>
      <c r="L183" s="417">
        <v>1438.2</v>
      </c>
      <c r="M183" s="417">
        <v>7.2207499999999998</v>
      </c>
    </row>
    <row r="184" spans="1:13">
      <c r="A184" s="245">
        <v>174</v>
      </c>
      <c r="B184" s="419" t="s">
        <v>363</v>
      </c>
      <c r="C184" s="417">
        <v>367.15</v>
      </c>
      <c r="D184" s="418">
        <v>359.65000000000003</v>
      </c>
      <c r="E184" s="418">
        <v>348.30000000000007</v>
      </c>
      <c r="F184" s="418">
        <v>329.45000000000005</v>
      </c>
      <c r="G184" s="418">
        <v>318.10000000000008</v>
      </c>
      <c r="H184" s="418">
        <v>378.50000000000006</v>
      </c>
      <c r="I184" s="418">
        <v>389.85000000000008</v>
      </c>
      <c r="J184" s="418">
        <v>408.70000000000005</v>
      </c>
      <c r="K184" s="417">
        <v>371</v>
      </c>
      <c r="L184" s="417">
        <v>340.8</v>
      </c>
      <c r="M184" s="417">
        <v>208.39080999999999</v>
      </c>
    </row>
    <row r="185" spans="1:13">
      <c r="A185" s="245">
        <v>175</v>
      </c>
      <c r="B185" s="419" t="s">
        <v>245</v>
      </c>
      <c r="C185" s="417">
        <v>636.9</v>
      </c>
      <c r="D185" s="418">
        <v>636.26666666666665</v>
      </c>
      <c r="E185" s="418">
        <v>630.63333333333333</v>
      </c>
      <c r="F185" s="418">
        <v>624.36666666666667</v>
      </c>
      <c r="G185" s="418">
        <v>618.73333333333335</v>
      </c>
      <c r="H185" s="418">
        <v>642.5333333333333</v>
      </c>
      <c r="I185" s="418">
        <v>648.16666666666652</v>
      </c>
      <c r="J185" s="418">
        <v>654.43333333333328</v>
      </c>
      <c r="K185" s="417">
        <v>641.9</v>
      </c>
      <c r="L185" s="417">
        <v>630</v>
      </c>
      <c r="M185" s="417">
        <v>3.7122600000000001</v>
      </c>
    </row>
    <row r="186" spans="1:13">
      <c r="A186" s="245">
        <v>176</v>
      </c>
      <c r="B186" s="419" t="s">
        <v>104</v>
      </c>
      <c r="C186" s="417">
        <v>1500.15</v>
      </c>
      <c r="D186" s="418">
        <v>1489.7166666666665</v>
      </c>
      <c r="E186" s="418">
        <v>1471.4333333333329</v>
      </c>
      <c r="F186" s="418">
        <v>1442.7166666666665</v>
      </c>
      <c r="G186" s="418">
        <v>1424.4333333333329</v>
      </c>
      <c r="H186" s="418">
        <v>1518.4333333333329</v>
      </c>
      <c r="I186" s="418">
        <v>1536.7166666666662</v>
      </c>
      <c r="J186" s="418">
        <v>1565.4333333333329</v>
      </c>
      <c r="K186" s="417">
        <v>1508</v>
      </c>
      <c r="L186" s="417">
        <v>1461</v>
      </c>
      <c r="M186" s="417">
        <v>7.9858000000000002</v>
      </c>
    </row>
    <row r="187" spans="1:13">
      <c r="A187" s="245">
        <v>177</v>
      </c>
      <c r="B187" s="419" t="s">
        <v>364</v>
      </c>
      <c r="C187" s="417">
        <v>369.45</v>
      </c>
      <c r="D187" s="418">
        <v>370.83333333333331</v>
      </c>
      <c r="E187" s="418">
        <v>367.16666666666663</v>
      </c>
      <c r="F187" s="418">
        <v>364.88333333333333</v>
      </c>
      <c r="G187" s="418">
        <v>361.21666666666664</v>
      </c>
      <c r="H187" s="418">
        <v>373.11666666666662</v>
      </c>
      <c r="I187" s="418">
        <v>376.78333333333325</v>
      </c>
      <c r="J187" s="418">
        <v>379.06666666666661</v>
      </c>
      <c r="K187" s="417">
        <v>374.5</v>
      </c>
      <c r="L187" s="417">
        <v>368.55</v>
      </c>
      <c r="M187" s="417">
        <v>1.81416</v>
      </c>
    </row>
    <row r="188" spans="1:13">
      <c r="A188" s="245">
        <v>178</v>
      </c>
      <c r="B188" s="419" t="s">
        <v>365</v>
      </c>
      <c r="C188" s="417">
        <v>167.95</v>
      </c>
      <c r="D188" s="418">
        <v>168.41666666666666</v>
      </c>
      <c r="E188" s="418">
        <v>164.43333333333331</v>
      </c>
      <c r="F188" s="418">
        <v>160.91666666666666</v>
      </c>
      <c r="G188" s="418">
        <v>156.93333333333331</v>
      </c>
      <c r="H188" s="418">
        <v>171.93333333333331</v>
      </c>
      <c r="I188" s="418">
        <v>175.91666666666666</v>
      </c>
      <c r="J188" s="418">
        <v>179.43333333333331</v>
      </c>
      <c r="K188" s="417">
        <v>172.4</v>
      </c>
      <c r="L188" s="417">
        <v>164.9</v>
      </c>
      <c r="M188" s="417">
        <v>39.430109999999999</v>
      </c>
    </row>
    <row r="189" spans="1:13">
      <c r="A189" s="245">
        <v>179</v>
      </c>
      <c r="B189" s="419" t="s">
        <v>366</v>
      </c>
      <c r="C189" s="417">
        <v>1305.75</v>
      </c>
      <c r="D189" s="418">
        <v>1306.1833333333334</v>
      </c>
      <c r="E189" s="418">
        <v>1290.5666666666668</v>
      </c>
      <c r="F189" s="418">
        <v>1275.3833333333334</v>
      </c>
      <c r="G189" s="418">
        <v>1259.7666666666669</v>
      </c>
      <c r="H189" s="418">
        <v>1321.3666666666668</v>
      </c>
      <c r="I189" s="418">
        <v>1336.9833333333336</v>
      </c>
      <c r="J189" s="418">
        <v>1352.1666666666667</v>
      </c>
      <c r="K189" s="417">
        <v>1321.8</v>
      </c>
      <c r="L189" s="417">
        <v>1291</v>
      </c>
      <c r="M189" s="417">
        <v>0.44177</v>
      </c>
    </row>
    <row r="190" spans="1:13">
      <c r="A190" s="245">
        <v>180</v>
      </c>
      <c r="B190" s="419" t="s">
        <v>367</v>
      </c>
      <c r="C190" s="417">
        <v>439.65</v>
      </c>
      <c r="D190" s="418">
        <v>440.56666666666666</v>
      </c>
      <c r="E190" s="418">
        <v>436.13333333333333</v>
      </c>
      <c r="F190" s="418">
        <v>432.61666666666667</v>
      </c>
      <c r="G190" s="418">
        <v>428.18333333333334</v>
      </c>
      <c r="H190" s="418">
        <v>444.08333333333331</v>
      </c>
      <c r="I190" s="418">
        <v>448.51666666666659</v>
      </c>
      <c r="J190" s="418">
        <v>452.0333333333333</v>
      </c>
      <c r="K190" s="417">
        <v>445</v>
      </c>
      <c r="L190" s="417">
        <v>437.05</v>
      </c>
      <c r="M190" s="417">
        <v>3.6351300000000002</v>
      </c>
    </row>
    <row r="191" spans="1:13">
      <c r="A191" s="245">
        <v>181</v>
      </c>
      <c r="B191" s="419" t="s">
        <v>724</v>
      </c>
      <c r="C191" s="417">
        <v>184.85</v>
      </c>
      <c r="D191" s="418">
        <v>185.66666666666666</v>
      </c>
      <c r="E191" s="418">
        <v>182.18333333333331</v>
      </c>
      <c r="F191" s="418">
        <v>179.51666666666665</v>
      </c>
      <c r="G191" s="418">
        <v>176.0333333333333</v>
      </c>
      <c r="H191" s="418">
        <v>188.33333333333331</v>
      </c>
      <c r="I191" s="418">
        <v>191.81666666666666</v>
      </c>
      <c r="J191" s="418">
        <v>194.48333333333332</v>
      </c>
      <c r="K191" s="417">
        <v>189.15</v>
      </c>
      <c r="L191" s="417">
        <v>183</v>
      </c>
      <c r="M191" s="417">
        <v>6.4435900000000004</v>
      </c>
    </row>
    <row r="192" spans="1:13">
      <c r="A192" s="245">
        <v>182</v>
      </c>
      <c r="B192" s="419" t="s">
        <v>751</v>
      </c>
      <c r="C192" s="417">
        <v>1202</v>
      </c>
      <c r="D192" s="418">
        <v>1200.2</v>
      </c>
      <c r="E192" s="418">
        <v>1176.5</v>
      </c>
      <c r="F192" s="418">
        <v>1151</v>
      </c>
      <c r="G192" s="418">
        <v>1127.3</v>
      </c>
      <c r="H192" s="418">
        <v>1225.7</v>
      </c>
      <c r="I192" s="418">
        <v>1249.4000000000003</v>
      </c>
      <c r="J192" s="418">
        <v>1274.9000000000001</v>
      </c>
      <c r="K192" s="417">
        <v>1223.9000000000001</v>
      </c>
      <c r="L192" s="417">
        <v>1174.7</v>
      </c>
      <c r="M192" s="417">
        <v>0.62802000000000002</v>
      </c>
    </row>
    <row r="193" spans="1:13">
      <c r="A193" s="245">
        <v>183</v>
      </c>
      <c r="B193" s="419" t="s">
        <v>368</v>
      </c>
      <c r="C193" s="417">
        <v>679.5</v>
      </c>
      <c r="D193" s="418">
        <v>677.2166666666667</v>
      </c>
      <c r="E193" s="418">
        <v>672.98333333333335</v>
      </c>
      <c r="F193" s="418">
        <v>666.4666666666667</v>
      </c>
      <c r="G193" s="418">
        <v>662.23333333333335</v>
      </c>
      <c r="H193" s="418">
        <v>683.73333333333335</v>
      </c>
      <c r="I193" s="418">
        <v>687.9666666666667</v>
      </c>
      <c r="J193" s="418">
        <v>694.48333333333335</v>
      </c>
      <c r="K193" s="417">
        <v>681.45</v>
      </c>
      <c r="L193" s="417">
        <v>670.7</v>
      </c>
      <c r="M193" s="417">
        <v>7.4087500000000004</v>
      </c>
    </row>
    <row r="194" spans="1:13">
      <c r="A194" s="245">
        <v>184</v>
      </c>
      <c r="B194" s="419" t="s">
        <v>369</v>
      </c>
      <c r="C194" s="417">
        <v>364.95</v>
      </c>
      <c r="D194" s="418">
        <v>366.85000000000008</v>
      </c>
      <c r="E194" s="418">
        <v>362.20000000000016</v>
      </c>
      <c r="F194" s="418">
        <v>359.4500000000001</v>
      </c>
      <c r="G194" s="418">
        <v>354.80000000000018</v>
      </c>
      <c r="H194" s="418">
        <v>369.60000000000014</v>
      </c>
      <c r="I194" s="418">
        <v>374.25000000000011</v>
      </c>
      <c r="J194" s="418">
        <v>377.00000000000011</v>
      </c>
      <c r="K194" s="417">
        <v>371.5</v>
      </c>
      <c r="L194" s="417">
        <v>364.1</v>
      </c>
      <c r="M194" s="417">
        <v>3.1109800000000001</v>
      </c>
    </row>
    <row r="195" spans="1:13">
      <c r="A195" s="245">
        <v>185</v>
      </c>
      <c r="B195" s="419" t="s">
        <v>370</v>
      </c>
      <c r="C195" s="417">
        <v>110</v>
      </c>
      <c r="D195" s="418">
        <v>109.76666666666667</v>
      </c>
      <c r="E195" s="418">
        <v>108.68333333333334</v>
      </c>
      <c r="F195" s="418">
        <v>107.36666666666667</v>
      </c>
      <c r="G195" s="418">
        <v>106.28333333333335</v>
      </c>
      <c r="H195" s="418">
        <v>111.08333333333333</v>
      </c>
      <c r="I195" s="418">
        <v>112.16666666666667</v>
      </c>
      <c r="J195" s="418">
        <v>113.48333333333332</v>
      </c>
      <c r="K195" s="417">
        <v>110.85</v>
      </c>
      <c r="L195" s="417">
        <v>108.45</v>
      </c>
      <c r="M195" s="417">
        <v>6.5215300000000003</v>
      </c>
    </row>
    <row r="196" spans="1:13">
      <c r="A196" s="245">
        <v>186</v>
      </c>
      <c r="B196" s="419" t="s">
        <v>371</v>
      </c>
      <c r="C196" s="417">
        <v>112.55</v>
      </c>
      <c r="D196" s="418">
        <v>112.86666666666667</v>
      </c>
      <c r="E196" s="418">
        <v>111.93333333333335</v>
      </c>
      <c r="F196" s="418">
        <v>111.31666666666668</v>
      </c>
      <c r="G196" s="418">
        <v>110.38333333333335</v>
      </c>
      <c r="H196" s="418">
        <v>113.48333333333335</v>
      </c>
      <c r="I196" s="418">
        <v>114.41666666666669</v>
      </c>
      <c r="J196" s="418">
        <v>115.03333333333335</v>
      </c>
      <c r="K196" s="417">
        <v>113.8</v>
      </c>
      <c r="L196" s="417">
        <v>112.25</v>
      </c>
      <c r="M196" s="417">
        <v>7.9714</v>
      </c>
    </row>
    <row r="197" spans="1:13">
      <c r="A197" s="245">
        <v>187</v>
      </c>
      <c r="B197" s="419" t="s">
        <v>246</v>
      </c>
      <c r="C197" s="417">
        <v>316.55</v>
      </c>
      <c r="D197" s="418">
        <v>315.26666666666665</v>
      </c>
      <c r="E197" s="418">
        <v>309.98333333333329</v>
      </c>
      <c r="F197" s="418">
        <v>303.41666666666663</v>
      </c>
      <c r="G197" s="418">
        <v>298.13333333333327</v>
      </c>
      <c r="H197" s="418">
        <v>321.83333333333331</v>
      </c>
      <c r="I197" s="418">
        <v>327.11666666666662</v>
      </c>
      <c r="J197" s="418">
        <v>333.68333333333334</v>
      </c>
      <c r="K197" s="417">
        <v>320.55</v>
      </c>
      <c r="L197" s="417">
        <v>308.7</v>
      </c>
      <c r="M197" s="417">
        <v>11.012600000000001</v>
      </c>
    </row>
    <row r="198" spans="1:13">
      <c r="A198" s="245">
        <v>188</v>
      </c>
      <c r="B198" s="419" t="s">
        <v>372</v>
      </c>
      <c r="C198" s="417">
        <v>685.35</v>
      </c>
      <c r="D198" s="418">
        <v>684.86666666666679</v>
      </c>
      <c r="E198" s="418">
        <v>680.93333333333362</v>
      </c>
      <c r="F198" s="418">
        <v>676.51666666666688</v>
      </c>
      <c r="G198" s="418">
        <v>672.58333333333371</v>
      </c>
      <c r="H198" s="418">
        <v>689.28333333333353</v>
      </c>
      <c r="I198" s="418">
        <v>693.2166666666667</v>
      </c>
      <c r="J198" s="418">
        <v>697.63333333333344</v>
      </c>
      <c r="K198" s="417">
        <v>688.8</v>
      </c>
      <c r="L198" s="417">
        <v>680.45</v>
      </c>
      <c r="M198" s="417">
        <v>0.13819999999999999</v>
      </c>
    </row>
    <row r="199" spans="1:13">
      <c r="A199" s="245">
        <v>189</v>
      </c>
      <c r="B199" s="419" t="s">
        <v>247</v>
      </c>
      <c r="C199" s="417">
        <v>2229.85</v>
      </c>
      <c r="D199" s="418">
        <v>2223.9500000000003</v>
      </c>
      <c r="E199" s="418">
        <v>2205.9000000000005</v>
      </c>
      <c r="F199" s="418">
        <v>2181.9500000000003</v>
      </c>
      <c r="G199" s="418">
        <v>2163.9000000000005</v>
      </c>
      <c r="H199" s="418">
        <v>2247.9000000000005</v>
      </c>
      <c r="I199" s="418">
        <v>2265.9500000000007</v>
      </c>
      <c r="J199" s="418">
        <v>2289.9000000000005</v>
      </c>
      <c r="K199" s="417">
        <v>2242</v>
      </c>
      <c r="L199" s="417">
        <v>2200</v>
      </c>
      <c r="M199" s="417">
        <v>0.79815000000000003</v>
      </c>
    </row>
    <row r="200" spans="1:13">
      <c r="A200" s="245">
        <v>190</v>
      </c>
      <c r="B200" s="419" t="s">
        <v>107</v>
      </c>
      <c r="C200" s="417">
        <v>976.85</v>
      </c>
      <c r="D200" s="418">
        <v>974.31666666666661</v>
      </c>
      <c r="E200" s="418">
        <v>969.13333333333321</v>
      </c>
      <c r="F200" s="418">
        <v>961.41666666666663</v>
      </c>
      <c r="G200" s="418">
        <v>956.23333333333323</v>
      </c>
      <c r="H200" s="418">
        <v>982.03333333333319</v>
      </c>
      <c r="I200" s="418">
        <v>987.21666666666658</v>
      </c>
      <c r="J200" s="418">
        <v>994.93333333333317</v>
      </c>
      <c r="K200" s="417">
        <v>979.5</v>
      </c>
      <c r="L200" s="417">
        <v>966.6</v>
      </c>
      <c r="M200" s="417">
        <v>32.184710000000003</v>
      </c>
    </row>
    <row r="201" spans="1:13">
      <c r="A201" s="245">
        <v>191</v>
      </c>
      <c r="B201" s="419" t="s">
        <v>248</v>
      </c>
      <c r="C201" s="417">
        <v>2920.95</v>
      </c>
      <c r="D201" s="418">
        <v>2923.1666666666665</v>
      </c>
      <c r="E201" s="418">
        <v>2897.7833333333328</v>
      </c>
      <c r="F201" s="418">
        <v>2874.6166666666663</v>
      </c>
      <c r="G201" s="418">
        <v>2849.2333333333327</v>
      </c>
      <c r="H201" s="418">
        <v>2946.333333333333</v>
      </c>
      <c r="I201" s="418">
        <v>2971.7166666666672</v>
      </c>
      <c r="J201" s="418">
        <v>2994.8833333333332</v>
      </c>
      <c r="K201" s="417">
        <v>2948.55</v>
      </c>
      <c r="L201" s="417">
        <v>2900</v>
      </c>
      <c r="M201" s="417">
        <v>1.38907</v>
      </c>
    </row>
    <row r="202" spans="1:13">
      <c r="A202" s="245">
        <v>192</v>
      </c>
      <c r="B202" s="419" t="s">
        <v>109</v>
      </c>
      <c r="C202" s="417">
        <v>1502</v>
      </c>
      <c r="D202" s="418">
        <v>1505.1666666666667</v>
      </c>
      <c r="E202" s="418">
        <v>1494.3333333333335</v>
      </c>
      <c r="F202" s="418">
        <v>1486.6666666666667</v>
      </c>
      <c r="G202" s="418">
        <v>1475.8333333333335</v>
      </c>
      <c r="H202" s="418">
        <v>1512.8333333333335</v>
      </c>
      <c r="I202" s="418">
        <v>1523.666666666667</v>
      </c>
      <c r="J202" s="418">
        <v>1531.3333333333335</v>
      </c>
      <c r="K202" s="417">
        <v>1516</v>
      </c>
      <c r="L202" s="417">
        <v>1497.5</v>
      </c>
      <c r="M202" s="417">
        <v>53.479210000000002</v>
      </c>
    </row>
    <row r="203" spans="1:13">
      <c r="A203" s="245">
        <v>193</v>
      </c>
      <c r="B203" s="419" t="s">
        <v>249</v>
      </c>
      <c r="C203" s="417">
        <v>683.25</v>
      </c>
      <c r="D203" s="418">
        <v>681.4</v>
      </c>
      <c r="E203" s="418">
        <v>678.84999999999991</v>
      </c>
      <c r="F203" s="418">
        <v>674.44999999999993</v>
      </c>
      <c r="G203" s="418">
        <v>671.89999999999986</v>
      </c>
      <c r="H203" s="418">
        <v>685.8</v>
      </c>
      <c r="I203" s="418">
        <v>688.34999999999991</v>
      </c>
      <c r="J203" s="418">
        <v>692.75</v>
      </c>
      <c r="K203" s="417">
        <v>683.95</v>
      </c>
      <c r="L203" s="417">
        <v>677</v>
      </c>
      <c r="M203" s="417">
        <v>25.703710000000001</v>
      </c>
    </row>
    <row r="204" spans="1:13">
      <c r="A204" s="245">
        <v>194</v>
      </c>
      <c r="B204" s="419" t="s">
        <v>375</v>
      </c>
      <c r="C204" s="417">
        <v>88.95</v>
      </c>
      <c r="D204" s="418">
        <v>86.633333333333326</v>
      </c>
      <c r="E204" s="418">
        <v>84.316666666666649</v>
      </c>
      <c r="F204" s="418">
        <v>79.683333333333323</v>
      </c>
      <c r="G204" s="418">
        <v>77.366666666666646</v>
      </c>
      <c r="H204" s="418">
        <v>91.266666666666652</v>
      </c>
      <c r="I204" s="418">
        <v>93.583333333333314</v>
      </c>
      <c r="J204" s="418">
        <v>98.216666666666654</v>
      </c>
      <c r="K204" s="417">
        <v>88.95</v>
      </c>
      <c r="L204" s="417">
        <v>82</v>
      </c>
      <c r="M204" s="417">
        <v>87.972530000000006</v>
      </c>
    </row>
    <row r="205" spans="1:13">
      <c r="A205" s="245">
        <v>195</v>
      </c>
      <c r="B205" s="419" t="s">
        <v>876</v>
      </c>
      <c r="C205" s="417">
        <v>1209.6500000000001</v>
      </c>
      <c r="D205" s="418">
        <v>1207.2333333333333</v>
      </c>
      <c r="E205" s="418">
        <v>1194.4666666666667</v>
      </c>
      <c r="F205" s="418">
        <v>1179.2833333333333</v>
      </c>
      <c r="G205" s="418">
        <v>1166.5166666666667</v>
      </c>
      <c r="H205" s="418">
        <v>1222.4166666666667</v>
      </c>
      <c r="I205" s="418">
        <v>1235.1833333333336</v>
      </c>
      <c r="J205" s="418">
        <v>1250.3666666666668</v>
      </c>
      <c r="K205" s="417">
        <v>1220</v>
      </c>
      <c r="L205" s="417">
        <v>1192.05</v>
      </c>
      <c r="M205" s="417">
        <v>11.36359</v>
      </c>
    </row>
    <row r="206" spans="1:13">
      <c r="A206" s="245">
        <v>196</v>
      </c>
      <c r="B206" s="419" t="s">
        <v>373</v>
      </c>
      <c r="C206" s="417">
        <v>936.1</v>
      </c>
      <c r="D206" s="418">
        <v>932.0333333333333</v>
      </c>
      <c r="E206" s="418">
        <v>921.06666666666661</v>
      </c>
      <c r="F206" s="418">
        <v>906.0333333333333</v>
      </c>
      <c r="G206" s="418">
        <v>895.06666666666661</v>
      </c>
      <c r="H206" s="418">
        <v>947.06666666666661</v>
      </c>
      <c r="I206" s="418">
        <v>958.0333333333333</v>
      </c>
      <c r="J206" s="418">
        <v>973.06666666666661</v>
      </c>
      <c r="K206" s="417">
        <v>943</v>
      </c>
      <c r="L206" s="417">
        <v>917</v>
      </c>
      <c r="M206" s="417">
        <v>0.49030000000000001</v>
      </c>
    </row>
    <row r="207" spans="1:13">
      <c r="A207" s="245">
        <v>197</v>
      </c>
      <c r="B207" s="419" t="s">
        <v>105</v>
      </c>
      <c r="C207" s="417">
        <v>1023.35</v>
      </c>
      <c r="D207" s="418">
        <v>1022.4500000000002</v>
      </c>
      <c r="E207" s="418">
        <v>1015.9500000000003</v>
      </c>
      <c r="F207" s="418">
        <v>1008.5500000000001</v>
      </c>
      <c r="G207" s="418">
        <v>1002.0500000000002</v>
      </c>
      <c r="H207" s="418">
        <v>1029.8500000000004</v>
      </c>
      <c r="I207" s="418">
        <v>1036.3500000000001</v>
      </c>
      <c r="J207" s="418">
        <v>1043.7500000000005</v>
      </c>
      <c r="K207" s="417">
        <v>1028.95</v>
      </c>
      <c r="L207" s="417">
        <v>1015.05</v>
      </c>
      <c r="M207" s="417">
        <v>7.6190800000000003</v>
      </c>
    </row>
    <row r="208" spans="1:13">
      <c r="A208" s="245">
        <v>198</v>
      </c>
      <c r="B208" s="419" t="s">
        <v>374</v>
      </c>
      <c r="C208" s="417">
        <v>258.45</v>
      </c>
      <c r="D208" s="418">
        <v>258.48333333333335</v>
      </c>
      <c r="E208" s="418">
        <v>256.4666666666667</v>
      </c>
      <c r="F208" s="418">
        <v>254.48333333333335</v>
      </c>
      <c r="G208" s="418">
        <v>252.4666666666667</v>
      </c>
      <c r="H208" s="418">
        <v>260.4666666666667</v>
      </c>
      <c r="I208" s="418">
        <v>262.48333333333335</v>
      </c>
      <c r="J208" s="418">
        <v>264.4666666666667</v>
      </c>
      <c r="K208" s="417">
        <v>260.5</v>
      </c>
      <c r="L208" s="417">
        <v>256.5</v>
      </c>
      <c r="M208" s="417">
        <v>1.7216499999999999</v>
      </c>
    </row>
    <row r="209" spans="1:13">
      <c r="A209" s="245">
        <v>199</v>
      </c>
      <c r="B209" s="419" t="s">
        <v>877</v>
      </c>
      <c r="C209" s="417">
        <v>147.19999999999999</v>
      </c>
      <c r="D209" s="418">
        <v>147.5</v>
      </c>
      <c r="E209" s="418">
        <v>145.30000000000001</v>
      </c>
      <c r="F209" s="418">
        <v>143.4</v>
      </c>
      <c r="G209" s="418">
        <v>141.20000000000002</v>
      </c>
      <c r="H209" s="418">
        <v>149.4</v>
      </c>
      <c r="I209" s="418">
        <v>151.6</v>
      </c>
      <c r="J209" s="418">
        <v>153.5</v>
      </c>
      <c r="K209" s="417">
        <v>149.69999999999999</v>
      </c>
      <c r="L209" s="417">
        <v>145.6</v>
      </c>
      <c r="M209" s="417">
        <v>6.0747299999999997</v>
      </c>
    </row>
    <row r="210" spans="1:13">
      <c r="A210" s="245">
        <v>200</v>
      </c>
      <c r="B210" s="419" t="s">
        <v>110</v>
      </c>
      <c r="C210" s="417">
        <v>2896.8</v>
      </c>
      <c r="D210" s="418">
        <v>2897.5</v>
      </c>
      <c r="E210" s="418">
        <v>2875.35</v>
      </c>
      <c r="F210" s="418">
        <v>2853.9</v>
      </c>
      <c r="G210" s="418">
        <v>2831.75</v>
      </c>
      <c r="H210" s="418">
        <v>2918.95</v>
      </c>
      <c r="I210" s="418">
        <v>2941.0999999999995</v>
      </c>
      <c r="J210" s="418">
        <v>2962.5499999999997</v>
      </c>
      <c r="K210" s="417">
        <v>2919.65</v>
      </c>
      <c r="L210" s="417">
        <v>2876.05</v>
      </c>
      <c r="M210" s="417">
        <v>3.28728</v>
      </c>
    </row>
    <row r="211" spans="1:13">
      <c r="A211" s="245">
        <v>201</v>
      </c>
      <c r="B211" s="419" t="s">
        <v>376</v>
      </c>
      <c r="C211" s="417">
        <v>54.85</v>
      </c>
      <c r="D211" s="418">
        <v>54.866666666666667</v>
      </c>
      <c r="E211" s="418">
        <v>54.383333333333333</v>
      </c>
      <c r="F211" s="418">
        <v>53.916666666666664</v>
      </c>
      <c r="G211" s="418">
        <v>53.43333333333333</v>
      </c>
      <c r="H211" s="418">
        <v>55.333333333333336</v>
      </c>
      <c r="I211" s="418">
        <v>55.81666666666667</v>
      </c>
      <c r="J211" s="418">
        <v>56.283333333333339</v>
      </c>
      <c r="K211" s="417">
        <v>55.35</v>
      </c>
      <c r="L211" s="417">
        <v>54.4</v>
      </c>
      <c r="M211" s="417">
        <v>41.608370000000001</v>
      </c>
    </row>
    <row r="212" spans="1:13">
      <c r="A212" s="245">
        <v>202</v>
      </c>
      <c r="B212" s="419" t="s">
        <v>112</v>
      </c>
      <c r="C212" s="417">
        <v>390.05</v>
      </c>
      <c r="D212" s="418">
        <v>387.85000000000008</v>
      </c>
      <c r="E212" s="418">
        <v>384.30000000000018</v>
      </c>
      <c r="F212" s="418">
        <v>378.55000000000013</v>
      </c>
      <c r="G212" s="418">
        <v>375.00000000000023</v>
      </c>
      <c r="H212" s="418">
        <v>393.60000000000014</v>
      </c>
      <c r="I212" s="418">
        <v>397.15</v>
      </c>
      <c r="J212" s="418">
        <v>402.90000000000009</v>
      </c>
      <c r="K212" s="417">
        <v>391.4</v>
      </c>
      <c r="L212" s="417">
        <v>382.1</v>
      </c>
      <c r="M212" s="417">
        <v>73.754059999999996</v>
      </c>
    </row>
    <row r="213" spans="1:13">
      <c r="A213" s="245">
        <v>203</v>
      </c>
      <c r="B213" s="419" t="s">
        <v>377</v>
      </c>
      <c r="C213" s="417">
        <v>1118.55</v>
      </c>
      <c r="D213" s="418">
        <v>1128.05</v>
      </c>
      <c r="E213" s="418">
        <v>1101.0999999999999</v>
      </c>
      <c r="F213" s="418">
        <v>1083.6499999999999</v>
      </c>
      <c r="G213" s="418">
        <v>1056.6999999999998</v>
      </c>
      <c r="H213" s="418">
        <v>1145.5</v>
      </c>
      <c r="I213" s="418">
        <v>1172.4500000000003</v>
      </c>
      <c r="J213" s="418">
        <v>1189.9000000000001</v>
      </c>
      <c r="K213" s="417">
        <v>1155</v>
      </c>
      <c r="L213" s="417">
        <v>1110.5999999999999</v>
      </c>
      <c r="M213" s="417">
        <v>5.0991799999999996</v>
      </c>
    </row>
    <row r="214" spans="1:13">
      <c r="A214" s="245">
        <v>204</v>
      </c>
      <c r="B214" s="419" t="s">
        <v>378</v>
      </c>
      <c r="C214" s="417">
        <v>146</v>
      </c>
      <c r="D214" s="418">
        <v>146.16666666666666</v>
      </c>
      <c r="E214" s="418">
        <v>144.0333333333333</v>
      </c>
      <c r="F214" s="418">
        <v>142.06666666666663</v>
      </c>
      <c r="G214" s="418">
        <v>139.93333333333328</v>
      </c>
      <c r="H214" s="418">
        <v>148.13333333333333</v>
      </c>
      <c r="I214" s="418">
        <v>150.26666666666671</v>
      </c>
      <c r="J214" s="418">
        <v>152.23333333333335</v>
      </c>
      <c r="K214" s="417">
        <v>148.30000000000001</v>
      </c>
      <c r="L214" s="417">
        <v>144.19999999999999</v>
      </c>
      <c r="M214" s="417">
        <v>20.022500000000001</v>
      </c>
    </row>
    <row r="215" spans="1:13">
      <c r="A215" s="245">
        <v>205</v>
      </c>
      <c r="B215" s="419" t="s">
        <v>113</v>
      </c>
      <c r="C215" s="417">
        <v>278.95</v>
      </c>
      <c r="D215" s="418">
        <v>280.66666666666669</v>
      </c>
      <c r="E215" s="418">
        <v>276.33333333333337</v>
      </c>
      <c r="F215" s="418">
        <v>273.7166666666667</v>
      </c>
      <c r="G215" s="418">
        <v>269.38333333333338</v>
      </c>
      <c r="H215" s="418">
        <v>283.28333333333336</v>
      </c>
      <c r="I215" s="418">
        <v>287.61666666666673</v>
      </c>
      <c r="J215" s="418">
        <v>290.23333333333335</v>
      </c>
      <c r="K215" s="417">
        <v>285</v>
      </c>
      <c r="L215" s="417">
        <v>278.05</v>
      </c>
      <c r="M215" s="417">
        <v>29.290330000000001</v>
      </c>
    </row>
    <row r="216" spans="1:13">
      <c r="A216" s="245">
        <v>206</v>
      </c>
      <c r="B216" s="419" t="s">
        <v>114</v>
      </c>
      <c r="C216" s="417">
        <v>2451.4499999999998</v>
      </c>
      <c r="D216" s="418">
        <v>2451.4666666666667</v>
      </c>
      <c r="E216" s="418">
        <v>2438.4333333333334</v>
      </c>
      <c r="F216" s="418">
        <v>2425.4166666666665</v>
      </c>
      <c r="G216" s="418">
        <v>2412.3833333333332</v>
      </c>
      <c r="H216" s="418">
        <v>2464.4833333333336</v>
      </c>
      <c r="I216" s="418">
        <v>2477.5166666666673</v>
      </c>
      <c r="J216" s="418">
        <v>2490.5333333333338</v>
      </c>
      <c r="K216" s="417">
        <v>2464.5</v>
      </c>
      <c r="L216" s="417">
        <v>2438.4499999999998</v>
      </c>
      <c r="M216" s="417">
        <v>5.3809399999999998</v>
      </c>
    </row>
    <row r="217" spans="1:13">
      <c r="A217" s="245">
        <v>207</v>
      </c>
      <c r="B217" s="419" t="s">
        <v>250</v>
      </c>
      <c r="C217" s="417">
        <v>331.95</v>
      </c>
      <c r="D217" s="418">
        <v>332.61666666666662</v>
      </c>
      <c r="E217" s="418">
        <v>330.33333333333326</v>
      </c>
      <c r="F217" s="418">
        <v>328.71666666666664</v>
      </c>
      <c r="G217" s="418">
        <v>326.43333333333328</v>
      </c>
      <c r="H217" s="418">
        <v>334.23333333333323</v>
      </c>
      <c r="I217" s="418">
        <v>336.51666666666665</v>
      </c>
      <c r="J217" s="418">
        <v>338.13333333333321</v>
      </c>
      <c r="K217" s="417">
        <v>334.9</v>
      </c>
      <c r="L217" s="417">
        <v>331</v>
      </c>
      <c r="M217" s="417">
        <v>4.6427199999999997</v>
      </c>
    </row>
    <row r="218" spans="1:13">
      <c r="A218" s="245">
        <v>208</v>
      </c>
      <c r="B218" s="419" t="s">
        <v>379</v>
      </c>
      <c r="C218" s="417">
        <v>42314</v>
      </c>
      <c r="D218" s="418">
        <v>42214.950000000004</v>
      </c>
      <c r="E218" s="418">
        <v>42042.30000000001</v>
      </c>
      <c r="F218" s="418">
        <v>41770.600000000006</v>
      </c>
      <c r="G218" s="418">
        <v>41597.950000000012</v>
      </c>
      <c r="H218" s="418">
        <v>42486.650000000009</v>
      </c>
      <c r="I218" s="418">
        <v>42659.3</v>
      </c>
      <c r="J218" s="418">
        <v>42931.000000000007</v>
      </c>
      <c r="K218" s="417">
        <v>42387.6</v>
      </c>
      <c r="L218" s="417">
        <v>41943.25</v>
      </c>
      <c r="M218" s="417">
        <v>6.5000000000000002E-2</v>
      </c>
    </row>
    <row r="219" spans="1:13">
      <c r="A219" s="245">
        <v>209</v>
      </c>
      <c r="B219" s="419" t="s">
        <v>251</v>
      </c>
      <c r="C219" s="417">
        <v>51.9</v>
      </c>
      <c r="D219" s="418">
        <v>52.083333333333336</v>
      </c>
      <c r="E219" s="418">
        <v>51.516666666666673</v>
      </c>
      <c r="F219" s="418">
        <v>51.13333333333334</v>
      </c>
      <c r="G219" s="418">
        <v>50.566666666666677</v>
      </c>
      <c r="H219" s="418">
        <v>52.466666666666669</v>
      </c>
      <c r="I219" s="418">
        <v>53.033333333333331</v>
      </c>
      <c r="J219" s="418">
        <v>53.416666666666664</v>
      </c>
      <c r="K219" s="417">
        <v>52.65</v>
      </c>
      <c r="L219" s="417">
        <v>51.7</v>
      </c>
      <c r="M219" s="417">
        <v>17.184049999999999</v>
      </c>
    </row>
    <row r="220" spans="1:13">
      <c r="A220" s="245">
        <v>210</v>
      </c>
      <c r="B220" s="419" t="s">
        <v>108</v>
      </c>
      <c r="C220" s="417">
        <v>2496.4499999999998</v>
      </c>
      <c r="D220" s="418">
        <v>2496.7666666666664</v>
      </c>
      <c r="E220" s="418">
        <v>2484.5333333333328</v>
      </c>
      <c r="F220" s="418">
        <v>2472.6166666666663</v>
      </c>
      <c r="G220" s="418">
        <v>2460.3833333333328</v>
      </c>
      <c r="H220" s="418">
        <v>2508.6833333333329</v>
      </c>
      <c r="I220" s="418">
        <v>2520.9166666666665</v>
      </c>
      <c r="J220" s="418">
        <v>2532.833333333333</v>
      </c>
      <c r="K220" s="417">
        <v>2509</v>
      </c>
      <c r="L220" s="417">
        <v>2484.85</v>
      </c>
      <c r="M220" s="417">
        <v>13.48273</v>
      </c>
    </row>
    <row r="221" spans="1:13">
      <c r="A221" s="245">
        <v>211</v>
      </c>
      <c r="B221" s="419" t="s">
        <v>808</v>
      </c>
      <c r="C221" s="417">
        <v>300.5</v>
      </c>
      <c r="D221" s="418">
        <v>300.16666666666669</v>
      </c>
      <c r="E221" s="418">
        <v>297.33333333333337</v>
      </c>
      <c r="F221" s="418">
        <v>294.16666666666669</v>
      </c>
      <c r="G221" s="418">
        <v>291.33333333333337</v>
      </c>
      <c r="H221" s="418">
        <v>303.33333333333337</v>
      </c>
      <c r="I221" s="418">
        <v>306.16666666666674</v>
      </c>
      <c r="J221" s="418">
        <v>309.33333333333337</v>
      </c>
      <c r="K221" s="417">
        <v>303</v>
      </c>
      <c r="L221" s="417">
        <v>297</v>
      </c>
      <c r="M221" s="417">
        <v>1.2013100000000001</v>
      </c>
    </row>
    <row r="222" spans="1:13">
      <c r="A222" s="245">
        <v>212</v>
      </c>
      <c r="B222" s="419" t="s">
        <v>116</v>
      </c>
      <c r="C222" s="417">
        <v>638.54999999999995</v>
      </c>
      <c r="D222" s="418">
        <v>637.83333333333326</v>
      </c>
      <c r="E222" s="418">
        <v>634.51666666666654</v>
      </c>
      <c r="F222" s="418">
        <v>630.48333333333323</v>
      </c>
      <c r="G222" s="418">
        <v>627.16666666666652</v>
      </c>
      <c r="H222" s="418">
        <v>641.86666666666656</v>
      </c>
      <c r="I222" s="418">
        <v>645.18333333333317</v>
      </c>
      <c r="J222" s="418">
        <v>649.21666666666658</v>
      </c>
      <c r="K222" s="417">
        <v>641.15</v>
      </c>
      <c r="L222" s="417">
        <v>633.79999999999995</v>
      </c>
      <c r="M222" s="417">
        <v>70.696979999999996</v>
      </c>
    </row>
    <row r="223" spans="1:13">
      <c r="A223" s="245">
        <v>213</v>
      </c>
      <c r="B223" s="419" t="s">
        <v>252</v>
      </c>
      <c r="C223" s="417">
        <v>1568.6</v>
      </c>
      <c r="D223" s="418">
        <v>1566.9666666666665</v>
      </c>
      <c r="E223" s="418">
        <v>1557.2833333333328</v>
      </c>
      <c r="F223" s="418">
        <v>1545.9666666666665</v>
      </c>
      <c r="G223" s="418">
        <v>1536.2833333333328</v>
      </c>
      <c r="H223" s="418">
        <v>1578.2833333333328</v>
      </c>
      <c r="I223" s="418">
        <v>1587.9666666666667</v>
      </c>
      <c r="J223" s="418">
        <v>1599.2833333333328</v>
      </c>
      <c r="K223" s="417">
        <v>1576.65</v>
      </c>
      <c r="L223" s="417">
        <v>1555.65</v>
      </c>
      <c r="M223" s="417">
        <v>2.44062</v>
      </c>
    </row>
    <row r="224" spans="1:13">
      <c r="A224" s="245">
        <v>214</v>
      </c>
      <c r="B224" s="419" t="s">
        <v>117</v>
      </c>
      <c r="C224" s="417">
        <v>613.35</v>
      </c>
      <c r="D224" s="418">
        <v>615.05000000000007</v>
      </c>
      <c r="E224" s="418">
        <v>607.40000000000009</v>
      </c>
      <c r="F224" s="418">
        <v>601.45000000000005</v>
      </c>
      <c r="G224" s="418">
        <v>593.80000000000007</v>
      </c>
      <c r="H224" s="418">
        <v>621.00000000000011</v>
      </c>
      <c r="I224" s="418">
        <v>628.65</v>
      </c>
      <c r="J224" s="418">
        <v>634.60000000000014</v>
      </c>
      <c r="K224" s="417">
        <v>622.70000000000005</v>
      </c>
      <c r="L224" s="417">
        <v>609.1</v>
      </c>
      <c r="M224" s="417">
        <v>15.47983</v>
      </c>
    </row>
    <row r="225" spans="1:13">
      <c r="A225" s="245">
        <v>215</v>
      </c>
      <c r="B225" s="419" t="s">
        <v>380</v>
      </c>
      <c r="C225" s="417">
        <v>714.95</v>
      </c>
      <c r="D225" s="418">
        <v>710.73333333333346</v>
      </c>
      <c r="E225" s="418">
        <v>699.6166666666669</v>
      </c>
      <c r="F225" s="418">
        <v>684.28333333333342</v>
      </c>
      <c r="G225" s="418">
        <v>673.16666666666686</v>
      </c>
      <c r="H225" s="418">
        <v>726.06666666666695</v>
      </c>
      <c r="I225" s="418">
        <v>737.18333333333351</v>
      </c>
      <c r="J225" s="418">
        <v>752.51666666666699</v>
      </c>
      <c r="K225" s="417">
        <v>721.85</v>
      </c>
      <c r="L225" s="417">
        <v>695.4</v>
      </c>
      <c r="M225" s="417">
        <v>5.0906700000000003</v>
      </c>
    </row>
    <row r="226" spans="1:13">
      <c r="A226" s="245">
        <v>216</v>
      </c>
      <c r="B226" s="419" t="s">
        <v>253</v>
      </c>
      <c r="C226" s="417">
        <v>38.799999999999997</v>
      </c>
      <c r="D226" s="418">
        <v>38.516666666666673</v>
      </c>
      <c r="E226" s="418">
        <v>37.683333333333344</v>
      </c>
      <c r="F226" s="418">
        <v>36.56666666666667</v>
      </c>
      <c r="G226" s="418">
        <v>35.733333333333341</v>
      </c>
      <c r="H226" s="418">
        <v>39.633333333333347</v>
      </c>
      <c r="I226" s="418">
        <v>40.466666666666676</v>
      </c>
      <c r="J226" s="418">
        <v>41.58333333333335</v>
      </c>
      <c r="K226" s="417">
        <v>39.35</v>
      </c>
      <c r="L226" s="417">
        <v>37.4</v>
      </c>
      <c r="M226" s="417">
        <v>341.69349</v>
      </c>
    </row>
    <row r="227" spans="1:13">
      <c r="A227" s="245">
        <v>217</v>
      </c>
      <c r="B227" s="419" t="s">
        <v>119</v>
      </c>
      <c r="C227" s="417">
        <v>53.75</v>
      </c>
      <c r="D227" s="418">
        <v>53.433333333333337</v>
      </c>
      <c r="E227" s="418">
        <v>52.866666666666674</v>
      </c>
      <c r="F227" s="418">
        <v>51.983333333333334</v>
      </c>
      <c r="G227" s="418">
        <v>51.416666666666671</v>
      </c>
      <c r="H227" s="418">
        <v>54.316666666666677</v>
      </c>
      <c r="I227" s="418">
        <v>54.88333333333334</v>
      </c>
      <c r="J227" s="418">
        <v>55.76666666666668</v>
      </c>
      <c r="K227" s="417">
        <v>54</v>
      </c>
      <c r="L227" s="417">
        <v>52.55</v>
      </c>
      <c r="M227" s="417">
        <v>275.49328000000003</v>
      </c>
    </row>
    <row r="228" spans="1:13">
      <c r="A228" s="245">
        <v>218</v>
      </c>
      <c r="B228" s="419" t="s">
        <v>381</v>
      </c>
      <c r="C228" s="417">
        <v>53</v>
      </c>
      <c r="D228" s="418">
        <v>52.85</v>
      </c>
      <c r="E228" s="418">
        <v>52.150000000000006</v>
      </c>
      <c r="F228" s="418">
        <v>51.300000000000004</v>
      </c>
      <c r="G228" s="418">
        <v>50.600000000000009</v>
      </c>
      <c r="H228" s="418">
        <v>53.7</v>
      </c>
      <c r="I228" s="418">
        <v>54.400000000000006</v>
      </c>
      <c r="J228" s="418">
        <v>55.25</v>
      </c>
      <c r="K228" s="417">
        <v>53.55</v>
      </c>
      <c r="L228" s="417">
        <v>52</v>
      </c>
      <c r="M228" s="417">
        <v>37.182810000000003</v>
      </c>
    </row>
    <row r="229" spans="1:13">
      <c r="A229" s="245">
        <v>219</v>
      </c>
      <c r="B229" s="419" t="s">
        <v>382</v>
      </c>
      <c r="C229" s="417">
        <v>1061.7</v>
      </c>
      <c r="D229" s="418">
        <v>1063.25</v>
      </c>
      <c r="E229" s="418">
        <v>1046.5</v>
      </c>
      <c r="F229" s="418">
        <v>1031.3</v>
      </c>
      <c r="G229" s="418">
        <v>1014.55</v>
      </c>
      <c r="H229" s="418">
        <v>1078.45</v>
      </c>
      <c r="I229" s="418">
        <v>1095.2</v>
      </c>
      <c r="J229" s="418">
        <v>1110.4000000000001</v>
      </c>
      <c r="K229" s="417">
        <v>1080</v>
      </c>
      <c r="L229" s="417">
        <v>1048.05</v>
      </c>
      <c r="M229" s="417">
        <v>0.27583999999999997</v>
      </c>
    </row>
    <row r="230" spans="1:13">
      <c r="A230" s="245">
        <v>220</v>
      </c>
      <c r="B230" s="419" t="s">
        <v>383</v>
      </c>
      <c r="C230" s="417">
        <v>259.64999999999998</v>
      </c>
      <c r="D230" s="418">
        <v>257.34999999999997</v>
      </c>
      <c r="E230" s="418">
        <v>252.29999999999995</v>
      </c>
      <c r="F230" s="418">
        <v>244.95</v>
      </c>
      <c r="G230" s="418">
        <v>239.89999999999998</v>
      </c>
      <c r="H230" s="418">
        <v>264.69999999999993</v>
      </c>
      <c r="I230" s="418">
        <v>269.75</v>
      </c>
      <c r="J230" s="418">
        <v>277.09999999999991</v>
      </c>
      <c r="K230" s="417">
        <v>262.39999999999998</v>
      </c>
      <c r="L230" s="417">
        <v>250</v>
      </c>
      <c r="M230" s="417">
        <v>2.6015600000000001</v>
      </c>
    </row>
    <row r="231" spans="1:13">
      <c r="A231" s="245">
        <v>221</v>
      </c>
      <c r="B231" s="419" t="s">
        <v>727</v>
      </c>
      <c r="C231" s="417">
        <v>1211.55</v>
      </c>
      <c r="D231" s="418">
        <v>1222.2</v>
      </c>
      <c r="E231" s="418">
        <v>1184.4000000000001</v>
      </c>
      <c r="F231" s="418">
        <v>1157.25</v>
      </c>
      <c r="G231" s="418">
        <v>1119.45</v>
      </c>
      <c r="H231" s="418">
        <v>1249.3500000000001</v>
      </c>
      <c r="I231" s="418">
        <v>1287.1499999999999</v>
      </c>
      <c r="J231" s="418">
        <v>1314.3000000000002</v>
      </c>
      <c r="K231" s="417">
        <v>1260</v>
      </c>
      <c r="L231" s="417">
        <v>1195.05</v>
      </c>
      <c r="M231" s="417">
        <v>0.43053000000000002</v>
      </c>
    </row>
    <row r="232" spans="1:13">
      <c r="A232" s="245">
        <v>222</v>
      </c>
      <c r="B232" s="419" t="s">
        <v>731</v>
      </c>
      <c r="C232" s="417">
        <v>654.15</v>
      </c>
      <c r="D232" s="418">
        <v>649.9</v>
      </c>
      <c r="E232" s="418">
        <v>637.04999999999995</v>
      </c>
      <c r="F232" s="418">
        <v>619.94999999999993</v>
      </c>
      <c r="G232" s="418">
        <v>607.09999999999991</v>
      </c>
      <c r="H232" s="418">
        <v>667</v>
      </c>
      <c r="I232" s="418">
        <v>679.85000000000014</v>
      </c>
      <c r="J232" s="418">
        <v>696.95</v>
      </c>
      <c r="K232" s="417">
        <v>662.75</v>
      </c>
      <c r="L232" s="417">
        <v>632.79999999999995</v>
      </c>
      <c r="M232" s="417">
        <v>6.3561899999999998</v>
      </c>
    </row>
    <row r="233" spans="1:13">
      <c r="A233" s="245">
        <v>223</v>
      </c>
      <c r="B233" s="419" t="s">
        <v>384</v>
      </c>
      <c r="C233" s="417">
        <v>178.05</v>
      </c>
      <c r="D233" s="418">
        <v>174.35000000000002</v>
      </c>
      <c r="E233" s="418">
        <v>168.80000000000004</v>
      </c>
      <c r="F233" s="418">
        <v>159.55000000000001</v>
      </c>
      <c r="G233" s="418">
        <v>154.00000000000003</v>
      </c>
      <c r="H233" s="418">
        <v>183.60000000000005</v>
      </c>
      <c r="I233" s="418">
        <v>189.15</v>
      </c>
      <c r="J233" s="418">
        <v>198.40000000000006</v>
      </c>
      <c r="K233" s="417">
        <v>179.9</v>
      </c>
      <c r="L233" s="417">
        <v>165.1</v>
      </c>
      <c r="M233" s="417">
        <v>124.32832000000001</v>
      </c>
    </row>
    <row r="234" spans="1:13">
      <c r="A234" s="245">
        <v>224</v>
      </c>
      <c r="B234" s="419" t="s">
        <v>385</v>
      </c>
      <c r="C234" s="417">
        <v>46.65</v>
      </c>
      <c r="D234" s="418">
        <v>46.633333333333333</v>
      </c>
      <c r="E234" s="418">
        <v>46.416666666666664</v>
      </c>
      <c r="F234" s="418">
        <v>46.18333333333333</v>
      </c>
      <c r="G234" s="418">
        <v>45.966666666666661</v>
      </c>
      <c r="H234" s="418">
        <v>46.866666666666667</v>
      </c>
      <c r="I234" s="418">
        <v>47.083333333333336</v>
      </c>
      <c r="J234" s="418">
        <v>47.31666666666667</v>
      </c>
      <c r="K234" s="417">
        <v>46.85</v>
      </c>
      <c r="L234" s="417">
        <v>46.4</v>
      </c>
      <c r="M234" s="417">
        <v>11.84248</v>
      </c>
    </row>
    <row r="235" spans="1:13">
      <c r="A235" s="245">
        <v>225</v>
      </c>
      <c r="B235" s="419" t="s">
        <v>126</v>
      </c>
      <c r="C235" s="417">
        <v>201.35</v>
      </c>
      <c r="D235" s="418">
        <v>201.53333333333333</v>
      </c>
      <c r="E235" s="418">
        <v>200.71666666666667</v>
      </c>
      <c r="F235" s="418">
        <v>200.08333333333334</v>
      </c>
      <c r="G235" s="418">
        <v>199.26666666666668</v>
      </c>
      <c r="H235" s="418">
        <v>202.16666666666666</v>
      </c>
      <c r="I235" s="418">
        <v>202.98333333333332</v>
      </c>
      <c r="J235" s="418">
        <v>203.61666666666665</v>
      </c>
      <c r="K235" s="417">
        <v>202.35</v>
      </c>
      <c r="L235" s="417">
        <v>200.9</v>
      </c>
      <c r="M235" s="417">
        <v>118.34045</v>
      </c>
    </row>
    <row r="236" spans="1:13">
      <c r="A236" s="245">
        <v>226</v>
      </c>
      <c r="B236" s="419" t="s">
        <v>387</v>
      </c>
      <c r="C236" s="417">
        <v>129.1</v>
      </c>
      <c r="D236" s="418">
        <v>129.26666666666665</v>
      </c>
      <c r="E236" s="418">
        <v>127.33333333333331</v>
      </c>
      <c r="F236" s="418">
        <v>125.56666666666666</v>
      </c>
      <c r="G236" s="418">
        <v>123.63333333333333</v>
      </c>
      <c r="H236" s="418">
        <v>131.0333333333333</v>
      </c>
      <c r="I236" s="418">
        <v>132.96666666666664</v>
      </c>
      <c r="J236" s="418">
        <v>134.73333333333329</v>
      </c>
      <c r="K236" s="417">
        <v>131.19999999999999</v>
      </c>
      <c r="L236" s="417">
        <v>127.5</v>
      </c>
      <c r="M236" s="417">
        <v>7.6262699999999999</v>
      </c>
    </row>
    <row r="237" spans="1:13">
      <c r="A237" s="245">
        <v>227</v>
      </c>
      <c r="B237" s="419" t="s">
        <v>388</v>
      </c>
      <c r="C237" s="417">
        <v>193</v>
      </c>
      <c r="D237" s="418">
        <v>193.1</v>
      </c>
      <c r="E237" s="418">
        <v>191.5</v>
      </c>
      <c r="F237" s="418">
        <v>190</v>
      </c>
      <c r="G237" s="418">
        <v>188.4</v>
      </c>
      <c r="H237" s="418">
        <v>194.6</v>
      </c>
      <c r="I237" s="418">
        <v>196.19999999999996</v>
      </c>
      <c r="J237" s="418">
        <v>197.7</v>
      </c>
      <c r="K237" s="417">
        <v>194.7</v>
      </c>
      <c r="L237" s="417">
        <v>191.6</v>
      </c>
      <c r="M237" s="417">
        <v>9.2006200000000007</v>
      </c>
    </row>
    <row r="238" spans="1:13">
      <c r="A238" s="245">
        <v>228</v>
      </c>
      <c r="B238" s="419" t="s">
        <v>115</v>
      </c>
      <c r="C238" s="417">
        <v>269.45</v>
      </c>
      <c r="D238" s="418">
        <v>267.14999999999998</v>
      </c>
      <c r="E238" s="418">
        <v>262.69999999999993</v>
      </c>
      <c r="F238" s="418">
        <v>255.94999999999993</v>
      </c>
      <c r="G238" s="418">
        <v>251.49999999999989</v>
      </c>
      <c r="H238" s="418">
        <v>273.89999999999998</v>
      </c>
      <c r="I238" s="418">
        <v>278.35000000000002</v>
      </c>
      <c r="J238" s="418">
        <v>285.10000000000002</v>
      </c>
      <c r="K238" s="417">
        <v>271.60000000000002</v>
      </c>
      <c r="L238" s="417">
        <v>260.39999999999998</v>
      </c>
      <c r="M238" s="417">
        <v>107.67101</v>
      </c>
    </row>
    <row r="239" spans="1:13">
      <c r="A239" s="245">
        <v>229</v>
      </c>
      <c r="B239" s="419" t="s">
        <v>389</v>
      </c>
      <c r="C239" s="417">
        <v>120.2</v>
      </c>
      <c r="D239" s="418">
        <v>119.13333333333333</v>
      </c>
      <c r="E239" s="418">
        <v>117.26666666666665</v>
      </c>
      <c r="F239" s="418">
        <v>114.33333333333333</v>
      </c>
      <c r="G239" s="418">
        <v>112.46666666666665</v>
      </c>
      <c r="H239" s="418">
        <v>122.06666666666665</v>
      </c>
      <c r="I239" s="418">
        <v>123.93333333333332</v>
      </c>
      <c r="J239" s="418">
        <v>126.86666666666665</v>
      </c>
      <c r="K239" s="417">
        <v>121</v>
      </c>
      <c r="L239" s="417">
        <v>116.2</v>
      </c>
      <c r="M239" s="417">
        <v>145.63869</v>
      </c>
    </row>
    <row r="240" spans="1:13">
      <c r="A240" s="245">
        <v>230</v>
      </c>
      <c r="B240" s="419" t="s">
        <v>728</v>
      </c>
      <c r="C240" s="417">
        <v>7379.2</v>
      </c>
      <c r="D240" s="418">
        <v>7374.1333333333341</v>
      </c>
      <c r="E240" s="418">
        <v>7250.2666666666682</v>
      </c>
      <c r="F240" s="418">
        <v>7121.3333333333339</v>
      </c>
      <c r="G240" s="418">
        <v>6997.4666666666681</v>
      </c>
      <c r="H240" s="418">
        <v>7503.0666666666684</v>
      </c>
      <c r="I240" s="418">
        <v>7626.9333333333352</v>
      </c>
      <c r="J240" s="418">
        <v>7755.8666666666686</v>
      </c>
      <c r="K240" s="417">
        <v>7498</v>
      </c>
      <c r="L240" s="417">
        <v>7245.2</v>
      </c>
      <c r="M240" s="417">
        <v>0.9879</v>
      </c>
    </row>
    <row r="241" spans="1:13">
      <c r="A241" s="245">
        <v>231</v>
      </c>
      <c r="B241" s="419" t="s">
        <v>254</v>
      </c>
      <c r="C241" s="417">
        <v>136</v>
      </c>
      <c r="D241" s="418">
        <v>136.35</v>
      </c>
      <c r="E241" s="418">
        <v>134.89999999999998</v>
      </c>
      <c r="F241" s="418">
        <v>133.79999999999998</v>
      </c>
      <c r="G241" s="418">
        <v>132.34999999999997</v>
      </c>
      <c r="H241" s="418">
        <v>137.44999999999999</v>
      </c>
      <c r="I241" s="418">
        <v>138.89999999999998</v>
      </c>
      <c r="J241" s="418">
        <v>140</v>
      </c>
      <c r="K241" s="417">
        <v>137.80000000000001</v>
      </c>
      <c r="L241" s="417">
        <v>135.25</v>
      </c>
      <c r="M241" s="417">
        <v>25.890319999999999</v>
      </c>
    </row>
    <row r="242" spans="1:13">
      <c r="A242" s="245">
        <v>232</v>
      </c>
      <c r="B242" s="419" t="s">
        <v>390</v>
      </c>
      <c r="C242" s="417">
        <v>396.9</v>
      </c>
      <c r="D242" s="418">
        <v>396.68333333333334</v>
      </c>
      <c r="E242" s="418">
        <v>392.36666666666667</v>
      </c>
      <c r="F242" s="418">
        <v>387.83333333333331</v>
      </c>
      <c r="G242" s="418">
        <v>383.51666666666665</v>
      </c>
      <c r="H242" s="418">
        <v>401.2166666666667</v>
      </c>
      <c r="I242" s="418">
        <v>405.53333333333342</v>
      </c>
      <c r="J242" s="418">
        <v>410.06666666666672</v>
      </c>
      <c r="K242" s="417">
        <v>401</v>
      </c>
      <c r="L242" s="417">
        <v>392.15</v>
      </c>
      <c r="M242" s="417">
        <v>10.07302</v>
      </c>
    </row>
    <row r="243" spans="1:13">
      <c r="A243" s="245">
        <v>233</v>
      </c>
      <c r="B243" s="419" t="s">
        <v>255</v>
      </c>
      <c r="C243" s="417">
        <v>148</v>
      </c>
      <c r="D243" s="418">
        <v>149.23333333333332</v>
      </c>
      <c r="E243" s="418">
        <v>145.96666666666664</v>
      </c>
      <c r="F243" s="418">
        <v>143.93333333333331</v>
      </c>
      <c r="G243" s="418">
        <v>140.66666666666663</v>
      </c>
      <c r="H243" s="418">
        <v>151.26666666666665</v>
      </c>
      <c r="I243" s="418">
        <v>154.53333333333336</v>
      </c>
      <c r="J243" s="418">
        <v>156.56666666666666</v>
      </c>
      <c r="K243" s="417">
        <v>152.5</v>
      </c>
      <c r="L243" s="417">
        <v>147.19999999999999</v>
      </c>
      <c r="M243" s="417">
        <v>39.876069999999999</v>
      </c>
    </row>
    <row r="244" spans="1:13">
      <c r="A244" s="245">
        <v>234</v>
      </c>
      <c r="B244" s="419" t="s">
        <v>125</v>
      </c>
      <c r="C244" s="417">
        <v>107.3</v>
      </c>
      <c r="D244" s="418">
        <v>107.14999999999999</v>
      </c>
      <c r="E244" s="418">
        <v>106.69999999999999</v>
      </c>
      <c r="F244" s="418">
        <v>106.1</v>
      </c>
      <c r="G244" s="418">
        <v>105.64999999999999</v>
      </c>
      <c r="H244" s="418">
        <v>107.74999999999999</v>
      </c>
      <c r="I244" s="418">
        <v>108.2</v>
      </c>
      <c r="J244" s="418">
        <v>108.79999999999998</v>
      </c>
      <c r="K244" s="417">
        <v>107.6</v>
      </c>
      <c r="L244" s="417">
        <v>106.55</v>
      </c>
      <c r="M244" s="417">
        <v>72.829319999999996</v>
      </c>
    </row>
    <row r="245" spans="1:13">
      <c r="A245" s="245">
        <v>235</v>
      </c>
      <c r="B245" s="419" t="s">
        <v>391</v>
      </c>
      <c r="C245" s="417">
        <v>26.15</v>
      </c>
      <c r="D245" s="418">
        <v>26.116666666666664</v>
      </c>
      <c r="E245" s="418">
        <v>25.883333333333326</v>
      </c>
      <c r="F245" s="418">
        <v>25.616666666666664</v>
      </c>
      <c r="G245" s="418">
        <v>25.383333333333326</v>
      </c>
      <c r="H245" s="418">
        <v>26.383333333333326</v>
      </c>
      <c r="I245" s="418">
        <v>26.616666666666667</v>
      </c>
      <c r="J245" s="418">
        <v>26.883333333333326</v>
      </c>
      <c r="K245" s="417">
        <v>26.35</v>
      </c>
      <c r="L245" s="417">
        <v>25.85</v>
      </c>
      <c r="M245" s="417">
        <v>100.59968000000001</v>
      </c>
    </row>
    <row r="246" spans="1:13">
      <c r="A246" s="245">
        <v>236</v>
      </c>
      <c r="B246" s="419" t="s">
        <v>750</v>
      </c>
      <c r="C246" s="417">
        <v>2209.25</v>
      </c>
      <c r="D246" s="418">
        <v>2200.5666666666666</v>
      </c>
      <c r="E246" s="418">
        <v>2177.1333333333332</v>
      </c>
      <c r="F246" s="418">
        <v>2145.0166666666664</v>
      </c>
      <c r="G246" s="418">
        <v>2121.583333333333</v>
      </c>
      <c r="H246" s="418">
        <v>2232.6833333333334</v>
      </c>
      <c r="I246" s="418">
        <v>2256.1166666666668</v>
      </c>
      <c r="J246" s="418">
        <v>2288.2333333333336</v>
      </c>
      <c r="K246" s="417">
        <v>2224</v>
      </c>
      <c r="L246" s="417">
        <v>2168.4499999999998</v>
      </c>
      <c r="M246" s="417">
        <v>14.831110000000001</v>
      </c>
    </row>
    <row r="247" spans="1:13">
      <c r="A247" s="245">
        <v>237</v>
      </c>
      <c r="B247" s="419" t="s">
        <v>878</v>
      </c>
      <c r="C247" s="417">
        <v>183.4</v>
      </c>
      <c r="D247" s="418">
        <v>182.78333333333333</v>
      </c>
      <c r="E247" s="418">
        <v>180.91666666666666</v>
      </c>
      <c r="F247" s="418">
        <v>178.43333333333334</v>
      </c>
      <c r="G247" s="418">
        <v>176.56666666666666</v>
      </c>
      <c r="H247" s="418">
        <v>185.26666666666665</v>
      </c>
      <c r="I247" s="418">
        <v>187.13333333333333</v>
      </c>
      <c r="J247" s="418">
        <v>189.61666666666665</v>
      </c>
      <c r="K247" s="417">
        <v>184.65</v>
      </c>
      <c r="L247" s="417">
        <v>180.3</v>
      </c>
      <c r="M247" s="417">
        <v>3.9344399999999999</v>
      </c>
    </row>
    <row r="248" spans="1:13">
      <c r="A248" s="245">
        <v>238</v>
      </c>
      <c r="B248" s="419" t="s">
        <v>729</v>
      </c>
      <c r="C248" s="417">
        <v>462.55</v>
      </c>
      <c r="D248" s="418">
        <v>463.5333333333333</v>
      </c>
      <c r="E248" s="418">
        <v>453.06666666666661</v>
      </c>
      <c r="F248" s="418">
        <v>443.58333333333331</v>
      </c>
      <c r="G248" s="418">
        <v>433.11666666666662</v>
      </c>
      <c r="H248" s="418">
        <v>473.01666666666659</v>
      </c>
      <c r="I248" s="418">
        <v>483.48333333333329</v>
      </c>
      <c r="J248" s="418">
        <v>492.96666666666658</v>
      </c>
      <c r="K248" s="417">
        <v>474</v>
      </c>
      <c r="L248" s="417">
        <v>454.05</v>
      </c>
      <c r="M248" s="417">
        <v>4.42401</v>
      </c>
    </row>
    <row r="249" spans="1:13">
      <c r="A249" s="245">
        <v>239</v>
      </c>
      <c r="B249" s="419" t="s">
        <v>120</v>
      </c>
      <c r="C249" s="417">
        <v>570.04999999999995</v>
      </c>
      <c r="D249" s="418">
        <v>573.4666666666667</v>
      </c>
      <c r="E249" s="418">
        <v>565.18333333333339</v>
      </c>
      <c r="F249" s="418">
        <v>560.31666666666672</v>
      </c>
      <c r="G249" s="418">
        <v>552.03333333333342</v>
      </c>
      <c r="H249" s="418">
        <v>578.33333333333337</v>
      </c>
      <c r="I249" s="418">
        <v>586.61666666666667</v>
      </c>
      <c r="J249" s="418">
        <v>591.48333333333335</v>
      </c>
      <c r="K249" s="417">
        <v>581.75</v>
      </c>
      <c r="L249" s="417">
        <v>568.6</v>
      </c>
      <c r="M249" s="417">
        <v>20.790109999999999</v>
      </c>
    </row>
    <row r="250" spans="1:13">
      <c r="A250" s="245">
        <v>240</v>
      </c>
      <c r="B250" s="419" t="s">
        <v>800</v>
      </c>
      <c r="C250" s="417">
        <v>241.5</v>
      </c>
      <c r="D250" s="418">
        <v>240.66666666666666</v>
      </c>
      <c r="E250" s="418">
        <v>238.5333333333333</v>
      </c>
      <c r="F250" s="418">
        <v>235.56666666666663</v>
      </c>
      <c r="G250" s="418">
        <v>233.43333333333328</v>
      </c>
      <c r="H250" s="418">
        <v>243.63333333333333</v>
      </c>
      <c r="I250" s="418">
        <v>245.76666666666671</v>
      </c>
      <c r="J250" s="418">
        <v>248.73333333333335</v>
      </c>
      <c r="K250" s="417">
        <v>242.8</v>
      </c>
      <c r="L250" s="417">
        <v>237.7</v>
      </c>
      <c r="M250" s="417">
        <v>20.130279999999999</v>
      </c>
    </row>
    <row r="251" spans="1:13">
      <c r="A251" s="245">
        <v>241</v>
      </c>
      <c r="B251" s="419" t="s">
        <v>122</v>
      </c>
      <c r="C251" s="417">
        <v>1039.95</v>
      </c>
      <c r="D251" s="418">
        <v>1038.25</v>
      </c>
      <c r="E251" s="418">
        <v>1027.9000000000001</v>
      </c>
      <c r="F251" s="418">
        <v>1015.8500000000001</v>
      </c>
      <c r="G251" s="418">
        <v>1005.5000000000002</v>
      </c>
      <c r="H251" s="418">
        <v>1050.3</v>
      </c>
      <c r="I251" s="418">
        <v>1060.6499999999999</v>
      </c>
      <c r="J251" s="418">
        <v>1072.6999999999998</v>
      </c>
      <c r="K251" s="417">
        <v>1048.5999999999999</v>
      </c>
      <c r="L251" s="417">
        <v>1026.2</v>
      </c>
      <c r="M251" s="417">
        <v>36.259320000000002</v>
      </c>
    </row>
    <row r="252" spans="1:13">
      <c r="A252" s="245">
        <v>242</v>
      </c>
      <c r="B252" s="419" t="s">
        <v>879</v>
      </c>
      <c r="C252" s="417">
        <v>50.9</v>
      </c>
      <c r="D252" s="418">
        <v>51.433333333333337</v>
      </c>
      <c r="E252" s="418">
        <v>49.466666666666676</v>
      </c>
      <c r="F252" s="418">
        <v>48.033333333333339</v>
      </c>
      <c r="G252" s="418">
        <v>46.066666666666677</v>
      </c>
      <c r="H252" s="418">
        <v>52.866666666666674</v>
      </c>
      <c r="I252" s="418">
        <v>54.833333333333343</v>
      </c>
      <c r="J252" s="418">
        <v>56.266666666666673</v>
      </c>
      <c r="K252" s="417">
        <v>53.4</v>
      </c>
      <c r="L252" s="417">
        <v>50</v>
      </c>
      <c r="M252" s="417">
        <v>104.71801000000001</v>
      </c>
    </row>
    <row r="253" spans="1:13">
      <c r="A253" s="245">
        <v>243</v>
      </c>
      <c r="B253" s="419" t="s">
        <v>256</v>
      </c>
      <c r="C253" s="417">
        <v>5381.9</v>
      </c>
      <c r="D253" s="418">
        <v>5398.6333333333332</v>
      </c>
      <c r="E253" s="418">
        <v>5348.2666666666664</v>
      </c>
      <c r="F253" s="418">
        <v>5314.6333333333332</v>
      </c>
      <c r="G253" s="418">
        <v>5264.2666666666664</v>
      </c>
      <c r="H253" s="418">
        <v>5432.2666666666664</v>
      </c>
      <c r="I253" s="418">
        <v>5482.6333333333332</v>
      </c>
      <c r="J253" s="418">
        <v>5516.2666666666664</v>
      </c>
      <c r="K253" s="417">
        <v>5449</v>
      </c>
      <c r="L253" s="417">
        <v>5365</v>
      </c>
      <c r="M253" s="417">
        <v>3.6204200000000002</v>
      </c>
    </row>
    <row r="254" spans="1:13">
      <c r="A254" s="245">
        <v>244</v>
      </c>
      <c r="B254" s="419" t="s">
        <v>124</v>
      </c>
      <c r="C254" s="417">
        <v>1562.9</v>
      </c>
      <c r="D254" s="418">
        <v>1561.2666666666667</v>
      </c>
      <c r="E254" s="418">
        <v>1552.6333333333332</v>
      </c>
      <c r="F254" s="418">
        <v>1542.3666666666666</v>
      </c>
      <c r="G254" s="418">
        <v>1533.7333333333331</v>
      </c>
      <c r="H254" s="418">
        <v>1571.5333333333333</v>
      </c>
      <c r="I254" s="418">
        <v>1580.166666666667</v>
      </c>
      <c r="J254" s="418">
        <v>1590.4333333333334</v>
      </c>
      <c r="K254" s="417">
        <v>1569.9</v>
      </c>
      <c r="L254" s="417">
        <v>1551</v>
      </c>
      <c r="M254" s="417">
        <v>34.365940000000002</v>
      </c>
    </row>
    <row r="255" spans="1:13">
      <c r="A255" s="245">
        <v>245</v>
      </c>
      <c r="B255" s="419" t="s">
        <v>730</v>
      </c>
      <c r="C255" s="417">
        <v>972.05</v>
      </c>
      <c r="D255" s="418">
        <v>971.6</v>
      </c>
      <c r="E255" s="418">
        <v>963.2</v>
      </c>
      <c r="F255" s="418">
        <v>954.35</v>
      </c>
      <c r="G255" s="418">
        <v>945.95</v>
      </c>
      <c r="H255" s="418">
        <v>980.45</v>
      </c>
      <c r="I255" s="418">
        <v>988.84999999999991</v>
      </c>
      <c r="J255" s="418">
        <v>997.7</v>
      </c>
      <c r="K255" s="417">
        <v>980</v>
      </c>
      <c r="L255" s="417">
        <v>962.75</v>
      </c>
      <c r="M255" s="417">
        <v>0.15540999999999999</v>
      </c>
    </row>
    <row r="256" spans="1:13">
      <c r="A256" s="245">
        <v>246</v>
      </c>
      <c r="B256" s="419" t="s">
        <v>392</v>
      </c>
      <c r="C256" s="417">
        <v>316.10000000000002</v>
      </c>
      <c r="D256" s="418">
        <v>314.7166666666667</v>
      </c>
      <c r="E256" s="418">
        <v>310.43333333333339</v>
      </c>
      <c r="F256" s="418">
        <v>304.76666666666671</v>
      </c>
      <c r="G256" s="418">
        <v>300.48333333333341</v>
      </c>
      <c r="H256" s="418">
        <v>320.38333333333338</v>
      </c>
      <c r="I256" s="418">
        <v>324.66666666666669</v>
      </c>
      <c r="J256" s="418">
        <v>330.33333333333337</v>
      </c>
      <c r="K256" s="417">
        <v>319</v>
      </c>
      <c r="L256" s="417">
        <v>309.05</v>
      </c>
      <c r="M256" s="417">
        <v>1.91605</v>
      </c>
    </row>
    <row r="257" spans="1:13">
      <c r="A257" s="245">
        <v>247</v>
      </c>
      <c r="B257" s="419" t="s">
        <v>880</v>
      </c>
      <c r="C257" s="417">
        <v>712.7</v>
      </c>
      <c r="D257" s="418">
        <v>713</v>
      </c>
      <c r="E257" s="418">
        <v>703.1</v>
      </c>
      <c r="F257" s="418">
        <v>693.5</v>
      </c>
      <c r="G257" s="418">
        <v>683.6</v>
      </c>
      <c r="H257" s="418">
        <v>722.6</v>
      </c>
      <c r="I257" s="418">
        <v>732.50000000000011</v>
      </c>
      <c r="J257" s="418">
        <v>742.1</v>
      </c>
      <c r="K257" s="417">
        <v>722.9</v>
      </c>
      <c r="L257" s="417">
        <v>703.4</v>
      </c>
      <c r="M257" s="417">
        <v>1.44417</v>
      </c>
    </row>
    <row r="258" spans="1:13">
      <c r="A258" s="245">
        <v>248</v>
      </c>
      <c r="B258" s="419" t="s">
        <v>121</v>
      </c>
      <c r="C258" s="417">
        <v>1809.3</v>
      </c>
      <c r="D258" s="418">
        <v>1816.4666666666665</v>
      </c>
      <c r="E258" s="418">
        <v>1794.9333333333329</v>
      </c>
      <c r="F258" s="418">
        <v>1780.5666666666664</v>
      </c>
      <c r="G258" s="418">
        <v>1759.0333333333328</v>
      </c>
      <c r="H258" s="418">
        <v>1830.833333333333</v>
      </c>
      <c r="I258" s="418">
        <v>1852.3666666666663</v>
      </c>
      <c r="J258" s="418">
        <v>1866.7333333333331</v>
      </c>
      <c r="K258" s="417">
        <v>1838</v>
      </c>
      <c r="L258" s="417">
        <v>1802.1</v>
      </c>
      <c r="M258" s="417">
        <v>4.8276500000000002</v>
      </c>
    </row>
    <row r="259" spans="1:13">
      <c r="A259" s="245">
        <v>249</v>
      </c>
      <c r="B259" s="419" t="s">
        <v>257</v>
      </c>
      <c r="C259" s="417">
        <v>2089.5500000000002</v>
      </c>
      <c r="D259" s="418">
        <v>2098.5166666666669</v>
      </c>
      <c r="E259" s="418">
        <v>2072.0333333333338</v>
      </c>
      <c r="F259" s="418">
        <v>2054.5166666666669</v>
      </c>
      <c r="G259" s="418">
        <v>2028.0333333333338</v>
      </c>
      <c r="H259" s="418">
        <v>2116.0333333333338</v>
      </c>
      <c r="I259" s="418">
        <v>2142.5166666666664</v>
      </c>
      <c r="J259" s="418">
        <v>2160.0333333333338</v>
      </c>
      <c r="K259" s="417">
        <v>2125</v>
      </c>
      <c r="L259" s="417">
        <v>2081</v>
      </c>
      <c r="M259" s="417">
        <v>0.99878999999999996</v>
      </c>
    </row>
    <row r="260" spans="1:13">
      <c r="A260" s="245">
        <v>250</v>
      </c>
      <c r="B260" s="419" t="s">
        <v>393</v>
      </c>
      <c r="C260" s="417">
        <v>1812.75</v>
      </c>
      <c r="D260" s="418">
        <v>1818.6499999999999</v>
      </c>
      <c r="E260" s="418">
        <v>1793.2999999999997</v>
      </c>
      <c r="F260" s="418">
        <v>1773.85</v>
      </c>
      <c r="G260" s="418">
        <v>1748.4999999999998</v>
      </c>
      <c r="H260" s="418">
        <v>1838.0999999999997</v>
      </c>
      <c r="I260" s="418">
        <v>1863.4499999999996</v>
      </c>
      <c r="J260" s="418">
        <v>1882.8999999999996</v>
      </c>
      <c r="K260" s="417">
        <v>1844</v>
      </c>
      <c r="L260" s="417">
        <v>1799.2</v>
      </c>
      <c r="M260" s="417">
        <v>1.1491</v>
      </c>
    </row>
    <row r="261" spans="1:13">
      <c r="A261" s="245">
        <v>251</v>
      </c>
      <c r="B261" s="419" t="s">
        <v>394</v>
      </c>
      <c r="C261" s="417">
        <v>3072.95</v>
      </c>
      <c r="D261" s="418">
        <v>3054.65</v>
      </c>
      <c r="E261" s="418">
        <v>3030.3</v>
      </c>
      <c r="F261" s="418">
        <v>2987.65</v>
      </c>
      <c r="G261" s="418">
        <v>2963.3</v>
      </c>
      <c r="H261" s="418">
        <v>3097.3</v>
      </c>
      <c r="I261" s="418">
        <v>3121.6499999999996</v>
      </c>
      <c r="J261" s="418">
        <v>3164.3</v>
      </c>
      <c r="K261" s="417">
        <v>3079</v>
      </c>
      <c r="L261" s="417">
        <v>3012</v>
      </c>
      <c r="M261" s="417">
        <v>0.65347</v>
      </c>
    </row>
    <row r="262" spans="1:13">
      <c r="A262" s="245">
        <v>252</v>
      </c>
      <c r="B262" s="419" t="s">
        <v>395</v>
      </c>
      <c r="C262" s="417">
        <v>638.79999999999995</v>
      </c>
      <c r="D262" s="418">
        <v>637.08333333333337</v>
      </c>
      <c r="E262" s="418">
        <v>630.16666666666674</v>
      </c>
      <c r="F262" s="418">
        <v>621.53333333333342</v>
      </c>
      <c r="G262" s="418">
        <v>614.61666666666679</v>
      </c>
      <c r="H262" s="418">
        <v>645.7166666666667</v>
      </c>
      <c r="I262" s="418">
        <v>652.63333333333344</v>
      </c>
      <c r="J262" s="418">
        <v>661.26666666666665</v>
      </c>
      <c r="K262" s="417">
        <v>644</v>
      </c>
      <c r="L262" s="417">
        <v>628.45000000000005</v>
      </c>
      <c r="M262" s="417">
        <v>4.1981299999999999</v>
      </c>
    </row>
    <row r="263" spans="1:13">
      <c r="A263" s="245">
        <v>253</v>
      </c>
      <c r="B263" s="419" t="s">
        <v>396</v>
      </c>
      <c r="C263" s="417">
        <v>226.1</v>
      </c>
      <c r="D263" s="418">
        <v>224.86666666666667</v>
      </c>
      <c r="E263" s="418">
        <v>221.73333333333335</v>
      </c>
      <c r="F263" s="418">
        <v>217.36666666666667</v>
      </c>
      <c r="G263" s="418">
        <v>214.23333333333335</v>
      </c>
      <c r="H263" s="418">
        <v>229.23333333333335</v>
      </c>
      <c r="I263" s="418">
        <v>232.36666666666667</v>
      </c>
      <c r="J263" s="418">
        <v>236.73333333333335</v>
      </c>
      <c r="K263" s="417">
        <v>228</v>
      </c>
      <c r="L263" s="417">
        <v>220.5</v>
      </c>
      <c r="M263" s="417">
        <v>15.5877</v>
      </c>
    </row>
    <row r="264" spans="1:13">
      <c r="A264" s="245">
        <v>254</v>
      </c>
      <c r="B264" s="419" t="s">
        <v>397</v>
      </c>
      <c r="C264" s="417">
        <v>142.44999999999999</v>
      </c>
      <c r="D264" s="418">
        <v>141.85</v>
      </c>
      <c r="E264" s="418">
        <v>140.6</v>
      </c>
      <c r="F264" s="418">
        <v>138.75</v>
      </c>
      <c r="G264" s="418">
        <v>137.5</v>
      </c>
      <c r="H264" s="418">
        <v>143.69999999999999</v>
      </c>
      <c r="I264" s="418">
        <v>144.94999999999999</v>
      </c>
      <c r="J264" s="418">
        <v>146.79999999999998</v>
      </c>
      <c r="K264" s="417">
        <v>143.1</v>
      </c>
      <c r="L264" s="417">
        <v>140</v>
      </c>
      <c r="M264" s="417">
        <v>6.3387200000000004</v>
      </c>
    </row>
    <row r="265" spans="1:13">
      <c r="A265" s="245">
        <v>255</v>
      </c>
      <c r="B265" s="419" t="s">
        <v>398</v>
      </c>
      <c r="C265" s="417">
        <v>93.3</v>
      </c>
      <c r="D265" s="418">
        <v>93.5</v>
      </c>
      <c r="E265" s="418">
        <v>92.15</v>
      </c>
      <c r="F265" s="418">
        <v>91</v>
      </c>
      <c r="G265" s="418">
        <v>89.65</v>
      </c>
      <c r="H265" s="418">
        <v>94.65</v>
      </c>
      <c r="I265" s="418">
        <v>96</v>
      </c>
      <c r="J265" s="418">
        <v>97.15</v>
      </c>
      <c r="K265" s="417">
        <v>94.85</v>
      </c>
      <c r="L265" s="417">
        <v>92.35</v>
      </c>
      <c r="M265" s="417">
        <v>33.935160000000003</v>
      </c>
    </row>
    <row r="266" spans="1:13">
      <c r="A266" s="245">
        <v>256</v>
      </c>
      <c r="B266" s="419" t="s">
        <v>258</v>
      </c>
      <c r="C266" s="417">
        <v>167.8</v>
      </c>
      <c r="D266" s="418">
        <v>167.65</v>
      </c>
      <c r="E266" s="418">
        <v>164.65</v>
      </c>
      <c r="F266" s="418">
        <v>161.5</v>
      </c>
      <c r="G266" s="418">
        <v>158.5</v>
      </c>
      <c r="H266" s="418">
        <v>170.8</v>
      </c>
      <c r="I266" s="418">
        <v>173.8</v>
      </c>
      <c r="J266" s="418">
        <v>176.95000000000002</v>
      </c>
      <c r="K266" s="417">
        <v>170.65</v>
      </c>
      <c r="L266" s="417">
        <v>164.5</v>
      </c>
      <c r="M266" s="417">
        <v>51.560679999999998</v>
      </c>
    </row>
    <row r="267" spans="1:13">
      <c r="A267" s="245">
        <v>257</v>
      </c>
      <c r="B267" s="419" t="s">
        <v>128</v>
      </c>
      <c r="C267" s="417">
        <v>681.55</v>
      </c>
      <c r="D267" s="418">
        <v>678.38333333333333</v>
      </c>
      <c r="E267" s="418">
        <v>673.16666666666663</v>
      </c>
      <c r="F267" s="418">
        <v>664.7833333333333</v>
      </c>
      <c r="G267" s="418">
        <v>659.56666666666661</v>
      </c>
      <c r="H267" s="418">
        <v>686.76666666666665</v>
      </c>
      <c r="I267" s="418">
        <v>691.98333333333335</v>
      </c>
      <c r="J267" s="418">
        <v>700.36666666666667</v>
      </c>
      <c r="K267" s="417">
        <v>683.6</v>
      </c>
      <c r="L267" s="417">
        <v>670</v>
      </c>
      <c r="M267" s="417">
        <v>78.142420000000001</v>
      </c>
    </row>
    <row r="268" spans="1:13">
      <c r="A268" s="245">
        <v>258</v>
      </c>
      <c r="B268" s="419" t="s">
        <v>732</v>
      </c>
      <c r="C268" s="417">
        <v>108.8</v>
      </c>
      <c r="D268" s="418">
        <v>109.36666666666667</v>
      </c>
      <c r="E268" s="418">
        <v>107.83333333333334</v>
      </c>
      <c r="F268" s="418">
        <v>106.86666666666667</v>
      </c>
      <c r="G268" s="418">
        <v>105.33333333333334</v>
      </c>
      <c r="H268" s="418">
        <v>110.33333333333334</v>
      </c>
      <c r="I268" s="418">
        <v>111.86666666666667</v>
      </c>
      <c r="J268" s="418">
        <v>112.83333333333334</v>
      </c>
      <c r="K268" s="417">
        <v>110.9</v>
      </c>
      <c r="L268" s="417">
        <v>108.4</v>
      </c>
      <c r="M268" s="417">
        <v>1.58266</v>
      </c>
    </row>
    <row r="269" spans="1:13">
      <c r="A269" s="245">
        <v>259</v>
      </c>
      <c r="B269" s="419" t="s">
        <v>399</v>
      </c>
      <c r="C269" s="417">
        <v>84.5</v>
      </c>
      <c r="D269" s="418">
        <v>84.766666666666666</v>
      </c>
      <c r="E269" s="418">
        <v>83.733333333333334</v>
      </c>
      <c r="F269" s="418">
        <v>82.966666666666669</v>
      </c>
      <c r="G269" s="418">
        <v>81.933333333333337</v>
      </c>
      <c r="H269" s="418">
        <v>85.533333333333331</v>
      </c>
      <c r="I269" s="418">
        <v>86.566666666666663</v>
      </c>
      <c r="J269" s="418">
        <v>87.333333333333329</v>
      </c>
      <c r="K269" s="417">
        <v>85.8</v>
      </c>
      <c r="L269" s="417">
        <v>84</v>
      </c>
      <c r="M269" s="417">
        <v>2.7590699999999999</v>
      </c>
    </row>
    <row r="270" spans="1:13">
      <c r="A270" s="245">
        <v>260</v>
      </c>
      <c r="B270" s="419" t="s">
        <v>400</v>
      </c>
      <c r="C270" s="417">
        <v>125.25</v>
      </c>
      <c r="D270" s="418">
        <v>123.18333333333332</v>
      </c>
      <c r="E270" s="418">
        <v>119.66666666666664</v>
      </c>
      <c r="F270" s="418">
        <v>114.08333333333331</v>
      </c>
      <c r="G270" s="418">
        <v>110.56666666666663</v>
      </c>
      <c r="H270" s="418">
        <v>128.76666666666665</v>
      </c>
      <c r="I270" s="418">
        <v>132.28333333333333</v>
      </c>
      <c r="J270" s="418">
        <v>137.86666666666667</v>
      </c>
      <c r="K270" s="417">
        <v>126.7</v>
      </c>
      <c r="L270" s="417">
        <v>117.6</v>
      </c>
      <c r="M270" s="417">
        <v>52.479909999999997</v>
      </c>
    </row>
    <row r="271" spans="1:13">
      <c r="A271" s="245">
        <v>261</v>
      </c>
      <c r="B271" s="419" t="s">
        <v>401</v>
      </c>
      <c r="C271" s="417">
        <v>221.25</v>
      </c>
      <c r="D271" s="418">
        <v>218.46666666666667</v>
      </c>
      <c r="E271" s="418">
        <v>209.43333333333334</v>
      </c>
      <c r="F271" s="418">
        <v>197.61666666666667</v>
      </c>
      <c r="G271" s="418">
        <v>188.58333333333334</v>
      </c>
      <c r="H271" s="418">
        <v>230.28333333333333</v>
      </c>
      <c r="I271" s="418">
        <v>239.31666666666669</v>
      </c>
      <c r="J271" s="418">
        <v>251.13333333333333</v>
      </c>
      <c r="K271" s="417">
        <v>227.5</v>
      </c>
      <c r="L271" s="417">
        <v>206.65</v>
      </c>
      <c r="M271" s="417">
        <v>20.572130000000001</v>
      </c>
    </row>
    <row r="272" spans="1:13">
      <c r="A272" s="245">
        <v>262</v>
      </c>
      <c r="B272" s="419" t="s">
        <v>402</v>
      </c>
      <c r="C272" s="417">
        <v>120.8</v>
      </c>
      <c r="D272" s="418">
        <v>117.91666666666667</v>
      </c>
      <c r="E272" s="418">
        <v>111.63333333333334</v>
      </c>
      <c r="F272" s="418">
        <v>102.46666666666667</v>
      </c>
      <c r="G272" s="418">
        <v>96.183333333333337</v>
      </c>
      <c r="H272" s="418">
        <v>127.08333333333334</v>
      </c>
      <c r="I272" s="418">
        <v>133.36666666666667</v>
      </c>
      <c r="J272" s="418">
        <v>142.53333333333336</v>
      </c>
      <c r="K272" s="417">
        <v>124.2</v>
      </c>
      <c r="L272" s="417">
        <v>108.75</v>
      </c>
      <c r="M272" s="417">
        <v>129.76715999999999</v>
      </c>
    </row>
    <row r="273" spans="1:13">
      <c r="A273" s="245">
        <v>263</v>
      </c>
      <c r="B273" s="419" t="s">
        <v>127</v>
      </c>
      <c r="C273" s="417">
        <v>394.75</v>
      </c>
      <c r="D273" s="418">
        <v>391.66666666666669</v>
      </c>
      <c r="E273" s="418">
        <v>386.48333333333335</v>
      </c>
      <c r="F273" s="418">
        <v>378.21666666666664</v>
      </c>
      <c r="G273" s="418">
        <v>373.0333333333333</v>
      </c>
      <c r="H273" s="418">
        <v>399.93333333333339</v>
      </c>
      <c r="I273" s="418">
        <v>405.11666666666667</v>
      </c>
      <c r="J273" s="418">
        <v>413.38333333333344</v>
      </c>
      <c r="K273" s="417">
        <v>396.85</v>
      </c>
      <c r="L273" s="417">
        <v>383.4</v>
      </c>
      <c r="M273" s="417">
        <v>77.685490000000001</v>
      </c>
    </row>
    <row r="274" spans="1:13">
      <c r="A274" s="245">
        <v>264</v>
      </c>
      <c r="B274" s="419" t="s">
        <v>403</v>
      </c>
      <c r="C274" s="417">
        <v>2228.1999999999998</v>
      </c>
      <c r="D274" s="418">
        <v>2232.0666666666666</v>
      </c>
      <c r="E274" s="418">
        <v>2221.1333333333332</v>
      </c>
      <c r="F274" s="418">
        <v>2214.0666666666666</v>
      </c>
      <c r="G274" s="418">
        <v>2203.1333333333332</v>
      </c>
      <c r="H274" s="418">
        <v>2239.1333333333332</v>
      </c>
      <c r="I274" s="418">
        <v>2250.0666666666666</v>
      </c>
      <c r="J274" s="418">
        <v>2257.1333333333332</v>
      </c>
      <c r="K274" s="417">
        <v>2243</v>
      </c>
      <c r="L274" s="417">
        <v>2225</v>
      </c>
      <c r="M274" s="417">
        <v>6.4060000000000006E-2</v>
      </c>
    </row>
    <row r="275" spans="1:13">
      <c r="A275" s="245">
        <v>265</v>
      </c>
      <c r="B275" s="419" t="s">
        <v>129</v>
      </c>
      <c r="C275" s="417">
        <v>3108.75</v>
      </c>
      <c r="D275" s="418">
        <v>3113.9166666666665</v>
      </c>
      <c r="E275" s="418">
        <v>3089.833333333333</v>
      </c>
      <c r="F275" s="418">
        <v>3070.9166666666665</v>
      </c>
      <c r="G275" s="418">
        <v>3046.833333333333</v>
      </c>
      <c r="H275" s="418">
        <v>3132.833333333333</v>
      </c>
      <c r="I275" s="418">
        <v>3156.9166666666661</v>
      </c>
      <c r="J275" s="418">
        <v>3175.833333333333</v>
      </c>
      <c r="K275" s="417">
        <v>3138</v>
      </c>
      <c r="L275" s="417">
        <v>3095</v>
      </c>
      <c r="M275" s="417">
        <v>1.6429400000000001</v>
      </c>
    </row>
    <row r="276" spans="1:13">
      <c r="A276" s="245">
        <v>266</v>
      </c>
      <c r="B276" s="419" t="s">
        <v>130</v>
      </c>
      <c r="C276" s="417">
        <v>1111.3499999999999</v>
      </c>
      <c r="D276" s="418">
        <v>1101.9666666666665</v>
      </c>
      <c r="E276" s="418">
        <v>1079.9333333333329</v>
      </c>
      <c r="F276" s="418">
        <v>1048.5166666666664</v>
      </c>
      <c r="G276" s="418">
        <v>1026.4833333333329</v>
      </c>
      <c r="H276" s="418">
        <v>1133.383333333333</v>
      </c>
      <c r="I276" s="418">
        <v>1155.4166666666663</v>
      </c>
      <c r="J276" s="418">
        <v>1186.833333333333</v>
      </c>
      <c r="K276" s="417">
        <v>1124</v>
      </c>
      <c r="L276" s="417">
        <v>1070.55</v>
      </c>
      <c r="M276" s="417">
        <v>92.154660000000007</v>
      </c>
    </row>
    <row r="277" spans="1:13">
      <c r="A277" s="245">
        <v>267</v>
      </c>
      <c r="B277" s="419" t="s">
        <v>404</v>
      </c>
      <c r="C277" s="417">
        <v>174.95</v>
      </c>
      <c r="D277" s="418">
        <v>175.83333333333334</v>
      </c>
      <c r="E277" s="418">
        <v>173.41666666666669</v>
      </c>
      <c r="F277" s="418">
        <v>171.88333333333335</v>
      </c>
      <c r="G277" s="418">
        <v>169.4666666666667</v>
      </c>
      <c r="H277" s="418">
        <v>177.36666666666667</v>
      </c>
      <c r="I277" s="418">
        <v>179.78333333333336</v>
      </c>
      <c r="J277" s="418">
        <v>181.31666666666666</v>
      </c>
      <c r="K277" s="417">
        <v>178.25</v>
      </c>
      <c r="L277" s="417">
        <v>174.3</v>
      </c>
      <c r="M277" s="417">
        <v>7.6490299999999998</v>
      </c>
    </row>
    <row r="278" spans="1:13">
      <c r="A278" s="245">
        <v>268</v>
      </c>
      <c r="B278" s="419" t="s">
        <v>405</v>
      </c>
      <c r="C278" s="417">
        <v>1788.55</v>
      </c>
      <c r="D278" s="418">
        <v>1795.1833333333334</v>
      </c>
      <c r="E278" s="418">
        <v>1746.3666666666668</v>
      </c>
      <c r="F278" s="418">
        <v>1704.1833333333334</v>
      </c>
      <c r="G278" s="418">
        <v>1655.3666666666668</v>
      </c>
      <c r="H278" s="418">
        <v>1837.3666666666668</v>
      </c>
      <c r="I278" s="418">
        <v>1886.1833333333334</v>
      </c>
      <c r="J278" s="418">
        <v>1928.3666666666668</v>
      </c>
      <c r="K278" s="417">
        <v>1844</v>
      </c>
      <c r="L278" s="417">
        <v>1753</v>
      </c>
      <c r="M278" s="417">
        <v>1.2360800000000001</v>
      </c>
    </row>
    <row r="279" spans="1:13">
      <c r="A279" s="245">
        <v>269</v>
      </c>
      <c r="B279" s="419" t="s">
        <v>406</v>
      </c>
      <c r="C279" s="417">
        <v>731.35</v>
      </c>
      <c r="D279" s="418">
        <v>732.2833333333333</v>
      </c>
      <c r="E279" s="418">
        <v>724.56666666666661</v>
      </c>
      <c r="F279" s="418">
        <v>717.7833333333333</v>
      </c>
      <c r="G279" s="418">
        <v>710.06666666666661</v>
      </c>
      <c r="H279" s="418">
        <v>739.06666666666661</v>
      </c>
      <c r="I279" s="418">
        <v>746.7833333333333</v>
      </c>
      <c r="J279" s="418">
        <v>753.56666666666661</v>
      </c>
      <c r="K279" s="417">
        <v>740</v>
      </c>
      <c r="L279" s="417">
        <v>725.5</v>
      </c>
      <c r="M279" s="417">
        <v>1.4809699999999999</v>
      </c>
    </row>
    <row r="280" spans="1:13">
      <c r="A280" s="245">
        <v>270</v>
      </c>
      <c r="B280" s="419" t="s">
        <v>407</v>
      </c>
      <c r="C280" s="417">
        <v>243.1</v>
      </c>
      <c r="D280" s="418">
        <v>243.41666666666666</v>
      </c>
      <c r="E280" s="418">
        <v>241.0333333333333</v>
      </c>
      <c r="F280" s="418">
        <v>238.96666666666664</v>
      </c>
      <c r="G280" s="418">
        <v>236.58333333333329</v>
      </c>
      <c r="H280" s="418">
        <v>245.48333333333332</v>
      </c>
      <c r="I280" s="418">
        <v>247.8666666666667</v>
      </c>
      <c r="J280" s="418">
        <v>249.93333333333334</v>
      </c>
      <c r="K280" s="417">
        <v>245.8</v>
      </c>
      <c r="L280" s="417">
        <v>241.35</v>
      </c>
      <c r="M280" s="417">
        <v>3.9134099999999998</v>
      </c>
    </row>
    <row r="281" spans="1:13">
      <c r="A281" s="245">
        <v>271</v>
      </c>
      <c r="B281" s="419" t="s">
        <v>881</v>
      </c>
      <c r="C281" s="417">
        <v>250.65</v>
      </c>
      <c r="D281" s="418">
        <v>250.48333333333335</v>
      </c>
      <c r="E281" s="418">
        <v>245.3666666666667</v>
      </c>
      <c r="F281" s="418">
        <v>240.08333333333334</v>
      </c>
      <c r="G281" s="418">
        <v>234.9666666666667</v>
      </c>
      <c r="H281" s="418">
        <v>255.76666666666671</v>
      </c>
      <c r="I281" s="418">
        <v>260.88333333333338</v>
      </c>
      <c r="J281" s="418">
        <v>266.16666666666674</v>
      </c>
      <c r="K281" s="417">
        <v>255.6</v>
      </c>
      <c r="L281" s="417">
        <v>245.2</v>
      </c>
      <c r="M281" s="417">
        <v>7.1086999999999998</v>
      </c>
    </row>
    <row r="282" spans="1:13">
      <c r="A282" s="245">
        <v>272</v>
      </c>
      <c r="B282" s="419" t="s">
        <v>408</v>
      </c>
      <c r="C282" s="417">
        <v>274.39999999999998</v>
      </c>
      <c r="D282" s="418">
        <v>276.2</v>
      </c>
      <c r="E282" s="418">
        <v>270.39999999999998</v>
      </c>
      <c r="F282" s="418">
        <v>266.39999999999998</v>
      </c>
      <c r="G282" s="418">
        <v>260.59999999999997</v>
      </c>
      <c r="H282" s="418">
        <v>280.2</v>
      </c>
      <c r="I282" s="418">
        <v>286.00000000000006</v>
      </c>
      <c r="J282" s="418">
        <v>290</v>
      </c>
      <c r="K282" s="417">
        <v>282</v>
      </c>
      <c r="L282" s="417">
        <v>272.2</v>
      </c>
      <c r="M282" s="417">
        <v>13.64856</v>
      </c>
    </row>
    <row r="283" spans="1:13">
      <c r="A283" s="245">
        <v>273</v>
      </c>
      <c r="B283" s="419" t="s">
        <v>733</v>
      </c>
      <c r="C283" s="417">
        <v>1057.45</v>
      </c>
      <c r="D283" s="418">
        <v>1054.9333333333334</v>
      </c>
      <c r="E283" s="418">
        <v>1047.5166666666669</v>
      </c>
      <c r="F283" s="418">
        <v>1037.5833333333335</v>
      </c>
      <c r="G283" s="418">
        <v>1030.166666666667</v>
      </c>
      <c r="H283" s="418">
        <v>1064.8666666666668</v>
      </c>
      <c r="I283" s="418">
        <v>1072.2833333333333</v>
      </c>
      <c r="J283" s="418">
        <v>1082.2166666666667</v>
      </c>
      <c r="K283" s="417">
        <v>1062.3499999999999</v>
      </c>
      <c r="L283" s="417">
        <v>1045</v>
      </c>
      <c r="M283" s="417">
        <v>0.31552999999999998</v>
      </c>
    </row>
    <row r="284" spans="1:13">
      <c r="A284" s="245">
        <v>274</v>
      </c>
      <c r="B284" s="419" t="s">
        <v>409</v>
      </c>
      <c r="C284" s="417">
        <v>996.4</v>
      </c>
      <c r="D284" s="418">
        <v>991.4</v>
      </c>
      <c r="E284" s="418">
        <v>983.8</v>
      </c>
      <c r="F284" s="418">
        <v>971.19999999999993</v>
      </c>
      <c r="G284" s="418">
        <v>963.59999999999991</v>
      </c>
      <c r="H284" s="418">
        <v>1004</v>
      </c>
      <c r="I284" s="418">
        <v>1011.6000000000001</v>
      </c>
      <c r="J284" s="418">
        <v>1024.2</v>
      </c>
      <c r="K284" s="417">
        <v>999</v>
      </c>
      <c r="L284" s="417">
        <v>978.8</v>
      </c>
      <c r="M284" s="417">
        <v>1.13049</v>
      </c>
    </row>
    <row r="285" spans="1:13">
      <c r="A285" s="245">
        <v>275</v>
      </c>
      <c r="B285" s="419" t="s">
        <v>410</v>
      </c>
      <c r="C285" s="417">
        <v>424.35</v>
      </c>
      <c r="D285" s="418">
        <v>424.38333333333338</v>
      </c>
      <c r="E285" s="418">
        <v>421.61666666666679</v>
      </c>
      <c r="F285" s="418">
        <v>418.88333333333338</v>
      </c>
      <c r="G285" s="418">
        <v>416.11666666666679</v>
      </c>
      <c r="H285" s="418">
        <v>427.11666666666679</v>
      </c>
      <c r="I285" s="418">
        <v>429.88333333333333</v>
      </c>
      <c r="J285" s="418">
        <v>432.61666666666679</v>
      </c>
      <c r="K285" s="417">
        <v>427.15</v>
      </c>
      <c r="L285" s="417">
        <v>421.65</v>
      </c>
      <c r="M285" s="417">
        <v>0.94213999999999998</v>
      </c>
    </row>
    <row r="286" spans="1:13">
      <c r="A286" s="245">
        <v>276</v>
      </c>
      <c r="B286" s="419" t="s">
        <v>411</v>
      </c>
      <c r="C286" s="417">
        <v>602.75</v>
      </c>
      <c r="D286" s="418">
        <v>599.41666666666663</v>
      </c>
      <c r="E286" s="418">
        <v>593.83333333333326</v>
      </c>
      <c r="F286" s="418">
        <v>584.91666666666663</v>
      </c>
      <c r="G286" s="418">
        <v>579.33333333333326</v>
      </c>
      <c r="H286" s="418">
        <v>608.33333333333326</v>
      </c>
      <c r="I286" s="418">
        <v>613.91666666666652</v>
      </c>
      <c r="J286" s="418">
        <v>622.83333333333326</v>
      </c>
      <c r="K286" s="417">
        <v>605</v>
      </c>
      <c r="L286" s="417">
        <v>590.5</v>
      </c>
      <c r="M286" s="417">
        <v>2.9818899999999999</v>
      </c>
    </row>
    <row r="287" spans="1:13">
      <c r="A287" s="245">
        <v>277</v>
      </c>
      <c r="B287" s="419" t="s">
        <v>412</v>
      </c>
      <c r="C287" s="417">
        <v>51.25</v>
      </c>
      <c r="D287" s="418">
        <v>51.366666666666667</v>
      </c>
      <c r="E287" s="418">
        <v>50.933333333333337</v>
      </c>
      <c r="F287" s="418">
        <v>50.616666666666667</v>
      </c>
      <c r="G287" s="418">
        <v>50.183333333333337</v>
      </c>
      <c r="H287" s="418">
        <v>51.683333333333337</v>
      </c>
      <c r="I287" s="418">
        <v>52.11666666666666</v>
      </c>
      <c r="J287" s="418">
        <v>52.433333333333337</v>
      </c>
      <c r="K287" s="417">
        <v>51.8</v>
      </c>
      <c r="L287" s="417">
        <v>51.05</v>
      </c>
      <c r="M287" s="417">
        <v>9.1062499999999993</v>
      </c>
    </row>
    <row r="288" spans="1:13">
      <c r="A288" s="245">
        <v>278</v>
      </c>
      <c r="B288" s="419" t="s">
        <v>413</v>
      </c>
      <c r="C288" s="417">
        <v>734.05</v>
      </c>
      <c r="D288" s="418">
        <v>737.01666666666677</v>
      </c>
      <c r="E288" s="418">
        <v>728.03333333333353</v>
      </c>
      <c r="F288" s="418">
        <v>722.01666666666677</v>
      </c>
      <c r="G288" s="418">
        <v>713.03333333333353</v>
      </c>
      <c r="H288" s="418">
        <v>743.03333333333353</v>
      </c>
      <c r="I288" s="418">
        <v>752.01666666666688</v>
      </c>
      <c r="J288" s="418">
        <v>758.03333333333353</v>
      </c>
      <c r="K288" s="417">
        <v>746</v>
      </c>
      <c r="L288" s="417">
        <v>731</v>
      </c>
      <c r="M288" s="417">
        <v>1.2708299999999999</v>
      </c>
    </row>
    <row r="289" spans="1:13">
      <c r="A289" s="245">
        <v>279</v>
      </c>
      <c r="B289" s="419" t="s">
        <v>414</v>
      </c>
      <c r="C289" s="417">
        <v>417.05</v>
      </c>
      <c r="D289" s="418">
        <v>418.76666666666665</v>
      </c>
      <c r="E289" s="418">
        <v>413.2833333333333</v>
      </c>
      <c r="F289" s="418">
        <v>409.51666666666665</v>
      </c>
      <c r="G289" s="418">
        <v>404.0333333333333</v>
      </c>
      <c r="H289" s="418">
        <v>422.5333333333333</v>
      </c>
      <c r="I289" s="418">
        <v>428.01666666666665</v>
      </c>
      <c r="J289" s="418">
        <v>431.7833333333333</v>
      </c>
      <c r="K289" s="417">
        <v>424.25</v>
      </c>
      <c r="L289" s="417">
        <v>415</v>
      </c>
      <c r="M289" s="417">
        <v>1.5072099999999999</v>
      </c>
    </row>
    <row r="290" spans="1:13">
      <c r="A290" s="245">
        <v>280</v>
      </c>
      <c r="B290" s="419" t="s">
        <v>131</v>
      </c>
      <c r="C290" s="417">
        <v>1720.05</v>
      </c>
      <c r="D290" s="418">
        <v>1721.6666666666667</v>
      </c>
      <c r="E290" s="418">
        <v>1713.3333333333335</v>
      </c>
      <c r="F290" s="418">
        <v>1706.6166666666668</v>
      </c>
      <c r="G290" s="418">
        <v>1698.2833333333335</v>
      </c>
      <c r="H290" s="418">
        <v>1728.3833333333334</v>
      </c>
      <c r="I290" s="418">
        <v>1736.7166666666669</v>
      </c>
      <c r="J290" s="418">
        <v>1743.4333333333334</v>
      </c>
      <c r="K290" s="417">
        <v>1730</v>
      </c>
      <c r="L290" s="417">
        <v>1714.95</v>
      </c>
      <c r="M290" s="417">
        <v>16.981660000000002</v>
      </c>
    </row>
    <row r="291" spans="1:13">
      <c r="A291" s="245">
        <v>281</v>
      </c>
      <c r="B291" s="419" t="s">
        <v>132</v>
      </c>
      <c r="C291" s="417">
        <v>93</v>
      </c>
      <c r="D291" s="418">
        <v>92.600000000000009</v>
      </c>
      <c r="E291" s="418">
        <v>91.800000000000011</v>
      </c>
      <c r="F291" s="418">
        <v>90.600000000000009</v>
      </c>
      <c r="G291" s="418">
        <v>89.800000000000011</v>
      </c>
      <c r="H291" s="418">
        <v>93.800000000000011</v>
      </c>
      <c r="I291" s="418">
        <v>94.6</v>
      </c>
      <c r="J291" s="418">
        <v>95.800000000000011</v>
      </c>
      <c r="K291" s="417">
        <v>93.4</v>
      </c>
      <c r="L291" s="417">
        <v>91.4</v>
      </c>
      <c r="M291" s="417">
        <v>52.206719999999997</v>
      </c>
    </row>
    <row r="292" spans="1:13">
      <c r="A292" s="245">
        <v>282</v>
      </c>
      <c r="B292" s="419" t="s">
        <v>259</v>
      </c>
      <c r="C292" s="417">
        <v>2954</v>
      </c>
      <c r="D292" s="418">
        <v>2955.9666666666672</v>
      </c>
      <c r="E292" s="418">
        <v>2925.0833333333344</v>
      </c>
      <c r="F292" s="418">
        <v>2896.1666666666674</v>
      </c>
      <c r="G292" s="418">
        <v>2865.2833333333347</v>
      </c>
      <c r="H292" s="418">
        <v>2984.8833333333341</v>
      </c>
      <c r="I292" s="418">
        <v>3015.7666666666673</v>
      </c>
      <c r="J292" s="418">
        <v>3044.6833333333338</v>
      </c>
      <c r="K292" s="417">
        <v>2986.85</v>
      </c>
      <c r="L292" s="417">
        <v>2927.05</v>
      </c>
      <c r="M292" s="417">
        <v>2.1172900000000001</v>
      </c>
    </row>
    <row r="293" spans="1:13">
      <c r="A293" s="245">
        <v>283</v>
      </c>
      <c r="B293" s="419" t="s">
        <v>133</v>
      </c>
      <c r="C293" s="417">
        <v>455.75</v>
      </c>
      <c r="D293" s="418">
        <v>456.98333333333329</v>
      </c>
      <c r="E293" s="418">
        <v>452.91666666666657</v>
      </c>
      <c r="F293" s="418">
        <v>450.08333333333326</v>
      </c>
      <c r="G293" s="418">
        <v>446.01666666666654</v>
      </c>
      <c r="H293" s="418">
        <v>459.81666666666661</v>
      </c>
      <c r="I293" s="418">
        <v>463.88333333333333</v>
      </c>
      <c r="J293" s="418">
        <v>466.71666666666664</v>
      </c>
      <c r="K293" s="417">
        <v>461.05</v>
      </c>
      <c r="L293" s="417">
        <v>454.15</v>
      </c>
      <c r="M293" s="417">
        <v>29.207660000000001</v>
      </c>
    </row>
    <row r="294" spans="1:13">
      <c r="A294" s="245">
        <v>284</v>
      </c>
      <c r="B294" s="419" t="s">
        <v>734</v>
      </c>
      <c r="C294" s="417">
        <v>266.55</v>
      </c>
      <c r="D294" s="418">
        <v>266.95</v>
      </c>
      <c r="E294" s="418">
        <v>265.14999999999998</v>
      </c>
      <c r="F294" s="418">
        <v>263.75</v>
      </c>
      <c r="G294" s="418">
        <v>261.95</v>
      </c>
      <c r="H294" s="418">
        <v>268.34999999999997</v>
      </c>
      <c r="I294" s="418">
        <v>270.15000000000003</v>
      </c>
      <c r="J294" s="418">
        <v>271.54999999999995</v>
      </c>
      <c r="K294" s="417">
        <v>268.75</v>
      </c>
      <c r="L294" s="417">
        <v>265.55</v>
      </c>
      <c r="M294" s="417">
        <v>0.56369000000000002</v>
      </c>
    </row>
    <row r="295" spans="1:13">
      <c r="A295" s="245">
        <v>285</v>
      </c>
      <c r="B295" s="419" t="s">
        <v>415</v>
      </c>
      <c r="C295" s="417">
        <v>7498.9</v>
      </c>
      <c r="D295" s="418">
        <v>7433.916666666667</v>
      </c>
      <c r="E295" s="418">
        <v>7318.8333333333339</v>
      </c>
      <c r="F295" s="418">
        <v>7138.7666666666673</v>
      </c>
      <c r="G295" s="418">
        <v>7023.6833333333343</v>
      </c>
      <c r="H295" s="418">
        <v>7613.9833333333336</v>
      </c>
      <c r="I295" s="418">
        <v>7729.0666666666675</v>
      </c>
      <c r="J295" s="418">
        <v>7909.1333333333332</v>
      </c>
      <c r="K295" s="417">
        <v>7549</v>
      </c>
      <c r="L295" s="417">
        <v>7253.85</v>
      </c>
      <c r="M295" s="417">
        <v>0.36464999999999997</v>
      </c>
    </row>
    <row r="296" spans="1:13">
      <c r="A296" s="245">
        <v>286</v>
      </c>
      <c r="B296" s="419" t="s">
        <v>260</v>
      </c>
      <c r="C296" s="417">
        <v>4054.1</v>
      </c>
      <c r="D296" s="418">
        <v>4047.2666666666664</v>
      </c>
      <c r="E296" s="418">
        <v>4022.083333333333</v>
      </c>
      <c r="F296" s="418">
        <v>3990.0666666666666</v>
      </c>
      <c r="G296" s="418">
        <v>3964.8833333333332</v>
      </c>
      <c r="H296" s="418">
        <v>4079.2833333333328</v>
      </c>
      <c r="I296" s="418">
        <v>4104.4666666666662</v>
      </c>
      <c r="J296" s="418">
        <v>4136.4833333333327</v>
      </c>
      <c r="K296" s="417">
        <v>4072.45</v>
      </c>
      <c r="L296" s="417">
        <v>4015.25</v>
      </c>
      <c r="M296" s="417">
        <v>1.3488100000000001</v>
      </c>
    </row>
    <row r="297" spans="1:13">
      <c r="A297" s="245">
        <v>287</v>
      </c>
      <c r="B297" s="419" t="s">
        <v>134</v>
      </c>
      <c r="C297" s="417">
        <v>1499.6</v>
      </c>
      <c r="D297" s="418">
        <v>1495.9833333333333</v>
      </c>
      <c r="E297" s="418">
        <v>1489.1166666666668</v>
      </c>
      <c r="F297" s="418">
        <v>1478.6333333333334</v>
      </c>
      <c r="G297" s="418">
        <v>1471.7666666666669</v>
      </c>
      <c r="H297" s="418">
        <v>1506.4666666666667</v>
      </c>
      <c r="I297" s="418">
        <v>1513.333333333333</v>
      </c>
      <c r="J297" s="418">
        <v>1523.8166666666666</v>
      </c>
      <c r="K297" s="417">
        <v>1502.85</v>
      </c>
      <c r="L297" s="417">
        <v>1485.5</v>
      </c>
      <c r="M297" s="417">
        <v>12.48405</v>
      </c>
    </row>
    <row r="298" spans="1:13">
      <c r="A298" s="245">
        <v>288</v>
      </c>
      <c r="B298" s="419" t="s">
        <v>416</v>
      </c>
      <c r="C298" s="417">
        <v>680.2</v>
      </c>
      <c r="D298" s="418">
        <v>681.30000000000007</v>
      </c>
      <c r="E298" s="418">
        <v>675.60000000000014</v>
      </c>
      <c r="F298" s="418">
        <v>671.00000000000011</v>
      </c>
      <c r="G298" s="418">
        <v>665.30000000000018</v>
      </c>
      <c r="H298" s="418">
        <v>685.90000000000009</v>
      </c>
      <c r="I298" s="418">
        <v>691.60000000000014</v>
      </c>
      <c r="J298" s="418">
        <v>696.2</v>
      </c>
      <c r="K298" s="417">
        <v>687</v>
      </c>
      <c r="L298" s="417">
        <v>676.7</v>
      </c>
      <c r="M298" s="417">
        <v>15.82343</v>
      </c>
    </row>
    <row r="299" spans="1:13">
      <c r="A299" s="245">
        <v>289</v>
      </c>
      <c r="B299" s="419" t="s">
        <v>417</v>
      </c>
      <c r="C299" s="417">
        <v>43.8</v>
      </c>
      <c r="D299" s="418">
        <v>43.983333333333327</v>
      </c>
      <c r="E299" s="418">
        <v>43.316666666666656</v>
      </c>
      <c r="F299" s="418">
        <v>42.833333333333329</v>
      </c>
      <c r="G299" s="418">
        <v>42.166666666666657</v>
      </c>
      <c r="H299" s="418">
        <v>44.466666666666654</v>
      </c>
      <c r="I299" s="418">
        <v>45.133333333333326</v>
      </c>
      <c r="J299" s="418">
        <v>45.616666666666653</v>
      </c>
      <c r="K299" s="417">
        <v>44.65</v>
      </c>
      <c r="L299" s="417">
        <v>43.5</v>
      </c>
      <c r="M299" s="417">
        <v>30.031379999999999</v>
      </c>
    </row>
    <row r="300" spans="1:13">
      <c r="A300" s="245">
        <v>290</v>
      </c>
      <c r="B300" s="419" t="s">
        <v>418</v>
      </c>
      <c r="C300" s="417">
        <v>1751.45</v>
      </c>
      <c r="D300" s="418">
        <v>1748.8666666666668</v>
      </c>
      <c r="E300" s="418">
        <v>1727.5833333333335</v>
      </c>
      <c r="F300" s="418">
        <v>1703.7166666666667</v>
      </c>
      <c r="G300" s="418">
        <v>1682.4333333333334</v>
      </c>
      <c r="H300" s="418">
        <v>1772.7333333333336</v>
      </c>
      <c r="I300" s="418">
        <v>1794.0166666666669</v>
      </c>
      <c r="J300" s="418">
        <v>1817.8833333333337</v>
      </c>
      <c r="K300" s="417">
        <v>1770.15</v>
      </c>
      <c r="L300" s="417">
        <v>1725</v>
      </c>
      <c r="M300" s="417">
        <v>0.52988999999999997</v>
      </c>
    </row>
    <row r="301" spans="1:13">
      <c r="A301" s="245">
        <v>291</v>
      </c>
      <c r="B301" s="419" t="s">
        <v>135</v>
      </c>
      <c r="C301" s="417">
        <v>1147.8499999999999</v>
      </c>
      <c r="D301" s="418">
        <v>1145.3833333333332</v>
      </c>
      <c r="E301" s="418">
        <v>1140.2666666666664</v>
      </c>
      <c r="F301" s="418">
        <v>1132.6833333333332</v>
      </c>
      <c r="G301" s="418">
        <v>1127.5666666666664</v>
      </c>
      <c r="H301" s="418">
        <v>1152.9666666666665</v>
      </c>
      <c r="I301" s="418">
        <v>1158.0833333333333</v>
      </c>
      <c r="J301" s="418">
        <v>1165.6666666666665</v>
      </c>
      <c r="K301" s="417">
        <v>1150.5</v>
      </c>
      <c r="L301" s="417">
        <v>1137.8</v>
      </c>
      <c r="M301" s="417">
        <v>6.1986299999999996</v>
      </c>
    </row>
    <row r="302" spans="1:13">
      <c r="A302" s="245">
        <v>292</v>
      </c>
      <c r="B302" s="419" t="s">
        <v>419</v>
      </c>
      <c r="C302" s="417">
        <v>3721.35</v>
      </c>
      <c r="D302" s="418">
        <v>3716.4166666666665</v>
      </c>
      <c r="E302" s="418">
        <v>3686.4833333333331</v>
      </c>
      <c r="F302" s="418">
        <v>3651.6166666666668</v>
      </c>
      <c r="G302" s="418">
        <v>3621.6833333333334</v>
      </c>
      <c r="H302" s="418">
        <v>3751.2833333333328</v>
      </c>
      <c r="I302" s="418">
        <v>3781.2166666666662</v>
      </c>
      <c r="J302" s="418">
        <v>3816.0833333333326</v>
      </c>
      <c r="K302" s="417">
        <v>3746.35</v>
      </c>
      <c r="L302" s="417">
        <v>3681.55</v>
      </c>
      <c r="M302" s="417">
        <v>0.37132999999999999</v>
      </c>
    </row>
    <row r="303" spans="1:13">
      <c r="A303" s="245">
        <v>293</v>
      </c>
      <c r="B303" s="419" t="s">
        <v>420</v>
      </c>
      <c r="C303" s="417">
        <v>849.2</v>
      </c>
      <c r="D303" s="418">
        <v>850.45000000000016</v>
      </c>
      <c r="E303" s="418">
        <v>843.70000000000027</v>
      </c>
      <c r="F303" s="418">
        <v>838.20000000000016</v>
      </c>
      <c r="G303" s="418">
        <v>831.45000000000027</v>
      </c>
      <c r="H303" s="418">
        <v>855.95000000000027</v>
      </c>
      <c r="I303" s="418">
        <v>862.7</v>
      </c>
      <c r="J303" s="418">
        <v>868.20000000000027</v>
      </c>
      <c r="K303" s="417">
        <v>857.2</v>
      </c>
      <c r="L303" s="417">
        <v>844.95</v>
      </c>
      <c r="M303" s="417">
        <v>9.1090000000000004E-2</v>
      </c>
    </row>
    <row r="304" spans="1:13">
      <c r="A304" s="245">
        <v>294</v>
      </c>
      <c r="B304" s="419" t="s">
        <v>421</v>
      </c>
      <c r="C304" s="417">
        <v>53.8</v>
      </c>
      <c r="D304" s="418">
        <v>54.116666666666667</v>
      </c>
      <c r="E304" s="418">
        <v>53.333333333333336</v>
      </c>
      <c r="F304" s="418">
        <v>52.866666666666667</v>
      </c>
      <c r="G304" s="418">
        <v>52.083333333333336</v>
      </c>
      <c r="H304" s="418">
        <v>54.583333333333336</v>
      </c>
      <c r="I304" s="418">
        <v>55.366666666666667</v>
      </c>
      <c r="J304" s="418">
        <v>55.833333333333336</v>
      </c>
      <c r="K304" s="417">
        <v>54.9</v>
      </c>
      <c r="L304" s="417">
        <v>53.65</v>
      </c>
      <c r="M304" s="417">
        <v>36.024819999999998</v>
      </c>
    </row>
    <row r="305" spans="1:13">
      <c r="A305" s="245">
        <v>295</v>
      </c>
      <c r="B305" s="419" t="s">
        <v>422</v>
      </c>
      <c r="C305" s="417">
        <v>189</v>
      </c>
      <c r="D305" s="418">
        <v>189.6</v>
      </c>
      <c r="E305" s="418">
        <v>187.89999999999998</v>
      </c>
      <c r="F305" s="418">
        <v>186.79999999999998</v>
      </c>
      <c r="G305" s="418">
        <v>185.09999999999997</v>
      </c>
      <c r="H305" s="418">
        <v>190.7</v>
      </c>
      <c r="I305" s="418">
        <v>192.39999999999998</v>
      </c>
      <c r="J305" s="418">
        <v>193.5</v>
      </c>
      <c r="K305" s="417">
        <v>191.3</v>
      </c>
      <c r="L305" s="417">
        <v>188.5</v>
      </c>
      <c r="M305" s="417">
        <v>3.7697099999999999</v>
      </c>
    </row>
    <row r="306" spans="1:13">
      <c r="A306" s="245">
        <v>296</v>
      </c>
      <c r="B306" s="419" t="s">
        <v>146</v>
      </c>
      <c r="C306" s="417">
        <v>79994.7</v>
      </c>
      <c r="D306" s="418">
        <v>80191.533333333326</v>
      </c>
      <c r="E306" s="418">
        <v>79683.166666666657</v>
      </c>
      <c r="F306" s="418">
        <v>79371.633333333331</v>
      </c>
      <c r="G306" s="418">
        <v>78863.266666666663</v>
      </c>
      <c r="H306" s="418">
        <v>80503.066666666651</v>
      </c>
      <c r="I306" s="418">
        <v>81011.43333333332</v>
      </c>
      <c r="J306" s="418">
        <v>81322.966666666645</v>
      </c>
      <c r="K306" s="417">
        <v>80699.899999999994</v>
      </c>
      <c r="L306" s="417">
        <v>79880</v>
      </c>
      <c r="M306" s="417">
        <v>0.10267</v>
      </c>
    </row>
    <row r="307" spans="1:13">
      <c r="A307" s="245">
        <v>297</v>
      </c>
      <c r="B307" s="419" t="s">
        <v>143</v>
      </c>
      <c r="C307" s="417">
        <v>1175.9000000000001</v>
      </c>
      <c r="D307" s="418">
        <v>1171.8500000000001</v>
      </c>
      <c r="E307" s="418">
        <v>1165.2000000000003</v>
      </c>
      <c r="F307" s="418">
        <v>1154.5000000000002</v>
      </c>
      <c r="G307" s="418">
        <v>1147.8500000000004</v>
      </c>
      <c r="H307" s="418">
        <v>1182.5500000000002</v>
      </c>
      <c r="I307" s="418">
        <v>1189.2000000000003</v>
      </c>
      <c r="J307" s="418">
        <v>1199.9000000000001</v>
      </c>
      <c r="K307" s="417">
        <v>1178.5</v>
      </c>
      <c r="L307" s="417">
        <v>1161.1500000000001</v>
      </c>
      <c r="M307" s="417">
        <v>3.2533699999999999</v>
      </c>
    </row>
    <row r="308" spans="1:13">
      <c r="A308" s="245">
        <v>298</v>
      </c>
      <c r="B308" s="419" t="s">
        <v>423</v>
      </c>
      <c r="C308" s="417">
        <v>3736.75</v>
      </c>
      <c r="D308" s="418">
        <v>3765.2333333333336</v>
      </c>
      <c r="E308" s="418">
        <v>3700.5166666666673</v>
      </c>
      <c r="F308" s="418">
        <v>3664.2833333333338</v>
      </c>
      <c r="G308" s="418">
        <v>3599.5666666666675</v>
      </c>
      <c r="H308" s="418">
        <v>3801.4666666666672</v>
      </c>
      <c r="I308" s="418">
        <v>3866.1833333333334</v>
      </c>
      <c r="J308" s="418">
        <v>3902.416666666667</v>
      </c>
      <c r="K308" s="417">
        <v>3829.95</v>
      </c>
      <c r="L308" s="417">
        <v>3729</v>
      </c>
      <c r="M308" s="417">
        <v>6.4259999999999998E-2</v>
      </c>
    </row>
    <row r="309" spans="1:13">
      <c r="A309" s="245">
        <v>299</v>
      </c>
      <c r="B309" s="419" t="s">
        <v>424</v>
      </c>
      <c r="C309" s="417">
        <v>308.55</v>
      </c>
      <c r="D309" s="418">
        <v>308.36666666666662</v>
      </c>
      <c r="E309" s="418">
        <v>304.48333333333323</v>
      </c>
      <c r="F309" s="418">
        <v>300.41666666666663</v>
      </c>
      <c r="G309" s="418">
        <v>296.53333333333325</v>
      </c>
      <c r="H309" s="418">
        <v>312.43333333333322</v>
      </c>
      <c r="I309" s="418">
        <v>316.31666666666655</v>
      </c>
      <c r="J309" s="418">
        <v>320.38333333333321</v>
      </c>
      <c r="K309" s="417">
        <v>312.25</v>
      </c>
      <c r="L309" s="417">
        <v>304.3</v>
      </c>
      <c r="M309" s="417">
        <v>1.14689</v>
      </c>
    </row>
    <row r="310" spans="1:13">
      <c r="A310" s="245">
        <v>300</v>
      </c>
      <c r="B310" s="419" t="s">
        <v>137</v>
      </c>
      <c r="C310" s="417">
        <v>161.69999999999999</v>
      </c>
      <c r="D310" s="418">
        <v>160.96666666666667</v>
      </c>
      <c r="E310" s="418">
        <v>159.73333333333335</v>
      </c>
      <c r="F310" s="418">
        <v>157.76666666666668</v>
      </c>
      <c r="G310" s="418">
        <v>156.53333333333336</v>
      </c>
      <c r="H310" s="418">
        <v>162.93333333333334</v>
      </c>
      <c r="I310" s="418">
        <v>164.16666666666663</v>
      </c>
      <c r="J310" s="418">
        <v>166.13333333333333</v>
      </c>
      <c r="K310" s="417">
        <v>162.19999999999999</v>
      </c>
      <c r="L310" s="417">
        <v>159</v>
      </c>
      <c r="M310" s="417">
        <v>38.165559999999999</v>
      </c>
    </row>
    <row r="311" spans="1:13">
      <c r="A311" s="245">
        <v>301</v>
      </c>
      <c r="B311" s="419" t="s">
        <v>136</v>
      </c>
      <c r="C311" s="417">
        <v>771.55</v>
      </c>
      <c r="D311" s="418">
        <v>771.51666666666677</v>
      </c>
      <c r="E311" s="418">
        <v>767.03333333333353</v>
      </c>
      <c r="F311" s="418">
        <v>762.51666666666677</v>
      </c>
      <c r="G311" s="418">
        <v>758.03333333333353</v>
      </c>
      <c r="H311" s="418">
        <v>776.03333333333353</v>
      </c>
      <c r="I311" s="418">
        <v>780.51666666666688</v>
      </c>
      <c r="J311" s="418">
        <v>785.03333333333353</v>
      </c>
      <c r="K311" s="417">
        <v>776</v>
      </c>
      <c r="L311" s="417">
        <v>767</v>
      </c>
      <c r="M311" s="417">
        <v>16.581199999999999</v>
      </c>
    </row>
    <row r="312" spans="1:13">
      <c r="A312" s="245">
        <v>302</v>
      </c>
      <c r="B312" s="419" t="s">
        <v>425</v>
      </c>
      <c r="C312" s="417">
        <v>227.45</v>
      </c>
      <c r="D312" s="418">
        <v>228.81666666666663</v>
      </c>
      <c r="E312" s="418">
        <v>224.53333333333327</v>
      </c>
      <c r="F312" s="418">
        <v>221.61666666666665</v>
      </c>
      <c r="G312" s="418">
        <v>217.33333333333329</v>
      </c>
      <c r="H312" s="418">
        <v>231.73333333333326</v>
      </c>
      <c r="I312" s="418">
        <v>236.01666666666662</v>
      </c>
      <c r="J312" s="418">
        <v>238.93333333333325</v>
      </c>
      <c r="K312" s="417">
        <v>233.1</v>
      </c>
      <c r="L312" s="417">
        <v>225.9</v>
      </c>
      <c r="M312" s="417">
        <v>0.84806000000000004</v>
      </c>
    </row>
    <row r="313" spans="1:13">
      <c r="A313" s="245">
        <v>303</v>
      </c>
      <c r="B313" s="419" t="s">
        <v>426</v>
      </c>
      <c r="C313" s="417">
        <v>293.14999999999998</v>
      </c>
      <c r="D313" s="418">
        <v>292.66666666666663</v>
      </c>
      <c r="E313" s="418">
        <v>289.13333333333327</v>
      </c>
      <c r="F313" s="418">
        <v>285.11666666666662</v>
      </c>
      <c r="G313" s="418">
        <v>281.58333333333326</v>
      </c>
      <c r="H313" s="418">
        <v>296.68333333333328</v>
      </c>
      <c r="I313" s="418">
        <v>300.21666666666658</v>
      </c>
      <c r="J313" s="418">
        <v>304.23333333333329</v>
      </c>
      <c r="K313" s="417">
        <v>296.2</v>
      </c>
      <c r="L313" s="417">
        <v>288.64999999999998</v>
      </c>
      <c r="M313" s="417">
        <v>4.0208599999999999</v>
      </c>
    </row>
    <row r="314" spans="1:13">
      <c r="A314" s="245">
        <v>304</v>
      </c>
      <c r="B314" s="419" t="s">
        <v>427</v>
      </c>
      <c r="C314" s="417">
        <v>568.5</v>
      </c>
      <c r="D314" s="418">
        <v>572.85</v>
      </c>
      <c r="E314" s="418">
        <v>560.65000000000009</v>
      </c>
      <c r="F314" s="418">
        <v>552.80000000000007</v>
      </c>
      <c r="G314" s="418">
        <v>540.60000000000014</v>
      </c>
      <c r="H314" s="418">
        <v>580.70000000000005</v>
      </c>
      <c r="I314" s="418">
        <v>592.90000000000009</v>
      </c>
      <c r="J314" s="418">
        <v>600.75</v>
      </c>
      <c r="K314" s="417">
        <v>585.04999999999995</v>
      </c>
      <c r="L314" s="417">
        <v>565</v>
      </c>
      <c r="M314" s="417">
        <v>0.64078999999999997</v>
      </c>
    </row>
    <row r="315" spans="1:13">
      <c r="A315" s="245">
        <v>305</v>
      </c>
      <c r="B315" s="419" t="s">
        <v>138</v>
      </c>
      <c r="C315" s="417">
        <v>177.6</v>
      </c>
      <c r="D315" s="418">
        <v>176.33333333333334</v>
      </c>
      <c r="E315" s="418">
        <v>174.26666666666668</v>
      </c>
      <c r="F315" s="418">
        <v>170.93333333333334</v>
      </c>
      <c r="G315" s="418">
        <v>168.86666666666667</v>
      </c>
      <c r="H315" s="418">
        <v>179.66666666666669</v>
      </c>
      <c r="I315" s="418">
        <v>181.73333333333335</v>
      </c>
      <c r="J315" s="418">
        <v>185.06666666666669</v>
      </c>
      <c r="K315" s="417">
        <v>178.4</v>
      </c>
      <c r="L315" s="417">
        <v>173</v>
      </c>
      <c r="M315" s="417">
        <v>33.901769999999999</v>
      </c>
    </row>
    <row r="316" spans="1:13">
      <c r="A316" s="245">
        <v>306</v>
      </c>
      <c r="B316" s="419" t="s">
        <v>261</v>
      </c>
      <c r="C316" s="417">
        <v>48.9</v>
      </c>
      <c r="D316" s="418">
        <v>48.833333333333336</v>
      </c>
      <c r="E316" s="418">
        <v>48.416666666666671</v>
      </c>
      <c r="F316" s="418">
        <v>47.933333333333337</v>
      </c>
      <c r="G316" s="418">
        <v>47.516666666666673</v>
      </c>
      <c r="H316" s="418">
        <v>49.31666666666667</v>
      </c>
      <c r="I316" s="418">
        <v>49.733333333333341</v>
      </c>
      <c r="J316" s="418">
        <v>50.216666666666669</v>
      </c>
      <c r="K316" s="417">
        <v>49.25</v>
      </c>
      <c r="L316" s="417">
        <v>48.35</v>
      </c>
      <c r="M316" s="417">
        <v>17.11862</v>
      </c>
    </row>
    <row r="317" spans="1:13">
      <c r="A317" s="245">
        <v>307</v>
      </c>
      <c r="B317" s="419" t="s">
        <v>139</v>
      </c>
      <c r="C317" s="417">
        <v>531.95000000000005</v>
      </c>
      <c r="D317" s="418">
        <v>532.4666666666667</v>
      </c>
      <c r="E317" s="418">
        <v>527.93333333333339</v>
      </c>
      <c r="F317" s="418">
        <v>523.91666666666674</v>
      </c>
      <c r="G317" s="418">
        <v>519.38333333333344</v>
      </c>
      <c r="H317" s="418">
        <v>536.48333333333335</v>
      </c>
      <c r="I317" s="418">
        <v>541.01666666666665</v>
      </c>
      <c r="J317" s="418">
        <v>545.0333333333333</v>
      </c>
      <c r="K317" s="417">
        <v>537</v>
      </c>
      <c r="L317" s="417">
        <v>528.45000000000005</v>
      </c>
      <c r="M317" s="417">
        <v>23.705919999999999</v>
      </c>
    </row>
    <row r="318" spans="1:13">
      <c r="A318" s="245">
        <v>308</v>
      </c>
      <c r="B318" s="419" t="s">
        <v>140</v>
      </c>
      <c r="C318" s="417">
        <v>7425.7</v>
      </c>
      <c r="D318" s="418">
        <v>7405.666666666667</v>
      </c>
      <c r="E318" s="418">
        <v>7363.4333333333343</v>
      </c>
      <c r="F318" s="418">
        <v>7301.166666666667</v>
      </c>
      <c r="G318" s="418">
        <v>7258.9333333333343</v>
      </c>
      <c r="H318" s="418">
        <v>7467.9333333333343</v>
      </c>
      <c r="I318" s="418">
        <v>7510.1666666666661</v>
      </c>
      <c r="J318" s="418">
        <v>7572.4333333333343</v>
      </c>
      <c r="K318" s="417">
        <v>7447.9</v>
      </c>
      <c r="L318" s="417">
        <v>7343.4</v>
      </c>
      <c r="M318" s="417">
        <v>4.0068599999999996</v>
      </c>
    </row>
    <row r="319" spans="1:13">
      <c r="A319" s="245">
        <v>309</v>
      </c>
      <c r="B319" s="419" t="s">
        <v>142</v>
      </c>
      <c r="C319" s="417">
        <v>1077.25</v>
      </c>
      <c r="D319" s="418">
        <v>1064.3999999999999</v>
      </c>
      <c r="E319" s="418">
        <v>1049.6999999999998</v>
      </c>
      <c r="F319" s="418">
        <v>1022.1499999999999</v>
      </c>
      <c r="G319" s="418">
        <v>1007.4499999999998</v>
      </c>
      <c r="H319" s="418">
        <v>1091.9499999999998</v>
      </c>
      <c r="I319" s="418">
        <v>1106.6500000000001</v>
      </c>
      <c r="J319" s="418">
        <v>1134.1999999999998</v>
      </c>
      <c r="K319" s="417">
        <v>1079.0999999999999</v>
      </c>
      <c r="L319" s="417">
        <v>1036.8499999999999</v>
      </c>
      <c r="M319" s="417">
        <v>6.6499899999999998</v>
      </c>
    </row>
    <row r="320" spans="1:13">
      <c r="A320" s="245">
        <v>310</v>
      </c>
      <c r="B320" s="419" t="s">
        <v>882</v>
      </c>
      <c r="C320" s="417">
        <v>280.89999999999998</v>
      </c>
      <c r="D320" s="418">
        <v>282.41666666666669</v>
      </c>
      <c r="E320" s="418">
        <v>278.48333333333335</v>
      </c>
      <c r="F320" s="418">
        <v>276.06666666666666</v>
      </c>
      <c r="G320" s="418">
        <v>272.13333333333333</v>
      </c>
      <c r="H320" s="418">
        <v>284.83333333333337</v>
      </c>
      <c r="I320" s="418">
        <v>288.76666666666665</v>
      </c>
      <c r="J320" s="418">
        <v>291.18333333333339</v>
      </c>
      <c r="K320" s="417">
        <v>286.35000000000002</v>
      </c>
      <c r="L320" s="417">
        <v>280</v>
      </c>
      <c r="M320" s="417">
        <v>4.9358199999999997</v>
      </c>
    </row>
    <row r="321" spans="1:13">
      <c r="A321" s="245">
        <v>311</v>
      </c>
      <c r="B321" s="419" t="s">
        <v>883</v>
      </c>
      <c r="C321" s="417">
        <v>247.8</v>
      </c>
      <c r="D321" s="418">
        <v>247.08333333333334</v>
      </c>
      <c r="E321" s="418">
        <v>243.76666666666668</v>
      </c>
      <c r="F321" s="418">
        <v>239.73333333333335</v>
      </c>
      <c r="G321" s="418">
        <v>236.41666666666669</v>
      </c>
      <c r="H321" s="418">
        <v>251.11666666666667</v>
      </c>
      <c r="I321" s="418">
        <v>254.43333333333334</v>
      </c>
      <c r="J321" s="418">
        <v>258.4666666666667</v>
      </c>
      <c r="K321" s="417">
        <v>250.4</v>
      </c>
      <c r="L321" s="417">
        <v>243.05</v>
      </c>
      <c r="M321" s="417">
        <v>5.7288100000000002</v>
      </c>
    </row>
    <row r="322" spans="1:13">
      <c r="A322" s="245">
        <v>312</v>
      </c>
      <c r="B322" s="419" t="s">
        <v>428</v>
      </c>
      <c r="C322" s="417">
        <v>2997.8</v>
      </c>
      <c r="D322" s="418">
        <v>3028.7666666666664</v>
      </c>
      <c r="E322" s="418">
        <v>2913.083333333333</v>
      </c>
      <c r="F322" s="418">
        <v>2828.3666666666668</v>
      </c>
      <c r="G322" s="418">
        <v>2712.6833333333334</v>
      </c>
      <c r="H322" s="418">
        <v>3113.4833333333327</v>
      </c>
      <c r="I322" s="418">
        <v>3229.1666666666661</v>
      </c>
      <c r="J322" s="418">
        <v>3313.8833333333323</v>
      </c>
      <c r="K322" s="417">
        <v>3144.45</v>
      </c>
      <c r="L322" s="417">
        <v>2944.05</v>
      </c>
      <c r="M322" s="417">
        <v>8.4938900000000004</v>
      </c>
    </row>
    <row r="323" spans="1:13">
      <c r="A323" s="245">
        <v>313</v>
      </c>
      <c r="B323" s="419" t="s">
        <v>144</v>
      </c>
      <c r="C323" s="417">
        <v>2535.75</v>
      </c>
      <c r="D323" s="418">
        <v>2539.4833333333331</v>
      </c>
      <c r="E323" s="418">
        <v>2507.2666666666664</v>
      </c>
      <c r="F323" s="418">
        <v>2478.7833333333333</v>
      </c>
      <c r="G323" s="418">
        <v>2446.5666666666666</v>
      </c>
      <c r="H323" s="418">
        <v>2567.9666666666662</v>
      </c>
      <c r="I323" s="418">
        <v>2600.1833333333325</v>
      </c>
      <c r="J323" s="418">
        <v>2628.6666666666661</v>
      </c>
      <c r="K323" s="417">
        <v>2571.6999999999998</v>
      </c>
      <c r="L323" s="417">
        <v>2511</v>
      </c>
      <c r="M323" s="417">
        <v>7.0429399999999998</v>
      </c>
    </row>
    <row r="324" spans="1:13">
      <c r="A324" s="245">
        <v>314</v>
      </c>
      <c r="B324" s="419" t="s">
        <v>429</v>
      </c>
      <c r="C324" s="417">
        <v>126.85</v>
      </c>
      <c r="D324" s="418">
        <v>126.5</v>
      </c>
      <c r="E324" s="418">
        <v>125.65</v>
      </c>
      <c r="F324" s="418">
        <v>124.45</v>
      </c>
      <c r="G324" s="418">
        <v>123.60000000000001</v>
      </c>
      <c r="H324" s="418">
        <v>127.7</v>
      </c>
      <c r="I324" s="418">
        <v>128.55000000000001</v>
      </c>
      <c r="J324" s="418">
        <v>129.75</v>
      </c>
      <c r="K324" s="417">
        <v>127.35</v>
      </c>
      <c r="L324" s="417">
        <v>125.3</v>
      </c>
      <c r="M324" s="417">
        <v>2.47234</v>
      </c>
    </row>
    <row r="325" spans="1:13">
      <c r="A325" s="245">
        <v>315</v>
      </c>
      <c r="B325" s="419" t="s">
        <v>430</v>
      </c>
      <c r="C325" s="417">
        <v>653.79999999999995</v>
      </c>
      <c r="D325" s="418">
        <v>646.31666666666661</v>
      </c>
      <c r="E325" s="418">
        <v>636.63333333333321</v>
      </c>
      <c r="F325" s="418">
        <v>619.46666666666658</v>
      </c>
      <c r="G325" s="418">
        <v>609.78333333333319</v>
      </c>
      <c r="H325" s="418">
        <v>663.48333333333323</v>
      </c>
      <c r="I325" s="418">
        <v>673.16666666666663</v>
      </c>
      <c r="J325" s="418">
        <v>690.33333333333326</v>
      </c>
      <c r="K325" s="417">
        <v>656</v>
      </c>
      <c r="L325" s="417">
        <v>629.15</v>
      </c>
      <c r="M325" s="417">
        <v>3.09701</v>
      </c>
    </row>
    <row r="326" spans="1:13">
      <c r="A326" s="245">
        <v>316</v>
      </c>
      <c r="B326" s="419" t="s">
        <v>735</v>
      </c>
      <c r="C326" s="417">
        <v>198.8</v>
      </c>
      <c r="D326" s="418">
        <v>199.06666666666669</v>
      </c>
      <c r="E326" s="418">
        <v>197.33333333333337</v>
      </c>
      <c r="F326" s="418">
        <v>195.86666666666667</v>
      </c>
      <c r="G326" s="418">
        <v>194.13333333333335</v>
      </c>
      <c r="H326" s="418">
        <v>200.53333333333339</v>
      </c>
      <c r="I326" s="418">
        <v>202.26666666666668</v>
      </c>
      <c r="J326" s="418">
        <v>203.73333333333341</v>
      </c>
      <c r="K326" s="417">
        <v>200.8</v>
      </c>
      <c r="L326" s="417">
        <v>197.6</v>
      </c>
      <c r="M326" s="417">
        <v>2.6819099999999998</v>
      </c>
    </row>
    <row r="327" spans="1:13">
      <c r="A327" s="245">
        <v>317</v>
      </c>
      <c r="B327" s="419" t="s">
        <v>431</v>
      </c>
      <c r="C327" s="417">
        <v>986.2</v>
      </c>
      <c r="D327" s="418">
        <v>973.33333333333337</v>
      </c>
      <c r="E327" s="418">
        <v>947.66666666666674</v>
      </c>
      <c r="F327" s="418">
        <v>909.13333333333333</v>
      </c>
      <c r="G327" s="418">
        <v>883.4666666666667</v>
      </c>
      <c r="H327" s="418">
        <v>1011.8666666666668</v>
      </c>
      <c r="I327" s="418">
        <v>1037.5333333333335</v>
      </c>
      <c r="J327" s="418">
        <v>1076.0666666666668</v>
      </c>
      <c r="K327" s="417">
        <v>999</v>
      </c>
      <c r="L327" s="417">
        <v>934.8</v>
      </c>
      <c r="M327" s="417">
        <v>15.5602</v>
      </c>
    </row>
    <row r="328" spans="1:13">
      <c r="A328" s="245">
        <v>318</v>
      </c>
      <c r="B328" s="419" t="s">
        <v>262</v>
      </c>
      <c r="C328" s="417">
        <v>2229.3000000000002</v>
      </c>
      <c r="D328" s="418">
        <v>2225.1</v>
      </c>
      <c r="E328" s="418">
        <v>2181.1999999999998</v>
      </c>
      <c r="F328" s="418">
        <v>2133.1</v>
      </c>
      <c r="G328" s="418">
        <v>2089.1999999999998</v>
      </c>
      <c r="H328" s="418">
        <v>2273.1999999999998</v>
      </c>
      <c r="I328" s="418">
        <v>2317.1000000000004</v>
      </c>
      <c r="J328" s="418">
        <v>2365.1999999999998</v>
      </c>
      <c r="K328" s="417">
        <v>2269</v>
      </c>
      <c r="L328" s="417">
        <v>2177</v>
      </c>
      <c r="M328" s="417">
        <v>13.74846</v>
      </c>
    </row>
    <row r="329" spans="1:13">
      <c r="A329" s="245">
        <v>319</v>
      </c>
      <c r="B329" s="419" t="s">
        <v>432</v>
      </c>
      <c r="C329" s="417">
        <v>1501.1</v>
      </c>
      <c r="D329" s="418">
        <v>1500.3666666666668</v>
      </c>
      <c r="E329" s="418">
        <v>1485.7333333333336</v>
      </c>
      <c r="F329" s="418">
        <v>1470.3666666666668</v>
      </c>
      <c r="G329" s="418">
        <v>1455.7333333333336</v>
      </c>
      <c r="H329" s="418">
        <v>1515.7333333333336</v>
      </c>
      <c r="I329" s="418">
        <v>1530.3666666666668</v>
      </c>
      <c r="J329" s="418">
        <v>1545.7333333333336</v>
      </c>
      <c r="K329" s="417">
        <v>1515</v>
      </c>
      <c r="L329" s="417">
        <v>1485</v>
      </c>
      <c r="M329" s="417">
        <v>1.2614799999999999</v>
      </c>
    </row>
    <row r="330" spans="1:13">
      <c r="A330" s="245">
        <v>320</v>
      </c>
      <c r="B330" s="419" t="s">
        <v>147</v>
      </c>
      <c r="C330" s="417">
        <v>1534.6</v>
      </c>
      <c r="D330" s="418">
        <v>1537.1833333333334</v>
      </c>
      <c r="E330" s="418">
        <v>1525.6166666666668</v>
      </c>
      <c r="F330" s="418">
        <v>1516.6333333333334</v>
      </c>
      <c r="G330" s="418">
        <v>1505.0666666666668</v>
      </c>
      <c r="H330" s="418">
        <v>1546.1666666666667</v>
      </c>
      <c r="I330" s="418">
        <v>1557.7333333333333</v>
      </c>
      <c r="J330" s="418">
        <v>1566.7166666666667</v>
      </c>
      <c r="K330" s="417">
        <v>1548.75</v>
      </c>
      <c r="L330" s="417">
        <v>1528.2</v>
      </c>
      <c r="M330" s="417">
        <v>7.6460699999999999</v>
      </c>
    </row>
    <row r="331" spans="1:13">
      <c r="A331" s="245">
        <v>321</v>
      </c>
      <c r="B331" s="419" t="s">
        <v>263</v>
      </c>
      <c r="C331" s="417">
        <v>1075.1500000000001</v>
      </c>
      <c r="D331" s="418">
        <v>1073.95</v>
      </c>
      <c r="E331" s="418">
        <v>1055</v>
      </c>
      <c r="F331" s="418">
        <v>1034.8499999999999</v>
      </c>
      <c r="G331" s="418">
        <v>1015.8999999999999</v>
      </c>
      <c r="H331" s="418">
        <v>1094.1000000000001</v>
      </c>
      <c r="I331" s="418">
        <v>1113.0500000000004</v>
      </c>
      <c r="J331" s="418">
        <v>1133.2000000000003</v>
      </c>
      <c r="K331" s="417">
        <v>1092.9000000000001</v>
      </c>
      <c r="L331" s="417">
        <v>1053.8</v>
      </c>
      <c r="M331" s="417">
        <v>5.6435199999999996</v>
      </c>
    </row>
    <row r="332" spans="1:13">
      <c r="A332" s="245">
        <v>322</v>
      </c>
      <c r="B332" s="419" t="s">
        <v>149</v>
      </c>
      <c r="C332" s="417">
        <v>52.65</v>
      </c>
      <c r="D332" s="418">
        <v>52.65</v>
      </c>
      <c r="E332" s="418">
        <v>52.099999999999994</v>
      </c>
      <c r="F332" s="418">
        <v>51.55</v>
      </c>
      <c r="G332" s="418">
        <v>50.999999999999993</v>
      </c>
      <c r="H332" s="418">
        <v>53.199999999999996</v>
      </c>
      <c r="I332" s="418">
        <v>53.749999999999993</v>
      </c>
      <c r="J332" s="418">
        <v>54.3</v>
      </c>
      <c r="K332" s="417">
        <v>53.2</v>
      </c>
      <c r="L332" s="417">
        <v>52.1</v>
      </c>
      <c r="M332" s="417">
        <v>65.880759999999995</v>
      </c>
    </row>
    <row r="333" spans="1:13">
      <c r="A333" s="245">
        <v>323</v>
      </c>
      <c r="B333" s="419" t="s">
        <v>150</v>
      </c>
      <c r="C333" s="417">
        <v>94.7</v>
      </c>
      <c r="D333" s="418">
        <v>93.050000000000011</v>
      </c>
      <c r="E333" s="418">
        <v>90.700000000000017</v>
      </c>
      <c r="F333" s="418">
        <v>86.7</v>
      </c>
      <c r="G333" s="418">
        <v>84.350000000000009</v>
      </c>
      <c r="H333" s="418">
        <v>97.050000000000026</v>
      </c>
      <c r="I333" s="418">
        <v>99.40000000000002</v>
      </c>
      <c r="J333" s="418">
        <v>103.40000000000003</v>
      </c>
      <c r="K333" s="417">
        <v>95.4</v>
      </c>
      <c r="L333" s="417">
        <v>89.05</v>
      </c>
      <c r="M333" s="417">
        <v>146.49057999999999</v>
      </c>
    </row>
    <row r="334" spans="1:13">
      <c r="A334" s="245">
        <v>324</v>
      </c>
      <c r="B334" s="419" t="s">
        <v>433</v>
      </c>
      <c r="C334" s="417">
        <v>644.35</v>
      </c>
      <c r="D334" s="418">
        <v>647.25000000000011</v>
      </c>
      <c r="E334" s="418">
        <v>635.55000000000018</v>
      </c>
      <c r="F334" s="418">
        <v>626.75000000000011</v>
      </c>
      <c r="G334" s="418">
        <v>615.05000000000018</v>
      </c>
      <c r="H334" s="418">
        <v>656.05000000000018</v>
      </c>
      <c r="I334" s="418">
        <v>667.75000000000023</v>
      </c>
      <c r="J334" s="418">
        <v>676.55000000000018</v>
      </c>
      <c r="K334" s="417">
        <v>658.95</v>
      </c>
      <c r="L334" s="417">
        <v>638.45000000000005</v>
      </c>
      <c r="M334" s="417">
        <v>2.3798599999999999</v>
      </c>
    </row>
    <row r="335" spans="1:13">
      <c r="A335" s="245">
        <v>325</v>
      </c>
      <c r="B335" s="419" t="s">
        <v>264</v>
      </c>
      <c r="C335" s="417">
        <v>26.1</v>
      </c>
      <c r="D335" s="418">
        <v>26.133333333333336</v>
      </c>
      <c r="E335" s="418">
        <v>25.966666666666672</v>
      </c>
      <c r="F335" s="418">
        <v>25.833333333333336</v>
      </c>
      <c r="G335" s="418">
        <v>25.666666666666671</v>
      </c>
      <c r="H335" s="418">
        <v>26.266666666666673</v>
      </c>
      <c r="I335" s="418">
        <v>26.433333333333337</v>
      </c>
      <c r="J335" s="418">
        <v>26.566666666666674</v>
      </c>
      <c r="K335" s="417">
        <v>26.3</v>
      </c>
      <c r="L335" s="417">
        <v>26</v>
      </c>
      <c r="M335" s="417">
        <v>25.854399999999998</v>
      </c>
    </row>
    <row r="336" spans="1:13">
      <c r="A336" s="245">
        <v>326</v>
      </c>
      <c r="B336" s="419" t="s">
        <v>434</v>
      </c>
      <c r="C336" s="417">
        <v>61</v>
      </c>
      <c r="D336" s="418">
        <v>61.133333333333333</v>
      </c>
      <c r="E336" s="418">
        <v>60.566666666666663</v>
      </c>
      <c r="F336" s="418">
        <v>60.133333333333333</v>
      </c>
      <c r="G336" s="418">
        <v>59.566666666666663</v>
      </c>
      <c r="H336" s="418">
        <v>61.566666666666663</v>
      </c>
      <c r="I336" s="418">
        <v>62.13333333333334</v>
      </c>
      <c r="J336" s="418">
        <v>62.566666666666663</v>
      </c>
      <c r="K336" s="417">
        <v>61.7</v>
      </c>
      <c r="L336" s="417">
        <v>60.7</v>
      </c>
      <c r="M336" s="417">
        <v>18.417069999999999</v>
      </c>
    </row>
    <row r="337" spans="1:13">
      <c r="A337" s="245">
        <v>327</v>
      </c>
      <c r="B337" s="419" t="s">
        <v>152</v>
      </c>
      <c r="C337" s="417">
        <v>167.55</v>
      </c>
      <c r="D337" s="418">
        <v>167.06666666666669</v>
      </c>
      <c r="E337" s="418">
        <v>166.13333333333338</v>
      </c>
      <c r="F337" s="418">
        <v>164.7166666666667</v>
      </c>
      <c r="G337" s="418">
        <v>163.78333333333339</v>
      </c>
      <c r="H337" s="418">
        <v>168.48333333333338</v>
      </c>
      <c r="I337" s="418">
        <v>169.41666666666671</v>
      </c>
      <c r="J337" s="418">
        <v>170.83333333333337</v>
      </c>
      <c r="K337" s="417">
        <v>168</v>
      </c>
      <c r="L337" s="417">
        <v>165.65</v>
      </c>
      <c r="M337" s="417">
        <v>181.7672</v>
      </c>
    </row>
    <row r="338" spans="1:13">
      <c r="A338" s="245">
        <v>328</v>
      </c>
      <c r="B338" s="419" t="s">
        <v>676</v>
      </c>
      <c r="C338" s="417">
        <v>242.15</v>
      </c>
      <c r="D338" s="418">
        <v>242.98333333333335</v>
      </c>
      <c r="E338" s="418">
        <v>240.16666666666669</v>
      </c>
      <c r="F338" s="418">
        <v>238.18333333333334</v>
      </c>
      <c r="G338" s="418">
        <v>235.36666666666667</v>
      </c>
      <c r="H338" s="418">
        <v>244.9666666666667</v>
      </c>
      <c r="I338" s="418">
        <v>247.78333333333336</v>
      </c>
      <c r="J338" s="418">
        <v>249.76666666666671</v>
      </c>
      <c r="K338" s="417">
        <v>245.8</v>
      </c>
      <c r="L338" s="417">
        <v>241</v>
      </c>
      <c r="M338" s="417">
        <v>11.48418</v>
      </c>
    </row>
    <row r="339" spans="1:13">
      <c r="A339" s="245">
        <v>329</v>
      </c>
      <c r="B339" s="419" t="s">
        <v>153</v>
      </c>
      <c r="C339" s="417">
        <v>117.8</v>
      </c>
      <c r="D339" s="418">
        <v>117.48333333333333</v>
      </c>
      <c r="E339" s="418">
        <v>116.56666666666666</v>
      </c>
      <c r="F339" s="418">
        <v>115.33333333333333</v>
      </c>
      <c r="G339" s="418">
        <v>114.41666666666666</v>
      </c>
      <c r="H339" s="418">
        <v>118.71666666666667</v>
      </c>
      <c r="I339" s="418">
        <v>119.63333333333333</v>
      </c>
      <c r="J339" s="418">
        <v>120.86666666666667</v>
      </c>
      <c r="K339" s="417">
        <v>118.4</v>
      </c>
      <c r="L339" s="417">
        <v>116.25</v>
      </c>
      <c r="M339" s="417">
        <v>95.851439999999997</v>
      </c>
    </row>
    <row r="340" spans="1:13">
      <c r="A340" s="245">
        <v>330</v>
      </c>
      <c r="B340" s="419" t="s">
        <v>435</v>
      </c>
      <c r="C340" s="417">
        <v>483.45</v>
      </c>
      <c r="D340" s="418">
        <v>486.01666666666671</v>
      </c>
      <c r="E340" s="418">
        <v>474.03333333333342</v>
      </c>
      <c r="F340" s="418">
        <v>464.61666666666673</v>
      </c>
      <c r="G340" s="418">
        <v>452.63333333333344</v>
      </c>
      <c r="H340" s="418">
        <v>495.43333333333339</v>
      </c>
      <c r="I340" s="418">
        <v>507.41666666666663</v>
      </c>
      <c r="J340" s="418">
        <v>516.83333333333337</v>
      </c>
      <c r="K340" s="417">
        <v>498</v>
      </c>
      <c r="L340" s="417">
        <v>476.6</v>
      </c>
      <c r="M340" s="417">
        <v>4.2072700000000003</v>
      </c>
    </row>
    <row r="341" spans="1:13">
      <c r="A341" s="245">
        <v>331</v>
      </c>
      <c r="B341" s="419" t="s">
        <v>148</v>
      </c>
      <c r="C341" s="417">
        <v>85.35</v>
      </c>
      <c r="D341" s="418">
        <v>84.55</v>
      </c>
      <c r="E341" s="418">
        <v>83.6</v>
      </c>
      <c r="F341" s="418">
        <v>81.849999999999994</v>
      </c>
      <c r="G341" s="418">
        <v>80.899999999999991</v>
      </c>
      <c r="H341" s="418">
        <v>86.3</v>
      </c>
      <c r="I341" s="418">
        <v>87.250000000000014</v>
      </c>
      <c r="J341" s="418">
        <v>89</v>
      </c>
      <c r="K341" s="417">
        <v>85.5</v>
      </c>
      <c r="L341" s="417">
        <v>82.8</v>
      </c>
      <c r="M341" s="417">
        <v>335.71949000000001</v>
      </c>
    </row>
    <row r="342" spans="1:13">
      <c r="A342" s="245">
        <v>332</v>
      </c>
      <c r="B342" s="419" t="s">
        <v>436</v>
      </c>
      <c r="C342" s="417">
        <v>63.95</v>
      </c>
      <c r="D342" s="418">
        <v>64.266666666666666</v>
      </c>
      <c r="E342" s="418">
        <v>63.433333333333337</v>
      </c>
      <c r="F342" s="418">
        <v>62.916666666666671</v>
      </c>
      <c r="G342" s="418">
        <v>62.083333333333343</v>
      </c>
      <c r="H342" s="418">
        <v>64.783333333333331</v>
      </c>
      <c r="I342" s="418">
        <v>65.616666666666674</v>
      </c>
      <c r="J342" s="418">
        <v>66.133333333333326</v>
      </c>
      <c r="K342" s="417">
        <v>65.099999999999994</v>
      </c>
      <c r="L342" s="417">
        <v>63.75</v>
      </c>
      <c r="M342" s="417">
        <v>13.04785</v>
      </c>
    </row>
    <row r="343" spans="1:13">
      <c r="A343" s="245">
        <v>333</v>
      </c>
      <c r="B343" s="419" t="s">
        <v>437</v>
      </c>
      <c r="C343" s="417">
        <v>3877.55</v>
      </c>
      <c r="D343" s="418">
        <v>3866.7666666666664</v>
      </c>
      <c r="E343" s="418">
        <v>3841.5333333333328</v>
      </c>
      <c r="F343" s="418">
        <v>3805.5166666666664</v>
      </c>
      <c r="G343" s="418">
        <v>3780.2833333333328</v>
      </c>
      <c r="H343" s="418">
        <v>3902.7833333333328</v>
      </c>
      <c r="I343" s="418">
        <v>3928.0166666666664</v>
      </c>
      <c r="J343" s="418">
        <v>3964.0333333333328</v>
      </c>
      <c r="K343" s="417">
        <v>3892</v>
      </c>
      <c r="L343" s="417">
        <v>3830.75</v>
      </c>
      <c r="M343" s="417">
        <v>1.0394300000000001</v>
      </c>
    </row>
    <row r="344" spans="1:13">
      <c r="A344" s="245">
        <v>334</v>
      </c>
      <c r="B344" s="419" t="s">
        <v>151</v>
      </c>
      <c r="C344" s="417">
        <v>17636</v>
      </c>
      <c r="D344" s="418">
        <v>17622</v>
      </c>
      <c r="E344" s="418">
        <v>17564</v>
      </c>
      <c r="F344" s="418">
        <v>17492</v>
      </c>
      <c r="G344" s="418">
        <v>17434</v>
      </c>
      <c r="H344" s="418">
        <v>17694</v>
      </c>
      <c r="I344" s="418">
        <v>17752</v>
      </c>
      <c r="J344" s="418">
        <v>17824</v>
      </c>
      <c r="K344" s="417">
        <v>17680</v>
      </c>
      <c r="L344" s="417">
        <v>17550</v>
      </c>
      <c r="M344" s="417">
        <v>0.26940999999999998</v>
      </c>
    </row>
    <row r="345" spans="1:13">
      <c r="A345" s="245">
        <v>335</v>
      </c>
      <c r="B345" s="419" t="s">
        <v>769</v>
      </c>
      <c r="C345" s="417">
        <v>52.45</v>
      </c>
      <c r="D345" s="418">
        <v>52.533333333333331</v>
      </c>
      <c r="E345" s="418">
        <v>51.766666666666666</v>
      </c>
      <c r="F345" s="418">
        <v>51.083333333333336</v>
      </c>
      <c r="G345" s="418">
        <v>50.31666666666667</v>
      </c>
      <c r="H345" s="418">
        <v>53.216666666666661</v>
      </c>
      <c r="I345" s="418">
        <v>53.983333333333327</v>
      </c>
      <c r="J345" s="418">
        <v>54.666666666666657</v>
      </c>
      <c r="K345" s="417">
        <v>53.3</v>
      </c>
      <c r="L345" s="417">
        <v>51.85</v>
      </c>
      <c r="M345" s="417">
        <v>18.03285</v>
      </c>
    </row>
    <row r="346" spans="1:13">
      <c r="A346" s="245">
        <v>336</v>
      </c>
      <c r="B346" s="419" t="s">
        <v>438</v>
      </c>
      <c r="C346" s="417">
        <v>2333.0500000000002</v>
      </c>
      <c r="D346" s="418">
        <v>2328.6000000000004</v>
      </c>
      <c r="E346" s="418">
        <v>2313.0500000000006</v>
      </c>
      <c r="F346" s="418">
        <v>2293.0500000000002</v>
      </c>
      <c r="G346" s="418">
        <v>2277.5000000000005</v>
      </c>
      <c r="H346" s="418">
        <v>2348.6000000000008</v>
      </c>
      <c r="I346" s="418">
        <v>2364.15</v>
      </c>
      <c r="J346" s="418">
        <v>2384.150000000001</v>
      </c>
      <c r="K346" s="417">
        <v>2344.15</v>
      </c>
      <c r="L346" s="417">
        <v>2308.6</v>
      </c>
      <c r="M346" s="417">
        <v>0.11085</v>
      </c>
    </row>
    <row r="347" spans="1:13">
      <c r="A347" s="245">
        <v>337</v>
      </c>
      <c r="B347" s="419" t="s">
        <v>768</v>
      </c>
      <c r="C347" s="417">
        <v>377.85</v>
      </c>
      <c r="D347" s="418">
        <v>376.2833333333333</v>
      </c>
      <c r="E347" s="418">
        <v>373.71666666666658</v>
      </c>
      <c r="F347" s="418">
        <v>369.58333333333326</v>
      </c>
      <c r="G347" s="418">
        <v>367.01666666666654</v>
      </c>
      <c r="H347" s="418">
        <v>380.41666666666663</v>
      </c>
      <c r="I347" s="418">
        <v>382.98333333333335</v>
      </c>
      <c r="J347" s="418">
        <v>387.11666666666667</v>
      </c>
      <c r="K347" s="417">
        <v>378.85</v>
      </c>
      <c r="L347" s="417">
        <v>372.15</v>
      </c>
      <c r="M347" s="417">
        <v>6.6592700000000002</v>
      </c>
    </row>
    <row r="348" spans="1:13">
      <c r="A348" s="245">
        <v>338</v>
      </c>
      <c r="B348" s="419" t="s">
        <v>265</v>
      </c>
      <c r="C348" s="417">
        <v>670.55</v>
      </c>
      <c r="D348" s="418">
        <v>669.98333333333335</v>
      </c>
      <c r="E348" s="418">
        <v>657.26666666666665</v>
      </c>
      <c r="F348" s="418">
        <v>643.98333333333335</v>
      </c>
      <c r="G348" s="418">
        <v>631.26666666666665</v>
      </c>
      <c r="H348" s="418">
        <v>683.26666666666665</v>
      </c>
      <c r="I348" s="418">
        <v>695.98333333333335</v>
      </c>
      <c r="J348" s="418">
        <v>709.26666666666665</v>
      </c>
      <c r="K348" s="417">
        <v>682.7</v>
      </c>
      <c r="L348" s="417">
        <v>656.7</v>
      </c>
      <c r="M348" s="417">
        <v>11.280620000000001</v>
      </c>
    </row>
    <row r="349" spans="1:13">
      <c r="A349" s="245">
        <v>339</v>
      </c>
      <c r="B349" s="419" t="s">
        <v>155</v>
      </c>
      <c r="C349" s="417">
        <v>117.9</v>
      </c>
      <c r="D349" s="418">
        <v>117.71666666666665</v>
      </c>
      <c r="E349" s="418">
        <v>116.7833333333333</v>
      </c>
      <c r="F349" s="418">
        <v>115.66666666666664</v>
      </c>
      <c r="G349" s="418">
        <v>114.73333333333329</v>
      </c>
      <c r="H349" s="418">
        <v>118.83333333333331</v>
      </c>
      <c r="I349" s="418">
        <v>119.76666666666668</v>
      </c>
      <c r="J349" s="418">
        <v>120.88333333333333</v>
      </c>
      <c r="K349" s="417">
        <v>118.65</v>
      </c>
      <c r="L349" s="417">
        <v>116.6</v>
      </c>
      <c r="M349" s="417">
        <v>112.40925</v>
      </c>
    </row>
    <row r="350" spans="1:13">
      <c r="A350" s="245">
        <v>340</v>
      </c>
      <c r="B350" s="419" t="s">
        <v>154</v>
      </c>
      <c r="C350" s="417">
        <v>173.5</v>
      </c>
      <c r="D350" s="418">
        <v>174.11666666666667</v>
      </c>
      <c r="E350" s="418">
        <v>171.93333333333334</v>
      </c>
      <c r="F350" s="418">
        <v>170.36666666666667</v>
      </c>
      <c r="G350" s="418">
        <v>168.18333333333334</v>
      </c>
      <c r="H350" s="418">
        <v>175.68333333333334</v>
      </c>
      <c r="I350" s="418">
        <v>177.86666666666667</v>
      </c>
      <c r="J350" s="418">
        <v>179.43333333333334</v>
      </c>
      <c r="K350" s="417">
        <v>176.3</v>
      </c>
      <c r="L350" s="417">
        <v>172.55</v>
      </c>
      <c r="M350" s="417">
        <v>11.1563</v>
      </c>
    </row>
    <row r="351" spans="1:13">
      <c r="A351" s="245">
        <v>341</v>
      </c>
      <c r="B351" s="419" t="s">
        <v>266</v>
      </c>
      <c r="C351" s="417">
        <v>3943.95</v>
      </c>
      <c r="D351" s="418">
        <v>3902.1833333333329</v>
      </c>
      <c r="E351" s="418">
        <v>3824.0666666666657</v>
      </c>
      <c r="F351" s="418">
        <v>3704.1833333333329</v>
      </c>
      <c r="G351" s="418">
        <v>3626.0666666666657</v>
      </c>
      <c r="H351" s="418">
        <v>4022.0666666666657</v>
      </c>
      <c r="I351" s="418">
        <v>4100.1833333333334</v>
      </c>
      <c r="J351" s="418">
        <v>4220.0666666666657</v>
      </c>
      <c r="K351" s="417">
        <v>3980.3</v>
      </c>
      <c r="L351" s="417">
        <v>3782.3</v>
      </c>
      <c r="M351" s="417">
        <v>4.4341699999999999</v>
      </c>
    </row>
    <row r="352" spans="1:13">
      <c r="A352" s="245">
        <v>342</v>
      </c>
      <c r="B352" s="419" t="s">
        <v>440</v>
      </c>
      <c r="C352" s="417">
        <v>307.14999999999998</v>
      </c>
      <c r="D352" s="418">
        <v>308.11666666666662</v>
      </c>
      <c r="E352" s="418">
        <v>304.48333333333323</v>
      </c>
      <c r="F352" s="418">
        <v>301.81666666666661</v>
      </c>
      <c r="G352" s="418">
        <v>298.18333333333322</v>
      </c>
      <c r="H352" s="418">
        <v>310.78333333333325</v>
      </c>
      <c r="I352" s="418">
        <v>314.41666666666657</v>
      </c>
      <c r="J352" s="418">
        <v>317.08333333333326</v>
      </c>
      <c r="K352" s="417">
        <v>311.75</v>
      </c>
      <c r="L352" s="417">
        <v>305.45</v>
      </c>
      <c r="M352" s="417">
        <v>3.3591199999999999</v>
      </c>
    </row>
    <row r="353" spans="1:13">
      <c r="A353" s="245">
        <v>343</v>
      </c>
      <c r="B353" s="419" t="s">
        <v>441</v>
      </c>
      <c r="C353" s="417">
        <v>323.8</v>
      </c>
      <c r="D353" s="418">
        <v>325.41666666666669</v>
      </c>
      <c r="E353" s="418">
        <v>320.83333333333337</v>
      </c>
      <c r="F353" s="418">
        <v>317.86666666666667</v>
      </c>
      <c r="G353" s="418">
        <v>313.28333333333336</v>
      </c>
      <c r="H353" s="418">
        <v>328.38333333333338</v>
      </c>
      <c r="I353" s="418">
        <v>332.96666666666675</v>
      </c>
      <c r="J353" s="418">
        <v>335.93333333333339</v>
      </c>
      <c r="K353" s="417">
        <v>330</v>
      </c>
      <c r="L353" s="417">
        <v>322.45</v>
      </c>
      <c r="M353" s="417">
        <v>0.90334000000000003</v>
      </c>
    </row>
    <row r="354" spans="1:13">
      <c r="A354" s="245">
        <v>344</v>
      </c>
      <c r="B354" s="419" t="s">
        <v>267</v>
      </c>
      <c r="C354" s="417">
        <v>2992.15</v>
      </c>
      <c r="D354" s="418">
        <v>2984.8666666666663</v>
      </c>
      <c r="E354" s="418">
        <v>2954.7333333333327</v>
      </c>
      <c r="F354" s="418">
        <v>2917.3166666666662</v>
      </c>
      <c r="G354" s="418">
        <v>2887.1833333333325</v>
      </c>
      <c r="H354" s="418">
        <v>3022.2833333333328</v>
      </c>
      <c r="I354" s="418">
        <v>3052.416666666667</v>
      </c>
      <c r="J354" s="418">
        <v>3089.833333333333</v>
      </c>
      <c r="K354" s="417">
        <v>3015</v>
      </c>
      <c r="L354" s="417">
        <v>2947.45</v>
      </c>
      <c r="M354" s="417">
        <v>1.5351600000000001</v>
      </c>
    </row>
    <row r="355" spans="1:13">
      <c r="A355" s="245">
        <v>345</v>
      </c>
      <c r="B355" s="419" t="s">
        <v>268</v>
      </c>
      <c r="C355" s="417">
        <v>757.9</v>
      </c>
      <c r="D355" s="418">
        <v>747.05000000000007</v>
      </c>
      <c r="E355" s="418">
        <v>736.20000000000016</v>
      </c>
      <c r="F355" s="418">
        <v>714.50000000000011</v>
      </c>
      <c r="G355" s="418">
        <v>703.6500000000002</v>
      </c>
      <c r="H355" s="418">
        <v>768.75000000000011</v>
      </c>
      <c r="I355" s="418">
        <v>779.6</v>
      </c>
      <c r="J355" s="418">
        <v>801.30000000000007</v>
      </c>
      <c r="K355" s="417">
        <v>757.9</v>
      </c>
      <c r="L355" s="417">
        <v>725.35</v>
      </c>
      <c r="M355" s="417">
        <v>1.63168</v>
      </c>
    </row>
    <row r="356" spans="1:13">
      <c r="A356" s="245">
        <v>346</v>
      </c>
      <c r="B356" s="419" t="s">
        <v>442</v>
      </c>
      <c r="C356" s="417">
        <v>300.75</v>
      </c>
      <c r="D356" s="418">
        <v>298.55</v>
      </c>
      <c r="E356" s="418">
        <v>294.75</v>
      </c>
      <c r="F356" s="418">
        <v>288.75</v>
      </c>
      <c r="G356" s="418">
        <v>284.95</v>
      </c>
      <c r="H356" s="418">
        <v>304.55</v>
      </c>
      <c r="I356" s="418">
        <v>308.35000000000008</v>
      </c>
      <c r="J356" s="418">
        <v>314.35000000000002</v>
      </c>
      <c r="K356" s="417">
        <v>302.35000000000002</v>
      </c>
      <c r="L356" s="417">
        <v>292.55</v>
      </c>
      <c r="M356" s="417">
        <v>5.6469500000000004</v>
      </c>
    </row>
    <row r="357" spans="1:13">
      <c r="A357" s="245">
        <v>347</v>
      </c>
      <c r="B357" s="419" t="s">
        <v>163</v>
      </c>
      <c r="C357" s="417">
        <v>1377.65</v>
      </c>
      <c r="D357" s="418">
        <v>1369.7333333333333</v>
      </c>
      <c r="E357" s="418">
        <v>1351.8666666666668</v>
      </c>
      <c r="F357" s="418">
        <v>1326.0833333333335</v>
      </c>
      <c r="G357" s="418">
        <v>1308.2166666666669</v>
      </c>
      <c r="H357" s="418">
        <v>1395.5166666666667</v>
      </c>
      <c r="I357" s="418">
        <v>1413.383333333333</v>
      </c>
      <c r="J357" s="418">
        <v>1439.1666666666665</v>
      </c>
      <c r="K357" s="417">
        <v>1387.6</v>
      </c>
      <c r="L357" s="417">
        <v>1343.95</v>
      </c>
      <c r="M357" s="417">
        <v>4.25692</v>
      </c>
    </row>
    <row r="358" spans="1:13">
      <c r="A358" s="245">
        <v>348</v>
      </c>
      <c r="B358" s="419" t="s">
        <v>156</v>
      </c>
      <c r="C358" s="417">
        <v>31357.85</v>
      </c>
      <c r="D358" s="418">
        <v>31049.05</v>
      </c>
      <c r="E358" s="418">
        <v>30658.799999999999</v>
      </c>
      <c r="F358" s="418">
        <v>29959.75</v>
      </c>
      <c r="G358" s="418">
        <v>29569.5</v>
      </c>
      <c r="H358" s="418">
        <v>31748.1</v>
      </c>
      <c r="I358" s="418">
        <v>32138.35</v>
      </c>
      <c r="J358" s="418">
        <v>32837.399999999994</v>
      </c>
      <c r="K358" s="417">
        <v>31439.3</v>
      </c>
      <c r="L358" s="417">
        <v>30350</v>
      </c>
      <c r="M358" s="417">
        <v>0.40811999999999998</v>
      </c>
    </row>
    <row r="359" spans="1:13">
      <c r="A359" s="245">
        <v>349</v>
      </c>
      <c r="B359" s="419" t="s">
        <v>443</v>
      </c>
      <c r="C359" s="417">
        <v>2775.1</v>
      </c>
      <c r="D359" s="418">
        <v>2785.9500000000003</v>
      </c>
      <c r="E359" s="418">
        <v>2735.2500000000005</v>
      </c>
      <c r="F359" s="418">
        <v>2695.4</v>
      </c>
      <c r="G359" s="418">
        <v>2644.7000000000003</v>
      </c>
      <c r="H359" s="418">
        <v>2825.8000000000006</v>
      </c>
      <c r="I359" s="418">
        <v>2876.5000000000005</v>
      </c>
      <c r="J359" s="418">
        <v>2916.3500000000008</v>
      </c>
      <c r="K359" s="417">
        <v>2836.65</v>
      </c>
      <c r="L359" s="417">
        <v>2746.1</v>
      </c>
      <c r="M359" s="417">
        <v>1.9515800000000001</v>
      </c>
    </row>
    <row r="360" spans="1:13">
      <c r="A360" s="245">
        <v>350</v>
      </c>
      <c r="B360" s="419" t="s">
        <v>158</v>
      </c>
      <c r="C360" s="417">
        <v>224</v>
      </c>
      <c r="D360" s="418">
        <v>224.31666666666669</v>
      </c>
      <c r="E360" s="418">
        <v>223.18333333333339</v>
      </c>
      <c r="F360" s="418">
        <v>222.3666666666667</v>
      </c>
      <c r="G360" s="418">
        <v>221.23333333333341</v>
      </c>
      <c r="H360" s="418">
        <v>225.13333333333338</v>
      </c>
      <c r="I360" s="418">
        <v>226.26666666666665</v>
      </c>
      <c r="J360" s="418">
        <v>227.08333333333337</v>
      </c>
      <c r="K360" s="417">
        <v>225.45</v>
      </c>
      <c r="L360" s="417">
        <v>223.5</v>
      </c>
      <c r="M360" s="417">
        <v>17.25788</v>
      </c>
    </row>
    <row r="361" spans="1:13">
      <c r="A361" s="245">
        <v>351</v>
      </c>
      <c r="B361" s="419" t="s">
        <v>269</v>
      </c>
      <c r="C361" s="417">
        <v>5719.95</v>
      </c>
      <c r="D361" s="418">
        <v>5727.6500000000005</v>
      </c>
      <c r="E361" s="418">
        <v>5670.3000000000011</v>
      </c>
      <c r="F361" s="418">
        <v>5620.6500000000005</v>
      </c>
      <c r="G361" s="418">
        <v>5563.3000000000011</v>
      </c>
      <c r="H361" s="418">
        <v>5777.3000000000011</v>
      </c>
      <c r="I361" s="418">
        <v>5834.6500000000015</v>
      </c>
      <c r="J361" s="418">
        <v>5884.3000000000011</v>
      </c>
      <c r="K361" s="417">
        <v>5785</v>
      </c>
      <c r="L361" s="417">
        <v>5678</v>
      </c>
      <c r="M361" s="417">
        <v>0.62841999999999998</v>
      </c>
    </row>
    <row r="362" spans="1:13">
      <c r="A362" s="245">
        <v>352</v>
      </c>
      <c r="B362" s="419" t="s">
        <v>444</v>
      </c>
      <c r="C362" s="417">
        <v>237.65</v>
      </c>
      <c r="D362" s="418">
        <v>238.13333333333333</v>
      </c>
      <c r="E362" s="418">
        <v>235.26666666666665</v>
      </c>
      <c r="F362" s="418">
        <v>232.88333333333333</v>
      </c>
      <c r="G362" s="418">
        <v>230.01666666666665</v>
      </c>
      <c r="H362" s="418">
        <v>240.51666666666665</v>
      </c>
      <c r="I362" s="418">
        <v>243.38333333333333</v>
      </c>
      <c r="J362" s="418">
        <v>245.76666666666665</v>
      </c>
      <c r="K362" s="417">
        <v>241</v>
      </c>
      <c r="L362" s="417">
        <v>235.75</v>
      </c>
      <c r="M362" s="417">
        <v>8.6976099999999992</v>
      </c>
    </row>
    <row r="363" spans="1:13">
      <c r="A363" s="245">
        <v>353</v>
      </c>
      <c r="B363" s="419" t="s">
        <v>445</v>
      </c>
      <c r="C363" s="417">
        <v>848.9</v>
      </c>
      <c r="D363" s="418">
        <v>848.7166666666667</v>
      </c>
      <c r="E363" s="418">
        <v>837.43333333333339</v>
      </c>
      <c r="F363" s="418">
        <v>825.9666666666667</v>
      </c>
      <c r="G363" s="418">
        <v>814.68333333333339</v>
      </c>
      <c r="H363" s="418">
        <v>860.18333333333339</v>
      </c>
      <c r="I363" s="418">
        <v>871.4666666666667</v>
      </c>
      <c r="J363" s="418">
        <v>882.93333333333339</v>
      </c>
      <c r="K363" s="417">
        <v>860</v>
      </c>
      <c r="L363" s="417">
        <v>837.25</v>
      </c>
      <c r="M363" s="417">
        <v>0.71245999999999998</v>
      </c>
    </row>
    <row r="364" spans="1:13">
      <c r="A364" s="245">
        <v>354</v>
      </c>
      <c r="B364" s="419" t="s">
        <v>160</v>
      </c>
      <c r="C364" s="417">
        <v>2277.8000000000002</v>
      </c>
      <c r="D364" s="418">
        <v>2279.7666666666669</v>
      </c>
      <c r="E364" s="418">
        <v>2265.2833333333338</v>
      </c>
      <c r="F364" s="418">
        <v>2252.7666666666669</v>
      </c>
      <c r="G364" s="418">
        <v>2238.2833333333338</v>
      </c>
      <c r="H364" s="418">
        <v>2292.2833333333338</v>
      </c>
      <c r="I364" s="418">
        <v>2306.7666666666664</v>
      </c>
      <c r="J364" s="418">
        <v>2319.2833333333338</v>
      </c>
      <c r="K364" s="417">
        <v>2294.25</v>
      </c>
      <c r="L364" s="417">
        <v>2267.25</v>
      </c>
      <c r="M364" s="417">
        <v>2.21617</v>
      </c>
    </row>
    <row r="365" spans="1:13">
      <c r="A365" s="245">
        <v>355</v>
      </c>
      <c r="B365" s="419" t="s">
        <v>157</v>
      </c>
      <c r="C365" s="417">
        <v>2312.15</v>
      </c>
      <c r="D365" s="418">
        <v>2318.7833333333333</v>
      </c>
      <c r="E365" s="418">
        <v>2288.8166666666666</v>
      </c>
      <c r="F365" s="418">
        <v>2265.4833333333331</v>
      </c>
      <c r="G365" s="418">
        <v>2235.5166666666664</v>
      </c>
      <c r="H365" s="418">
        <v>2342.1166666666668</v>
      </c>
      <c r="I365" s="418">
        <v>2372.083333333333</v>
      </c>
      <c r="J365" s="418">
        <v>2395.416666666667</v>
      </c>
      <c r="K365" s="417">
        <v>2348.75</v>
      </c>
      <c r="L365" s="417">
        <v>2295.4499999999998</v>
      </c>
      <c r="M365" s="417">
        <v>5.75068</v>
      </c>
    </row>
    <row r="366" spans="1:13">
      <c r="A366" s="245">
        <v>356</v>
      </c>
      <c r="B366" s="419" t="s">
        <v>736</v>
      </c>
      <c r="C366" s="417">
        <v>987.7</v>
      </c>
      <c r="D366" s="418">
        <v>982.9</v>
      </c>
      <c r="E366" s="418">
        <v>970.8</v>
      </c>
      <c r="F366" s="418">
        <v>953.9</v>
      </c>
      <c r="G366" s="418">
        <v>941.8</v>
      </c>
      <c r="H366" s="418">
        <v>999.8</v>
      </c>
      <c r="I366" s="418">
        <v>1011.9000000000001</v>
      </c>
      <c r="J366" s="418">
        <v>1028.8</v>
      </c>
      <c r="K366" s="417">
        <v>995</v>
      </c>
      <c r="L366" s="417">
        <v>966</v>
      </c>
      <c r="M366" s="417">
        <v>1.70367</v>
      </c>
    </row>
    <row r="367" spans="1:13">
      <c r="A367" s="245">
        <v>357</v>
      </c>
      <c r="B367" s="419" t="s">
        <v>446</v>
      </c>
      <c r="C367" s="417">
        <v>1946.15</v>
      </c>
      <c r="D367" s="418">
        <v>1954</v>
      </c>
      <c r="E367" s="418">
        <v>1930.15</v>
      </c>
      <c r="F367" s="418">
        <v>1914.15</v>
      </c>
      <c r="G367" s="418">
        <v>1890.3000000000002</v>
      </c>
      <c r="H367" s="418">
        <v>1970</v>
      </c>
      <c r="I367" s="418">
        <v>1993.85</v>
      </c>
      <c r="J367" s="418">
        <v>2009.85</v>
      </c>
      <c r="K367" s="417">
        <v>1977.85</v>
      </c>
      <c r="L367" s="417">
        <v>1938</v>
      </c>
      <c r="M367" s="417">
        <v>2.6187900000000002</v>
      </c>
    </row>
    <row r="368" spans="1:13">
      <c r="A368" s="245">
        <v>358</v>
      </c>
      <c r="B368" s="419" t="s">
        <v>737</v>
      </c>
      <c r="C368" s="417">
        <v>1470.5</v>
      </c>
      <c r="D368" s="418">
        <v>1456.8333333333333</v>
      </c>
      <c r="E368" s="418">
        <v>1433.6666666666665</v>
      </c>
      <c r="F368" s="418">
        <v>1396.8333333333333</v>
      </c>
      <c r="G368" s="418">
        <v>1373.6666666666665</v>
      </c>
      <c r="H368" s="418">
        <v>1493.6666666666665</v>
      </c>
      <c r="I368" s="418">
        <v>1516.833333333333</v>
      </c>
      <c r="J368" s="418">
        <v>1553.6666666666665</v>
      </c>
      <c r="K368" s="417">
        <v>1480</v>
      </c>
      <c r="L368" s="417">
        <v>1420</v>
      </c>
      <c r="M368" s="417">
        <v>4.5967500000000001</v>
      </c>
    </row>
    <row r="369" spans="1:13">
      <c r="A369" s="245">
        <v>359</v>
      </c>
      <c r="B369" s="419" t="s">
        <v>159</v>
      </c>
      <c r="C369" s="417">
        <v>121.65</v>
      </c>
      <c r="D369" s="418">
        <v>121.35000000000001</v>
      </c>
      <c r="E369" s="418">
        <v>120.80000000000001</v>
      </c>
      <c r="F369" s="418">
        <v>119.95</v>
      </c>
      <c r="G369" s="418">
        <v>119.4</v>
      </c>
      <c r="H369" s="418">
        <v>122.20000000000002</v>
      </c>
      <c r="I369" s="418">
        <v>122.75</v>
      </c>
      <c r="J369" s="418">
        <v>123.60000000000002</v>
      </c>
      <c r="K369" s="417">
        <v>121.9</v>
      </c>
      <c r="L369" s="417">
        <v>120.5</v>
      </c>
      <c r="M369" s="417">
        <v>45.857349999999997</v>
      </c>
    </row>
    <row r="370" spans="1:13">
      <c r="A370" s="245">
        <v>360</v>
      </c>
      <c r="B370" s="419" t="s">
        <v>162</v>
      </c>
      <c r="C370" s="417">
        <v>230.25</v>
      </c>
      <c r="D370" s="418">
        <v>230.56666666666669</v>
      </c>
      <c r="E370" s="418">
        <v>229.68333333333339</v>
      </c>
      <c r="F370" s="418">
        <v>229.1166666666667</v>
      </c>
      <c r="G370" s="418">
        <v>228.23333333333341</v>
      </c>
      <c r="H370" s="418">
        <v>231.13333333333338</v>
      </c>
      <c r="I370" s="418">
        <v>232.01666666666665</v>
      </c>
      <c r="J370" s="418">
        <v>232.58333333333337</v>
      </c>
      <c r="K370" s="417">
        <v>231.45</v>
      </c>
      <c r="L370" s="417">
        <v>230</v>
      </c>
      <c r="M370" s="417">
        <v>16.82357</v>
      </c>
    </row>
    <row r="371" spans="1:13">
      <c r="A371" s="245">
        <v>361</v>
      </c>
      <c r="B371" s="419" t="s">
        <v>270</v>
      </c>
      <c r="C371" s="417">
        <v>296.35000000000002</v>
      </c>
      <c r="D371" s="418">
        <v>295.51666666666665</v>
      </c>
      <c r="E371" s="418">
        <v>291.2833333333333</v>
      </c>
      <c r="F371" s="418">
        <v>286.21666666666664</v>
      </c>
      <c r="G371" s="418">
        <v>281.98333333333329</v>
      </c>
      <c r="H371" s="418">
        <v>300.58333333333331</v>
      </c>
      <c r="I371" s="418">
        <v>304.81666666666666</v>
      </c>
      <c r="J371" s="418">
        <v>309.88333333333333</v>
      </c>
      <c r="K371" s="417">
        <v>299.75</v>
      </c>
      <c r="L371" s="417">
        <v>290.45</v>
      </c>
      <c r="M371" s="417">
        <v>12.329230000000001</v>
      </c>
    </row>
    <row r="372" spans="1:13">
      <c r="A372" s="245">
        <v>362</v>
      </c>
      <c r="B372" s="419" t="s">
        <v>884</v>
      </c>
      <c r="C372" s="417">
        <v>729.7</v>
      </c>
      <c r="D372" s="418">
        <v>730.96666666666658</v>
      </c>
      <c r="E372" s="418">
        <v>722.03333333333319</v>
      </c>
      <c r="F372" s="418">
        <v>714.36666666666656</v>
      </c>
      <c r="G372" s="418">
        <v>705.43333333333317</v>
      </c>
      <c r="H372" s="418">
        <v>738.63333333333321</v>
      </c>
      <c r="I372" s="418">
        <v>747.56666666666661</v>
      </c>
      <c r="J372" s="418">
        <v>755.23333333333323</v>
      </c>
      <c r="K372" s="417">
        <v>739.9</v>
      </c>
      <c r="L372" s="417">
        <v>723.3</v>
      </c>
      <c r="M372" s="417">
        <v>2.8075899999999998</v>
      </c>
    </row>
    <row r="373" spans="1:13">
      <c r="A373" s="245">
        <v>363</v>
      </c>
      <c r="B373" s="419" t="s">
        <v>447</v>
      </c>
      <c r="C373" s="417">
        <v>132.4</v>
      </c>
      <c r="D373" s="418">
        <v>132.46666666666667</v>
      </c>
      <c r="E373" s="418">
        <v>130.93333333333334</v>
      </c>
      <c r="F373" s="418">
        <v>129.46666666666667</v>
      </c>
      <c r="G373" s="418">
        <v>127.93333333333334</v>
      </c>
      <c r="H373" s="418">
        <v>133.93333333333334</v>
      </c>
      <c r="I373" s="418">
        <v>135.4666666666667</v>
      </c>
      <c r="J373" s="418">
        <v>136.93333333333334</v>
      </c>
      <c r="K373" s="417">
        <v>134</v>
      </c>
      <c r="L373" s="417">
        <v>131</v>
      </c>
      <c r="M373" s="417">
        <v>1.222</v>
      </c>
    </row>
    <row r="374" spans="1:13">
      <c r="A374" s="245">
        <v>364</v>
      </c>
      <c r="B374" s="419" t="s">
        <v>448</v>
      </c>
      <c r="C374" s="417">
        <v>5595.95</v>
      </c>
      <c r="D374" s="418">
        <v>5603.333333333333</v>
      </c>
      <c r="E374" s="418">
        <v>5548.1666666666661</v>
      </c>
      <c r="F374" s="418">
        <v>5500.3833333333332</v>
      </c>
      <c r="G374" s="418">
        <v>5445.2166666666662</v>
      </c>
      <c r="H374" s="418">
        <v>5651.1166666666659</v>
      </c>
      <c r="I374" s="418">
        <v>5706.2833333333319</v>
      </c>
      <c r="J374" s="418">
        <v>5754.0666666666657</v>
      </c>
      <c r="K374" s="417">
        <v>5658.5</v>
      </c>
      <c r="L374" s="417">
        <v>5555.55</v>
      </c>
      <c r="M374" s="417">
        <v>7.5370000000000006E-2</v>
      </c>
    </row>
    <row r="375" spans="1:13">
      <c r="A375" s="245">
        <v>365</v>
      </c>
      <c r="B375" s="419" t="s">
        <v>271</v>
      </c>
      <c r="C375" s="417">
        <v>13134.7</v>
      </c>
      <c r="D375" s="418">
        <v>13209.566666666666</v>
      </c>
      <c r="E375" s="418">
        <v>13025.133333333331</v>
      </c>
      <c r="F375" s="418">
        <v>12915.566666666666</v>
      </c>
      <c r="G375" s="418">
        <v>12731.133333333331</v>
      </c>
      <c r="H375" s="418">
        <v>13319.133333333331</v>
      </c>
      <c r="I375" s="418">
        <v>13503.566666666666</v>
      </c>
      <c r="J375" s="418">
        <v>13613.133333333331</v>
      </c>
      <c r="K375" s="417">
        <v>13394</v>
      </c>
      <c r="L375" s="417">
        <v>13100</v>
      </c>
      <c r="M375" s="417">
        <v>2.8629999999999999E-2</v>
      </c>
    </row>
    <row r="376" spans="1:13">
      <c r="A376" s="245">
        <v>366</v>
      </c>
      <c r="B376" s="419" t="s">
        <v>161</v>
      </c>
      <c r="C376" s="417">
        <v>41</v>
      </c>
      <c r="D376" s="418">
        <v>41.016666666666673</v>
      </c>
      <c r="E376" s="418">
        <v>40.833333333333343</v>
      </c>
      <c r="F376" s="418">
        <v>40.666666666666671</v>
      </c>
      <c r="G376" s="418">
        <v>40.483333333333341</v>
      </c>
      <c r="H376" s="418">
        <v>41.183333333333344</v>
      </c>
      <c r="I376" s="418">
        <v>41.366666666666667</v>
      </c>
      <c r="J376" s="418">
        <v>41.533333333333346</v>
      </c>
      <c r="K376" s="417">
        <v>41.2</v>
      </c>
      <c r="L376" s="417">
        <v>40.85</v>
      </c>
      <c r="M376" s="417">
        <v>451.22471000000002</v>
      </c>
    </row>
    <row r="377" spans="1:13">
      <c r="A377" s="245">
        <v>367</v>
      </c>
      <c r="B377" s="419" t="s">
        <v>272</v>
      </c>
      <c r="C377" s="417">
        <v>813.1</v>
      </c>
      <c r="D377" s="418">
        <v>814.4</v>
      </c>
      <c r="E377" s="418">
        <v>799.55</v>
      </c>
      <c r="F377" s="418">
        <v>786</v>
      </c>
      <c r="G377" s="418">
        <v>771.15</v>
      </c>
      <c r="H377" s="418">
        <v>827.94999999999993</v>
      </c>
      <c r="I377" s="418">
        <v>842.80000000000007</v>
      </c>
      <c r="J377" s="418">
        <v>856.34999999999991</v>
      </c>
      <c r="K377" s="417">
        <v>829.25</v>
      </c>
      <c r="L377" s="417">
        <v>800.85</v>
      </c>
      <c r="M377" s="417">
        <v>1.1109</v>
      </c>
    </row>
    <row r="378" spans="1:13">
      <c r="A378" s="245">
        <v>368</v>
      </c>
      <c r="B378" s="419" t="s">
        <v>165</v>
      </c>
      <c r="C378" s="417">
        <v>218.95</v>
      </c>
      <c r="D378" s="418">
        <v>217.35</v>
      </c>
      <c r="E378" s="418">
        <v>213.95</v>
      </c>
      <c r="F378" s="418">
        <v>208.95</v>
      </c>
      <c r="G378" s="418">
        <v>205.54999999999998</v>
      </c>
      <c r="H378" s="418">
        <v>222.35</v>
      </c>
      <c r="I378" s="418">
        <v>225.75000000000003</v>
      </c>
      <c r="J378" s="418">
        <v>230.75</v>
      </c>
      <c r="K378" s="417">
        <v>220.75</v>
      </c>
      <c r="L378" s="417">
        <v>212.35</v>
      </c>
      <c r="M378" s="417">
        <v>126.80283</v>
      </c>
    </row>
    <row r="379" spans="1:13">
      <c r="A379" s="245">
        <v>369</v>
      </c>
      <c r="B379" s="419" t="s">
        <v>166</v>
      </c>
      <c r="C379" s="417">
        <v>145.35</v>
      </c>
      <c r="D379" s="418">
        <v>144.66666666666666</v>
      </c>
      <c r="E379" s="418">
        <v>143.68333333333331</v>
      </c>
      <c r="F379" s="418">
        <v>142.01666666666665</v>
      </c>
      <c r="G379" s="418">
        <v>141.0333333333333</v>
      </c>
      <c r="H379" s="418">
        <v>146.33333333333331</v>
      </c>
      <c r="I379" s="418">
        <v>147.31666666666666</v>
      </c>
      <c r="J379" s="418">
        <v>148.98333333333332</v>
      </c>
      <c r="K379" s="417">
        <v>145.65</v>
      </c>
      <c r="L379" s="417">
        <v>143</v>
      </c>
      <c r="M379" s="417">
        <v>25.763649999999998</v>
      </c>
    </row>
    <row r="380" spans="1:13">
      <c r="A380" s="245">
        <v>370</v>
      </c>
      <c r="B380" s="419" t="s">
        <v>449</v>
      </c>
      <c r="C380" s="417">
        <v>284.45</v>
      </c>
      <c r="D380" s="418">
        <v>287.58333333333331</v>
      </c>
      <c r="E380" s="418">
        <v>279.16666666666663</v>
      </c>
      <c r="F380" s="418">
        <v>273.88333333333333</v>
      </c>
      <c r="G380" s="418">
        <v>265.46666666666664</v>
      </c>
      <c r="H380" s="418">
        <v>292.86666666666662</v>
      </c>
      <c r="I380" s="418">
        <v>301.28333333333325</v>
      </c>
      <c r="J380" s="418">
        <v>306.56666666666661</v>
      </c>
      <c r="K380" s="417">
        <v>296</v>
      </c>
      <c r="L380" s="417">
        <v>282.3</v>
      </c>
      <c r="M380" s="417">
        <v>21.470289999999999</v>
      </c>
    </row>
    <row r="381" spans="1:13">
      <c r="A381" s="245">
        <v>371</v>
      </c>
      <c r="B381" s="419" t="s">
        <v>450</v>
      </c>
      <c r="C381" s="417">
        <v>778.2</v>
      </c>
      <c r="D381" s="418">
        <v>772.41666666666663</v>
      </c>
      <c r="E381" s="418">
        <v>759.83333333333326</v>
      </c>
      <c r="F381" s="418">
        <v>741.46666666666658</v>
      </c>
      <c r="G381" s="418">
        <v>728.88333333333321</v>
      </c>
      <c r="H381" s="418">
        <v>790.7833333333333</v>
      </c>
      <c r="I381" s="418">
        <v>803.36666666666656</v>
      </c>
      <c r="J381" s="418">
        <v>821.73333333333335</v>
      </c>
      <c r="K381" s="417">
        <v>785</v>
      </c>
      <c r="L381" s="417">
        <v>754.05</v>
      </c>
      <c r="M381" s="417">
        <v>4.6829900000000002</v>
      </c>
    </row>
    <row r="382" spans="1:13">
      <c r="A382" s="245">
        <v>372</v>
      </c>
      <c r="B382" s="419" t="s">
        <v>451</v>
      </c>
      <c r="C382" s="417">
        <v>32.15</v>
      </c>
      <c r="D382" s="418">
        <v>32.199999999999996</v>
      </c>
      <c r="E382" s="418">
        <v>31.949999999999989</v>
      </c>
      <c r="F382" s="418">
        <v>31.749999999999993</v>
      </c>
      <c r="G382" s="418">
        <v>31.499999999999986</v>
      </c>
      <c r="H382" s="418">
        <v>32.399999999999991</v>
      </c>
      <c r="I382" s="418">
        <v>32.650000000000006</v>
      </c>
      <c r="J382" s="418">
        <v>32.849999999999994</v>
      </c>
      <c r="K382" s="417">
        <v>32.450000000000003</v>
      </c>
      <c r="L382" s="417">
        <v>32</v>
      </c>
      <c r="M382" s="417">
        <v>27.52243</v>
      </c>
    </row>
    <row r="383" spans="1:13">
      <c r="A383" s="245">
        <v>373</v>
      </c>
      <c r="B383" s="419" t="s">
        <v>452</v>
      </c>
      <c r="C383" s="417">
        <v>235.45</v>
      </c>
      <c r="D383" s="418">
        <v>232.31666666666669</v>
      </c>
      <c r="E383" s="418">
        <v>227.13333333333338</v>
      </c>
      <c r="F383" s="418">
        <v>218.81666666666669</v>
      </c>
      <c r="G383" s="418">
        <v>213.63333333333338</v>
      </c>
      <c r="H383" s="418">
        <v>240.63333333333338</v>
      </c>
      <c r="I383" s="418">
        <v>245.81666666666672</v>
      </c>
      <c r="J383" s="418">
        <v>254.13333333333338</v>
      </c>
      <c r="K383" s="417">
        <v>237.5</v>
      </c>
      <c r="L383" s="417">
        <v>224</v>
      </c>
      <c r="M383" s="417">
        <v>182.50845000000001</v>
      </c>
    </row>
    <row r="384" spans="1:13">
      <c r="A384" s="245">
        <v>374</v>
      </c>
      <c r="B384" s="419" t="s">
        <v>273</v>
      </c>
      <c r="C384" s="417">
        <v>580.25</v>
      </c>
      <c r="D384" s="418">
        <v>580.73333333333335</v>
      </c>
      <c r="E384" s="418">
        <v>575.56666666666672</v>
      </c>
      <c r="F384" s="418">
        <v>570.88333333333333</v>
      </c>
      <c r="G384" s="418">
        <v>565.7166666666667</v>
      </c>
      <c r="H384" s="418">
        <v>585.41666666666674</v>
      </c>
      <c r="I384" s="418">
        <v>590.58333333333326</v>
      </c>
      <c r="J384" s="418">
        <v>595.26666666666677</v>
      </c>
      <c r="K384" s="417">
        <v>585.9</v>
      </c>
      <c r="L384" s="417">
        <v>576.04999999999995</v>
      </c>
      <c r="M384" s="417">
        <v>2.90428</v>
      </c>
    </row>
    <row r="385" spans="1:13">
      <c r="A385" s="245">
        <v>375</v>
      </c>
      <c r="B385" s="419" t="s">
        <v>453</v>
      </c>
      <c r="C385" s="417">
        <v>315</v>
      </c>
      <c r="D385" s="418">
        <v>317.23333333333335</v>
      </c>
      <c r="E385" s="418">
        <v>311.26666666666671</v>
      </c>
      <c r="F385" s="418">
        <v>307.53333333333336</v>
      </c>
      <c r="G385" s="418">
        <v>301.56666666666672</v>
      </c>
      <c r="H385" s="418">
        <v>320.9666666666667</v>
      </c>
      <c r="I385" s="418">
        <v>326.93333333333339</v>
      </c>
      <c r="J385" s="418">
        <v>330.66666666666669</v>
      </c>
      <c r="K385" s="417">
        <v>323.2</v>
      </c>
      <c r="L385" s="417">
        <v>313.5</v>
      </c>
      <c r="M385" s="417">
        <v>4.8362800000000004</v>
      </c>
    </row>
    <row r="386" spans="1:13">
      <c r="A386" s="245">
        <v>376</v>
      </c>
      <c r="B386" s="419" t="s">
        <v>454</v>
      </c>
      <c r="C386" s="417">
        <v>83.6</v>
      </c>
      <c r="D386" s="418">
        <v>83.649999999999991</v>
      </c>
      <c r="E386" s="418">
        <v>82.949999999999989</v>
      </c>
      <c r="F386" s="418">
        <v>82.3</v>
      </c>
      <c r="G386" s="418">
        <v>81.599999999999994</v>
      </c>
      <c r="H386" s="418">
        <v>84.299999999999983</v>
      </c>
      <c r="I386" s="418">
        <v>85</v>
      </c>
      <c r="J386" s="418">
        <v>85.649999999999977</v>
      </c>
      <c r="K386" s="417">
        <v>84.35</v>
      </c>
      <c r="L386" s="417">
        <v>83</v>
      </c>
      <c r="M386" s="417">
        <v>24.724869999999999</v>
      </c>
    </row>
    <row r="387" spans="1:13">
      <c r="A387" s="245">
        <v>377</v>
      </c>
      <c r="B387" s="419" t="s">
        <v>455</v>
      </c>
      <c r="C387" s="417">
        <v>2058.1</v>
      </c>
      <c r="D387" s="418">
        <v>2055.35</v>
      </c>
      <c r="E387" s="418">
        <v>2042.75</v>
      </c>
      <c r="F387" s="418">
        <v>2027.4</v>
      </c>
      <c r="G387" s="418">
        <v>2014.8000000000002</v>
      </c>
      <c r="H387" s="418">
        <v>2070.6999999999998</v>
      </c>
      <c r="I387" s="418">
        <v>2083.2999999999993</v>
      </c>
      <c r="J387" s="418">
        <v>2098.6499999999996</v>
      </c>
      <c r="K387" s="417">
        <v>2067.9499999999998</v>
      </c>
      <c r="L387" s="417">
        <v>2040</v>
      </c>
      <c r="M387" s="417">
        <v>0.16253999999999999</v>
      </c>
    </row>
    <row r="388" spans="1:13">
      <c r="A388" s="245">
        <v>378</v>
      </c>
      <c r="B388" s="419" t="s">
        <v>456</v>
      </c>
      <c r="C388" s="417">
        <v>416.7</v>
      </c>
      <c r="D388" s="418">
        <v>414.76666666666671</v>
      </c>
      <c r="E388" s="418">
        <v>409.03333333333342</v>
      </c>
      <c r="F388" s="418">
        <v>401.36666666666673</v>
      </c>
      <c r="G388" s="418">
        <v>395.63333333333344</v>
      </c>
      <c r="H388" s="418">
        <v>422.43333333333339</v>
      </c>
      <c r="I388" s="418">
        <v>428.16666666666663</v>
      </c>
      <c r="J388" s="418">
        <v>435.83333333333337</v>
      </c>
      <c r="K388" s="417">
        <v>420.5</v>
      </c>
      <c r="L388" s="417">
        <v>407.1</v>
      </c>
      <c r="M388" s="417">
        <v>3.6383399999999999</v>
      </c>
    </row>
    <row r="389" spans="1:13">
      <c r="A389" s="245">
        <v>379</v>
      </c>
      <c r="B389" s="419" t="s">
        <v>457</v>
      </c>
      <c r="C389" s="417">
        <v>318.05</v>
      </c>
      <c r="D389" s="418">
        <v>316.43333333333334</v>
      </c>
      <c r="E389" s="418">
        <v>311.86666666666667</v>
      </c>
      <c r="F389" s="418">
        <v>305.68333333333334</v>
      </c>
      <c r="G389" s="418">
        <v>301.11666666666667</v>
      </c>
      <c r="H389" s="418">
        <v>322.61666666666667</v>
      </c>
      <c r="I389" s="418">
        <v>327.18333333333339</v>
      </c>
      <c r="J389" s="418">
        <v>333.36666666666667</v>
      </c>
      <c r="K389" s="417">
        <v>321</v>
      </c>
      <c r="L389" s="417">
        <v>310.25</v>
      </c>
      <c r="M389" s="417">
        <v>7.0810899999999997</v>
      </c>
    </row>
    <row r="390" spans="1:13">
      <c r="A390" s="245">
        <v>380</v>
      </c>
      <c r="B390" s="419" t="s">
        <v>458</v>
      </c>
      <c r="C390" s="417">
        <v>1167.55</v>
      </c>
      <c r="D390" s="418">
        <v>1172.8666666666666</v>
      </c>
      <c r="E390" s="418">
        <v>1157.7833333333331</v>
      </c>
      <c r="F390" s="418">
        <v>1148.0166666666664</v>
      </c>
      <c r="G390" s="418">
        <v>1132.9333333333329</v>
      </c>
      <c r="H390" s="418">
        <v>1182.6333333333332</v>
      </c>
      <c r="I390" s="418">
        <v>1197.7166666666667</v>
      </c>
      <c r="J390" s="418">
        <v>1207.4833333333333</v>
      </c>
      <c r="K390" s="417">
        <v>1187.95</v>
      </c>
      <c r="L390" s="417">
        <v>1163.0999999999999</v>
      </c>
      <c r="M390" s="417">
        <v>1.30708</v>
      </c>
    </row>
    <row r="391" spans="1:13">
      <c r="A391" s="245">
        <v>381</v>
      </c>
      <c r="B391" s="419" t="s">
        <v>167</v>
      </c>
      <c r="C391" s="417">
        <v>2071.1999999999998</v>
      </c>
      <c r="D391" s="418">
        <v>2076.3333333333335</v>
      </c>
      <c r="E391" s="418">
        <v>2060.9666666666672</v>
      </c>
      <c r="F391" s="418">
        <v>2050.7333333333336</v>
      </c>
      <c r="G391" s="418">
        <v>2035.3666666666672</v>
      </c>
      <c r="H391" s="418">
        <v>2086.5666666666671</v>
      </c>
      <c r="I391" s="418">
        <v>2101.9333333333329</v>
      </c>
      <c r="J391" s="418">
        <v>2112.166666666667</v>
      </c>
      <c r="K391" s="417">
        <v>2091.6999999999998</v>
      </c>
      <c r="L391" s="417">
        <v>2066.1</v>
      </c>
      <c r="M391" s="417">
        <v>41.708860000000001</v>
      </c>
    </row>
    <row r="392" spans="1:13">
      <c r="A392" s="245">
        <v>382</v>
      </c>
      <c r="B392" s="419" t="s">
        <v>885</v>
      </c>
      <c r="C392" s="417">
        <v>143.05000000000001</v>
      </c>
      <c r="D392" s="418">
        <v>143.1</v>
      </c>
      <c r="E392" s="418">
        <v>141.19999999999999</v>
      </c>
      <c r="F392" s="418">
        <v>139.35</v>
      </c>
      <c r="G392" s="418">
        <v>137.44999999999999</v>
      </c>
      <c r="H392" s="418">
        <v>144.94999999999999</v>
      </c>
      <c r="I392" s="418">
        <v>146.85000000000002</v>
      </c>
      <c r="J392" s="418">
        <v>148.69999999999999</v>
      </c>
      <c r="K392" s="417">
        <v>145</v>
      </c>
      <c r="L392" s="417">
        <v>141.25</v>
      </c>
      <c r="M392" s="417">
        <v>0.19367000000000001</v>
      </c>
    </row>
    <row r="393" spans="1:13">
      <c r="A393" s="245">
        <v>383</v>
      </c>
      <c r="B393" s="419" t="s">
        <v>886</v>
      </c>
      <c r="C393" s="417">
        <v>1184.0999999999999</v>
      </c>
      <c r="D393" s="418">
        <v>1182.8166666666668</v>
      </c>
      <c r="E393" s="418">
        <v>1149.6833333333336</v>
      </c>
      <c r="F393" s="418">
        <v>1115.2666666666669</v>
      </c>
      <c r="G393" s="418">
        <v>1082.1333333333337</v>
      </c>
      <c r="H393" s="418">
        <v>1217.2333333333336</v>
      </c>
      <c r="I393" s="418">
        <v>1250.3666666666668</v>
      </c>
      <c r="J393" s="418">
        <v>1284.7833333333335</v>
      </c>
      <c r="K393" s="417">
        <v>1215.95</v>
      </c>
      <c r="L393" s="417">
        <v>1148.4000000000001</v>
      </c>
      <c r="M393" s="417">
        <v>2.3882300000000001</v>
      </c>
    </row>
    <row r="394" spans="1:13">
      <c r="A394" s="245">
        <v>384</v>
      </c>
      <c r="B394" s="419" t="s">
        <v>887</v>
      </c>
      <c r="C394" s="417">
        <v>2111.6999999999998</v>
      </c>
      <c r="D394" s="418">
        <v>2115.5333333333333</v>
      </c>
      <c r="E394" s="418">
        <v>2077.1666666666665</v>
      </c>
      <c r="F394" s="418">
        <v>2042.6333333333332</v>
      </c>
      <c r="G394" s="418">
        <v>2004.2666666666664</v>
      </c>
      <c r="H394" s="418">
        <v>2150.0666666666666</v>
      </c>
      <c r="I394" s="418">
        <v>2188.4333333333334</v>
      </c>
      <c r="J394" s="418">
        <v>2222.9666666666667</v>
      </c>
      <c r="K394" s="417">
        <v>2153.9</v>
      </c>
      <c r="L394" s="417">
        <v>2081</v>
      </c>
      <c r="M394" s="417">
        <v>7.4941500000000003</v>
      </c>
    </row>
    <row r="395" spans="1:13">
      <c r="A395" s="245">
        <v>385</v>
      </c>
      <c r="B395" s="419" t="s">
        <v>792</v>
      </c>
      <c r="C395" s="417">
        <v>974.5</v>
      </c>
      <c r="D395" s="418">
        <v>977.43333333333339</v>
      </c>
      <c r="E395" s="418">
        <v>967.06666666666683</v>
      </c>
      <c r="F395" s="418">
        <v>959.63333333333344</v>
      </c>
      <c r="G395" s="418">
        <v>949.26666666666688</v>
      </c>
      <c r="H395" s="418">
        <v>984.86666666666679</v>
      </c>
      <c r="I395" s="418">
        <v>995.23333333333335</v>
      </c>
      <c r="J395" s="418">
        <v>1002.6666666666667</v>
      </c>
      <c r="K395" s="417">
        <v>987.8</v>
      </c>
      <c r="L395" s="417">
        <v>970</v>
      </c>
      <c r="M395" s="417">
        <v>10.88635</v>
      </c>
    </row>
    <row r="396" spans="1:13">
      <c r="A396" s="245">
        <v>386</v>
      </c>
      <c r="B396" s="419" t="s">
        <v>274</v>
      </c>
      <c r="C396" s="417">
        <v>1019.6</v>
      </c>
      <c r="D396" s="418">
        <v>1020.0499999999998</v>
      </c>
      <c r="E396" s="418">
        <v>1012.0999999999997</v>
      </c>
      <c r="F396" s="418">
        <v>1004.5999999999998</v>
      </c>
      <c r="G396" s="418">
        <v>996.64999999999964</v>
      </c>
      <c r="H396" s="418">
        <v>1027.5499999999997</v>
      </c>
      <c r="I396" s="418">
        <v>1035.4999999999998</v>
      </c>
      <c r="J396" s="418">
        <v>1042.9999999999998</v>
      </c>
      <c r="K396" s="417">
        <v>1028</v>
      </c>
      <c r="L396" s="417">
        <v>1012.55</v>
      </c>
      <c r="M396" s="417">
        <v>9.3038699999999999</v>
      </c>
    </row>
    <row r="397" spans="1:13">
      <c r="A397" s="245">
        <v>387</v>
      </c>
      <c r="B397" s="419" t="s">
        <v>464</v>
      </c>
      <c r="C397" s="417">
        <v>475.1</v>
      </c>
      <c r="D397" s="418">
        <v>477.31666666666666</v>
      </c>
      <c r="E397" s="418">
        <v>467.7833333333333</v>
      </c>
      <c r="F397" s="418">
        <v>460.46666666666664</v>
      </c>
      <c r="G397" s="418">
        <v>450.93333333333328</v>
      </c>
      <c r="H397" s="418">
        <v>484.63333333333333</v>
      </c>
      <c r="I397" s="418">
        <v>494.16666666666674</v>
      </c>
      <c r="J397" s="418">
        <v>501.48333333333335</v>
      </c>
      <c r="K397" s="417">
        <v>486.85</v>
      </c>
      <c r="L397" s="417">
        <v>470</v>
      </c>
      <c r="M397" s="417">
        <v>6.3089599999999999</v>
      </c>
    </row>
    <row r="398" spans="1:13">
      <c r="A398" s="245">
        <v>388</v>
      </c>
      <c r="B398" s="419" t="s">
        <v>460</v>
      </c>
      <c r="C398" s="417">
        <v>28.25</v>
      </c>
      <c r="D398" s="418">
        <v>28.150000000000002</v>
      </c>
      <c r="E398" s="418">
        <v>27.950000000000003</v>
      </c>
      <c r="F398" s="418">
        <v>27.650000000000002</v>
      </c>
      <c r="G398" s="418">
        <v>27.450000000000003</v>
      </c>
      <c r="H398" s="418">
        <v>28.450000000000003</v>
      </c>
      <c r="I398" s="418">
        <v>28.65</v>
      </c>
      <c r="J398" s="418">
        <v>28.950000000000003</v>
      </c>
      <c r="K398" s="417">
        <v>28.35</v>
      </c>
      <c r="L398" s="417">
        <v>27.85</v>
      </c>
      <c r="M398" s="417">
        <v>18.289200000000001</v>
      </c>
    </row>
    <row r="399" spans="1:13">
      <c r="A399" s="245">
        <v>389</v>
      </c>
      <c r="B399" s="419" t="s">
        <v>461</v>
      </c>
      <c r="C399" s="417">
        <v>2596.4499999999998</v>
      </c>
      <c r="D399" s="418">
        <v>2606.2833333333333</v>
      </c>
      <c r="E399" s="418">
        <v>2568.1666666666665</v>
      </c>
      <c r="F399" s="418">
        <v>2539.8833333333332</v>
      </c>
      <c r="G399" s="418">
        <v>2501.7666666666664</v>
      </c>
      <c r="H399" s="418">
        <v>2634.5666666666666</v>
      </c>
      <c r="I399" s="418">
        <v>2672.6833333333334</v>
      </c>
      <c r="J399" s="418">
        <v>2700.9666666666667</v>
      </c>
      <c r="K399" s="417">
        <v>2644.4</v>
      </c>
      <c r="L399" s="417">
        <v>2578</v>
      </c>
      <c r="M399" s="417">
        <v>0.35971999999999998</v>
      </c>
    </row>
    <row r="400" spans="1:13">
      <c r="A400" s="245">
        <v>390</v>
      </c>
      <c r="B400" s="419" t="s">
        <v>172</v>
      </c>
      <c r="C400" s="417">
        <v>7603.6</v>
      </c>
      <c r="D400" s="418">
        <v>7579.5333333333328</v>
      </c>
      <c r="E400" s="418">
        <v>7539.0666666666657</v>
      </c>
      <c r="F400" s="418">
        <v>7474.5333333333328</v>
      </c>
      <c r="G400" s="418">
        <v>7434.0666666666657</v>
      </c>
      <c r="H400" s="418">
        <v>7644.0666666666657</v>
      </c>
      <c r="I400" s="418">
        <v>7684.5333333333328</v>
      </c>
      <c r="J400" s="418">
        <v>7749.0666666666657</v>
      </c>
      <c r="K400" s="417">
        <v>7620</v>
      </c>
      <c r="L400" s="417">
        <v>7515</v>
      </c>
      <c r="M400" s="417">
        <v>0.76576</v>
      </c>
    </row>
    <row r="401" spans="1:13">
      <c r="A401" s="245">
        <v>391</v>
      </c>
      <c r="B401" s="419" t="s">
        <v>462</v>
      </c>
      <c r="C401" s="417">
        <v>7889.75</v>
      </c>
      <c r="D401" s="418">
        <v>7896.583333333333</v>
      </c>
      <c r="E401" s="418">
        <v>7843.1666666666661</v>
      </c>
      <c r="F401" s="418">
        <v>7796.583333333333</v>
      </c>
      <c r="G401" s="418">
        <v>7743.1666666666661</v>
      </c>
      <c r="H401" s="418">
        <v>7943.1666666666661</v>
      </c>
      <c r="I401" s="418">
        <v>7996.5833333333321</v>
      </c>
      <c r="J401" s="418">
        <v>8043.1666666666661</v>
      </c>
      <c r="K401" s="417">
        <v>7950</v>
      </c>
      <c r="L401" s="417">
        <v>7850</v>
      </c>
      <c r="M401" s="417">
        <v>9.2899999999999996E-2</v>
      </c>
    </row>
    <row r="402" spans="1:13">
      <c r="A402" s="245">
        <v>392</v>
      </c>
      <c r="B402" s="419" t="s">
        <v>463</v>
      </c>
      <c r="C402" s="417">
        <v>5359.4</v>
      </c>
      <c r="D402" s="418">
        <v>5398.9666666666662</v>
      </c>
      <c r="E402" s="418">
        <v>5300.9333333333325</v>
      </c>
      <c r="F402" s="418">
        <v>5242.4666666666662</v>
      </c>
      <c r="G402" s="418">
        <v>5144.4333333333325</v>
      </c>
      <c r="H402" s="418">
        <v>5457.4333333333325</v>
      </c>
      <c r="I402" s="418">
        <v>5555.4666666666672</v>
      </c>
      <c r="J402" s="418">
        <v>5613.9333333333325</v>
      </c>
      <c r="K402" s="417">
        <v>5497</v>
      </c>
      <c r="L402" s="417">
        <v>5340.5</v>
      </c>
      <c r="M402" s="417">
        <v>2.478E-2</v>
      </c>
    </row>
    <row r="403" spans="1:13">
      <c r="A403" s="245">
        <v>393</v>
      </c>
      <c r="B403" s="419" t="s">
        <v>739</v>
      </c>
      <c r="C403" s="417">
        <v>127.95</v>
      </c>
      <c r="D403" s="418">
        <v>127.85000000000001</v>
      </c>
      <c r="E403" s="418">
        <v>126.05000000000001</v>
      </c>
      <c r="F403" s="418">
        <v>124.15</v>
      </c>
      <c r="G403" s="418">
        <v>122.35000000000001</v>
      </c>
      <c r="H403" s="418">
        <v>129.75</v>
      </c>
      <c r="I403" s="418">
        <v>131.55000000000001</v>
      </c>
      <c r="J403" s="418">
        <v>133.45000000000002</v>
      </c>
      <c r="K403" s="417">
        <v>129.65</v>
      </c>
      <c r="L403" s="417">
        <v>125.95</v>
      </c>
      <c r="M403" s="417">
        <v>5.7295299999999996</v>
      </c>
    </row>
    <row r="404" spans="1:13">
      <c r="A404" s="245">
        <v>394</v>
      </c>
      <c r="B404" s="419" t="s">
        <v>741</v>
      </c>
      <c r="C404" s="417">
        <v>273.64999999999998</v>
      </c>
      <c r="D404" s="418">
        <v>275.08333333333331</v>
      </c>
      <c r="E404" s="418">
        <v>271.16666666666663</v>
      </c>
      <c r="F404" s="418">
        <v>268.68333333333334</v>
      </c>
      <c r="G404" s="418">
        <v>264.76666666666665</v>
      </c>
      <c r="H404" s="418">
        <v>277.56666666666661</v>
      </c>
      <c r="I404" s="418">
        <v>281.48333333333323</v>
      </c>
      <c r="J404" s="418">
        <v>283.96666666666658</v>
      </c>
      <c r="K404" s="417">
        <v>279</v>
      </c>
      <c r="L404" s="417">
        <v>272.60000000000002</v>
      </c>
      <c r="M404" s="417">
        <v>6.8727299999999998</v>
      </c>
    </row>
    <row r="405" spans="1:13">
      <c r="A405" s="245">
        <v>395</v>
      </c>
      <c r="B405" s="419" t="s">
        <v>888</v>
      </c>
      <c r="C405" s="417">
        <v>354.9</v>
      </c>
      <c r="D405" s="418">
        <v>354.7</v>
      </c>
      <c r="E405" s="418">
        <v>352.75</v>
      </c>
      <c r="F405" s="418">
        <v>350.6</v>
      </c>
      <c r="G405" s="418">
        <v>348.65000000000003</v>
      </c>
      <c r="H405" s="418">
        <v>356.84999999999997</v>
      </c>
      <c r="I405" s="418">
        <v>358.7999999999999</v>
      </c>
      <c r="J405" s="418">
        <v>360.94999999999993</v>
      </c>
      <c r="K405" s="417">
        <v>356.65</v>
      </c>
      <c r="L405" s="417">
        <v>352.55</v>
      </c>
      <c r="M405" s="417">
        <v>0.69411</v>
      </c>
    </row>
    <row r="406" spans="1:13">
      <c r="A406" s="245">
        <v>396</v>
      </c>
      <c r="B406" s="419" t="s">
        <v>465</v>
      </c>
      <c r="C406" s="417">
        <v>2339.4</v>
      </c>
      <c r="D406" s="418">
        <v>2340.3166666666666</v>
      </c>
      <c r="E406" s="418">
        <v>2311.6333333333332</v>
      </c>
      <c r="F406" s="418">
        <v>2283.8666666666668</v>
      </c>
      <c r="G406" s="418">
        <v>2255.1833333333334</v>
      </c>
      <c r="H406" s="418">
        <v>2368.083333333333</v>
      </c>
      <c r="I406" s="418">
        <v>2396.7666666666664</v>
      </c>
      <c r="J406" s="418">
        <v>2424.5333333333328</v>
      </c>
      <c r="K406" s="417">
        <v>2369</v>
      </c>
      <c r="L406" s="417">
        <v>2312.5500000000002</v>
      </c>
      <c r="M406" s="417">
        <v>7.1970000000000006E-2</v>
      </c>
    </row>
    <row r="407" spans="1:13">
      <c r="A407" s="245">
        <v>397</v>
      </c>
      <c r="B407" s="419" t="s">
        <v>466</v>
      </c>
      <c r="C407" s="417">
        <v>552.15</v>
      </c>
      <c r="D407" s="418">
        <v>549.9</v>
      </c>
      <c r="E407" s="418">
        <v>540.25</v>
      </c>
      <c r="F407" s="418">
        <v>528.35</v>
      </c>
      <c r="G407" s="418">
        <v>518.70000000000005</v>
      </c>
      <c r="H407" s="418">
        <v>561.79999999999995</v>
      </c>
      <c r="I407" s="418">
        <v>571.44999999999982</v>
      </c>
      <c r="J407" s="418">
        <v>583.34999999999991</v>
      </c>
      <c r="K407" s="417">
        <v>559.54999999999995</v>
      </c>
      <c r="L407" s="417">
        <v>538</v>
      </c>
      <c r="M407" s="417">
        <v>6.6518100000000002</v>
      </c>
    </row>
    <row r="408" spans="1:13">
      <c r="A408" s="245">
        <v>398</v>
      </c>
      <c r="B408" s="419" t="s">
        <v>740</v>
      </c>
      <c r="C408" s="417">
        <v>107</v>
      </c>
      <c r="D408" s="418">
        <v>107.23333333333333</v>
      </c>
      <c r="E408" s="418">
        <v>106.46666666666667</v>
      </c>
      <c r="F408" s="418">
        <v>105.93333333333334</v>
      </c>
      <c r="G408" s="418">
        <v>105.16666666666667</v>
      </c>
      <c r="H408" s="418">
        <v>107.76666666666667</v>
      </c>
      <c r="I408" s="418">
        <v>108.53333333333335</v>
      </c>
      <c r="J408" s="418">
        <v>109.06666666666666</v>
      </c>
      <c r="K408" s="417">
        <v>108</v>
      </c>
      <c r="L408" s="417">
        <v>106.7</v>
      </c>
      <c r="M408" s="417">
        <v>6.4718799999999996</v>
      </c>
    </row>
    <row r="409" spans="1:13">
      <c r="A409" s="245">
        <v>399</v>
      </c>
      <c r="B409" s="419" t="s">
        <v>467</v>
      </c>
      <c r="C409" s="417">
        <v>245.95</v>
      </c>
      <c r="D409" s="418">
        <v>246.65</v>
      </c>
      <c r="E409" s="418">
        <v>243.3</v>
      </c>
      <c r="F409" s="418">
        <v>240.65</v>
      </c>
      <c r="G409" s="418">
        <v>237.3</v>
      </c>
      <c r="H409" s="418">
        <v>249.3</v>
      </c>
      <c r="I409" s="418">
        <v>252.64999999999998</v>
      </c>
      <c r="J409" s="418">
        <v>255.3</v>
      </c>
      <c r="K409" s="417">
        <v>250</v>
      </c>
      <c r="L409" s="417">
        <v>244</v>
      </c>
      <c r="M409" s="417">
        <v>1.4013199999999999</v>
      </c>
    </row>
    <row r="410" spans="1:13">
      <c r="A410" s="245">
        <v>400</v>
      </c>
      <c r="B410" s="419" t="s">
        <v>170</v>
      </c>
      <c r="C410" s="417">
        <v>27502.75</v>
      </c>
      <c r="D410" s="418">
        <v>27455.166666666668</v>
      </c>
      <c r="E410" s="418">
        <v>27277.583333333336</v>
      </c>
      <c r="F410" s="418">
        <v>27052.416666666668</v>
      </c>
      <c r="G410" s="418">
        <v>26874.833333333336</v>
      </c>
      <c r="H410" s="418">
        <v>27680.333333333336</v>
      </c>
      <c r="I410" s="418">
        <v>27857.916666666672</v>
      </c>
      <c r="J410" s="418">
        <v>28083.083333333336</v>
      </c>
      <c r="K410" s="417">
        <v>27632.75</v>
      </c>
      <c r="L410" s="417">
        <v>27230</v>
      </c>
      <c r="M410" s="417">
        <v>0.45571</v>
      </c>
    </row>
    <row r="411" spans="1:13">
      <c r="A411" s="245">
        <v>401</v>
      </c>
      <c r="B411" s="419" t="s">
        <v>468</v>
      </c>
      <c r="C411" s="417">
        <v>1799.9</v>
      </c>
      <c r="D411" s="418">
        <v>1803.8333333333333</v>
      </c>
      <c r="E411" s="418">
        <v>1773.6666666666665</v>
      </c>
      <c r="F411" s="418">
        <v>1747.4333333333332</v>
      </c>
      <c r="G411" s="418">
        <v>1717.2666666666664</v>
      </c>
      <c r="H411" s="418">
        <v>1830.0666666666666</v>
      </c>
      <c r="I411" s="418">
        <v>1860.2333333333331</v>
      </c>
      <c r="J411" s="418">
        <v>1886.4666666666667</v>
      </c>
      <c r="K411" s="417">
        <v>1834</v>
      </c>
      <c r="L411" s="417">
        <v>1777.6</v>
      </c>
      <c r="M411" s="417">
        <v>0.51302000000000003</v>
      </c>
    </row>
    <row r="412" spans="1:13">
      <c r="A412" s="245">
        <v>402</v>
      </c>
      <c r="B412" s="419" t="s">
        <v>173</v>
      </c>
      <c r="C412" s="417">
        <v>1455.7</v>
      </c>
      <c r="D412" s="418">
        <v>1444.5666666666666</v>
      </c>
      <c r="E412" s="418">
        <v>1429.1333333333332</v>
      </c>
      <c r="F412" s="418">
        <v>1402.5666666666666</v>
      </c>
      <c r="G412" s="418">
        <v>1387.1333333333332</v>
      </c>
      <c r="H412" s="418">
        <v>1471.1333333333332</v>
      </c>
      <c r="I412" s="418">
        <v>1486.5666666666666</v>
      </c>
      <c r="J412" s="418">
        <v>1513.1333333333332</v>
      </c>
      <c r="K412" s="417">
        <v>1460</v>
      </c>
      <c r="L412" s="417">
        <v>1418</v>
      </c>
      <c r="M412" s="417">
        <v>11.274520000000001</v>
      </c>
    </row>
    <row r="413" spans="1:13">
      <c r="A413" s="245">
        <v>403</v>
      </c>
      <c r="B413" s="419" t="s">
        <v>171</v>
      </c>
      <c r="C413" s="417">
        <v>2002.15</v>
      </c>
      <c r="D413" s="418">
        <v>2007.3833333333332</v>
      </c>
      <c r="E413" s="418">
        <v>1987.7666666666664</v>
      </c>
      <c r="F413" s="418">
        <v>1973.3833333333332</v>
      </c>
      <c r="G413" s="418">
        <v>1953.7666666666664</v>
      </c>
      <c r="H413" s="418">
        <v>2021.7666666666664</v>
      </c>
      <c r="I413" s="418">
        <v>2041.3833333333332</v>
      </c>
      <c r="J413" s="418">
        <v>2055.7666666666664</v>
      </c>
      <c r="K413" s="417">
        <v>2027</v>
      </c>
      <c r="L413" s="417">
        <v>1993</v>
      </c>
      <c r="M413" s="417">
        <v>1.53731</v>
      </c>
    </row>
    <row r="414" spans="1:13">
      <c r="A414" s="245">
        <v>404</v>
      </c>
      <c r="B414" s="419" t="s">
        <v>469</v>
      </c>
      <c r="C414" s="417">
        <v>556.1</v>
      </c>
      <c r="D414" s="418">
        <v>558.9</v>
      </c>
      <c r="E414" s="418">
        <v>545.19999999999993</v>
      </c>
      <c r="F414" s="418">
        <v>534.29999999999995</v>
      </c>
      <c r="G414" s="418">
        <v>520.59999999999991</v>
      </c>
      <c r="H414" s="418">
        <v>569.79999999999995</v>
      </c>
      <c r="I414" s="418">
        <v>583.5</v>
      </c>
      <c r="J414" s="418">
        <v>594.4</v>
      </c>
      <c r="K414" s="417">
        <v>572.6</v>
      </c>
      <c r="L414" s="417">
        <v>548</v>
      </c>
      <c r="M414" s="417">
        <v>23.338049999999999</v>
      </c>
    </row>
    <row r="415" spans="1:13">
      <c r="A415" s="245">
        <v>405</v>
      </c>
      <c r="B415" s="419" t="s">
        <v>470</v>
      </c>
      <c r="C415" s="417">
        <v>1609.5</v>
      </c>
      <c r="D415" s="418">
        <v>1607.8333333333333</v>
      </c>
      <c r="E415" s="418">
        <v>1596.6666666666665</v>
      </c>
      <c r="F415" s="418">
        <v>1583.8333333333333</v>
      </c>
      <c r="G415" s="418">
        <v>1572.6666666666665</v>
      </c>
      <c r="H415" s="418">
        <v>1620.6666666666665</v>
      </c>
      <c r="I415" s="418">
        <v>1631.833333333333</v>
      </c>
      <c r="J415" s="418">
        <v>1644.6666666666665</v>
      </c>
      <c r="K415" s="417">
        <v>1619</v>
      </c>
      <c r="L415" s="417">
        <v>1595</v>
      </c>
      <c r="M415" s="417">
        <v>0.12922</v>
      </c>
    </row>
    <row r="416" spans="1:13">
      <c r="A416" s="245">
        <v>406</v>
      </c>
      <c r="B416" s="419" t="s">
        <v>742</v>
      </c>
      <c r="C416" s="417">
        <v>1666.1</v>
      </c>
      <c r="D416" s="418">
        <v>1668.3666666666668</v>
      </c>
      <c r="E416" s="418">
        <v>1653.7333333333336</v>
      </c>
      <c r="F416" s="418">
        <v>1641.3666666666668</v>
      </c>
      <c r="G416" s="418">
        <v>1626.7333333333336</v>
      </c>
      <c r="H416" s="418">
        <v>1680.7333333333336</v>
      </c>
      <c r="I416" s="418">
        <v>1695.3666666666668</v>
      </c>
      <c r="J416" s="418">
        <v>1707.7333333333336</v>
      </c>
      <c r="K416" s="417">
        <v>1683</v>
      </c>
      <c r="L416" s="417">
        <v>1656</v>
      </c>
      <c r="M416" s="417">
        <v>0.26594000000000001</v>
      </c>
    </row>
    <row r="417" spans="1:13">
      <c r="A417" s="245">
        <v>407</v>
      </c>
      <c r="B417" s="419" t="s">
        <v>471</v>
      </c>
      <c r="C417" s="417">
        <v>753.65</v>
      </c>
      <c r="D417" s="418">
        <v>754.76666666666677</v>
      </c>
      <c r="E417" s="418">
        <v>744.88333333333355</v>
      </c>
      <c r="F417" s="418">
        <v>736.11666666666679</v>
      </c>
      <c r="G417" s="418">
        <v>726.23333333333358</v>
      </c>
      <c r="H417" s="418">
        <v>763.53333333333353</v>
      </c>
      <c r="I417" s="418">
        <v>773.41666666666674</v>
      </c>
      <c r="J417" s="418">
        <v>782.18333333333351</v>
      </c>
      <c r="K417" s="417">
        <v>764.65</v>
      </c>
      <c r="L417" s="417">
        <v>746</v>
      </c>
      <c r="M417" s="417">
        <v>0.91337999999999997</v>
      </c>
    </row>
    <row r="418" spans="1:13">
      <c r="A418" s="245">
        <v>408</v>
      </c>
      <c r="B418" s="419" t="s">
        <v>889</v>
      </c>
      <c r="C418" s="417">
        <v>689</v>
      </c>
      <c r="D418" s="418">
        <v>695.5</v>
      </c>
      <c r="E418" s="418">
        <v>680</v>
      </c>
      <c r="F418" s="418">
        <v>671</v>
      </c>
      <c r="G418" s="418">
        <v>655.5</v>
      </c>
      <c r="H418" s="418">
        <v>704.5</v>
      </c>
      <c r="I418" s="418">
        <v>720</v>
      </c>
      <c r="J418" s="418">
        <v>729</v>
      </c>
      <c r="K418" s="417">
        <v>711</v>
      </c>
      <c r="L418" s="417">
        <v>686.5</v>
      </c>
      <c r="M418" s="417">
        <v>1.54756</v>
      </c>
    </row>
    <row r="419" spans="1:13">
      <c r="A419" s="245">
        <v>409</v>
      </c>
      <c r="B419" s="419" t="s">
        <v>743</v>
      </c>
      <c r="C419" s="417">
        <v>80.7</v>
      </c>
      <c r="D419" s="418">
        <v>81.13333333333334</v>
      </c>
      <c r="E419" s="418">
        <v>79.666666666666686</v>
      </c>
      <c r="F419" s="418">
        <v>78.63333333333334</v>
      </c>
      <c r="G419" s="418">
        <v>77.166666666666686</v>
      </c>
      <c r="H419" s="418">
        <v>82.166666666666686</v>
      </c>
      <c r="I419" s="418">
        <v>83.633333333333354</v>
      </c>
      <c r="J419" s="418">
        <v>84.666666666666686</v>
      </c>
      <c r="K419" s="417">
        <v>82.6</v>
      </c>
      <c r="L419" s="417">
        <v>80.099999999999994</v>
      </c>
      <c r="M419" s="417">
        <v>53.782600000000002</v>
      </c>
    </row>
    <row r="420" spans="1:13">
      <c r="A420" s="245">
        <v>410</v>
      </c>
      <c r="B420" s="419" t="s">
        <v>472</v>
      </c>
      <c r="C420" s="417">
        <v>110.85</v>
      </c>
      <c r="D420" s="418">
        <v>110.98333333333333</v>
      </c>
      <c r="E420" s="418">
        <v>109.96666666666667</v>
      </c>
      <c r="F420" s="418">
        <v>109.08333333333333</v>
      </c>
      <c r="G420" s="418">
        <v>108.06666666666666</v>
      </c>
      <c r="H420" s="418">
        <v>111.86666666666667</v>
      </c>
      <c r="I420" s="418">
        <v>112.88333333333335</v>
      </c>
      <c r="J420" s="418">
        <v>113.76666666666668</v>
      </c>
      <c r="K420" s="417">
        <v>112</v>
      </c>
      <c r="L420" s="417">
        <v>110.1</v>
      </c>
      <c r="M420" s="417">
        <v>1.37381</v>
      </c>
    </row>
    <row r="421" spans="1:13">
      <c r="A421" s="245">
        <v>411</v>
      </c>
      <c r="B421" s="419" t="s">
        <v>169</v>
      </c>
      <c r="C421" s="417">
        <v>423.75</v>
      </c>
      <c r="D421" s="418">
        <v>424.09999999999997</v>
      </c>
      <c r="E421" s="418">
        <v>420.69999999999993</v>
      </c>
      <c r="F421" s="418">
        <v>417.65</v>
      </c>
      <c r="G421" s="418">
        <v>414.24999999999994</v>
      </c>
      <c r="H421" s="418">
        <v>427.14999999999992</v>
      </c>
      <c r="I421" s="418">
        <v>430.5499999999999</v>
      </c>
      <c r="J421" s="418">
        <v>433.59999999999991</v>
      </c>
      <c r="K421" s="417">
        <v>427.5</v>
      </c>
      <c r="L421" s="417">
        <v>421.05</v>
      </c>
      <c r="M421" s="417">
        <v>168.44494</v>
      </c>
    </row>
    <row r="422" spans="1:13">
      <c r="A422" s="245">
        <v>412</v>
      </c>
      <c r="B422" s="419" t="s">
        <v>168</v>
      </c>
      <c r="C422" s="417">
        <v>125.05</v>
      </c>
      <c r="D422" s="418">
        <v>124.43333333333334</v>
      </c>
      <c r="E422" s="418">
        <v>123.16666666666667</v>
      </c>
      <c r="F422" s="418">
        <v>121.28333333333333</v>
      </c>
      <c r="G422" s="418">
        <v>120.01666666666667</v>
      </c>
      <c r="H422" s="418">
        <v>126.31666666666668</v>
      </c>
      <c r="I422" s="418">
        <v>127.58333333333333</v>
      </c>
      <c r="J422" s="418">
        <v>129.4666666666667</v>
      </c>
      <c r="K422" s="417">
        <v>125.7</v>
      </c>
      <c r="L422" s="417">
        <v>122.55</v>
      </c>
      <c r="M422" s="417">
        <v>360.3064</v>
      </c>
    </row>
    <row r="423" spans="1:13">
      <c r="A423" s="245">
        <v>413</v>
      </c>
      <c r="B423" s="419" t="s">
        <v>745</v>
      </c>
      <c r="C423" s="417">
        <v>270.25</v>
      </c>
      <c r="D423" s="418">
        <v>271.75</v>
      </c>
      <c r="E423" s="418">
        <v>267.5</v>
      </c>
      <c r="F423" s="418">
        <v>264.75</v>
      </c>
      <c r="G423" s="418">
        <v>260.5</v>
      </c>
      <c r="H423" s="418">
        <v>274.5</v>
      </c>
      <c r="I423" s="418">
        <v>278.75</v>
      </c>
      <c r="J423" s="418">
        <v>281.5</v>
      </c>
      <c r="K423" s="417">
        <v>276</v>
      </c>
      <c r="L423" s="417">
        <v>269</v>
      </c>
      <c r="M423" s="417">
        <v>6.9920400000000003</v>
      </c>
    </row>
    <row r="424" spans="1:13">
      <c r="A424" s="245">
        <v>414</v>
      </c>
      <c r="B424" s="419" t="s">
        <v>809</v>
      </c>
      <c r="C424" s="417">
        <v>286.10000000000002</v>
      </c>
      <c r="D424" s="418">
        <v>282.8</v>
      </c>
      <c r="E424" s="418">
        <v>274.8</v>
      </c>
      <c r="F424" s="418">
        <v>263.5</v>
      </c>
      <c r="G424" s="418">
        <v>255.5</v>
      </c>
      <c r="H424" s="418">
        <v>294.10000000000002</v>
      </c>
      <c r="I424" s="418">
        <v>302.10000000000002</v>
      </c>
      <c r="J424" s="418">
        <v>313.40000000000003</v>
      </c>
      <c r="K424" s="417">
        <v>290.8</v>
      </c>
      <c r="L424" s="417">
        <v>271.5</v>
      </c>
      <c r="M424" s="417">
        <v>9.5224200000000003</v>
      </c>
    </row>
    <row r="425" spans="1:13">
      <c r="A425" s="245">
        <v>415</v>
      </c>
      <c r="B425" s="419" t="s">
        <v>174</v>
      </c>
      <c r="C425" s="417">
        <v>773.6</v>
      </c>
      <c r="D425" s="418">
        <v>774.35</v>
      </c>
      <c r="E425" s="418">
        <v>770.05000000000007</v>
      </c>
      <c r="F425" s="418">
        <v>766.5</v>
      </c>
      <c r="G425" s="418">
        <v>762.2</v>
      </c>
      <c r="H425" s="418">
        <v>777.90000000000009</v>
      </c>
      <c r="I425" s="418">
        <v>782.2</v>
      </c>
      <c r="J425" s="418">
        <v>785.75000000000011</v>
      </c>
      <c r="K425" s="417">
        <v>778.65</v>
      </c>
      <c r="L425" s="417">
        <v>770.8</v>
      </c>
      <c r="M425" s="417">
        <v>1.87707</v>
      </c>
    </row>
    <row r="426" spans="1:13">
      <c r="A426" s="245">
        <v>416</v>
      </c>
      <c r="B426" s="419" t="s">
        <v>473</v>
      </c>
      <c r="C426" s="417">
        <v>751.7</v>
      </c>
      <c r="D426" s="418">
        <v>749.35</v>
      </c>
      <c r="E426" s="418">
        <v>733.90000000000009</v>
      </c>
      <c r="F426" s="418">
        <v>716.1</v>
      </c>
      <c r="G426" s="418">
        <v>700.65000000000009</v>
      </c>
      <c r="H426" s="418">
        <v>767.15000000000009</v>
      </c>
      <c r="I426" s="418">
        <v>782.60000000000014</v>
      </c>
      <c r="J426" s="418">
        <v>800.40000000000009</v>
      </c>
      <c r="K426" s="417">
        <v>764.8</v>
      </c>
      <c r="L426" s="417">
        <v>731.55</v>
      </c>
      <c r="M426" s="417">
        <v>3.7666300000000001</v>
      </c>
    </row>
    <row r="427" spans="1:13">
      <c r="A427" s="245">
        <v>417</v>
      </c>
      <c r="B427" s="419" t="s">
        <v>771</v>
      </c>
      <c r="C427" s="417">
        <v>423.3</v>
      </c>
      <c r="D427" s="418">
        <v>423.16666666666669</v>
      </c>
      <c r="E427" s="418">
        <v>419.38333333333338</v>
      </c>
      <c r="F427" s="418">
        <v>415.4666666666667</v>
      </c>
      <c r="G427" s="418">
        <v>411.68333333333339</v>
      </c>
      <c r="H427" s="418">
        <v>427.08333333333337</v>
      </c>
      <c r="I427" s="418">
        <v>430.86666666666667</v>
      </c>
      <c r="J427" s="418">
        <v>434.78333333333336</v>
      </c>
      <c r="K427" s="417">
        <v>426.95</v>
      </c>
      <c r="L427" s="417">
        <v>419.25</v>
      </c>
      <c r="M427" s="417">
        <v>4.2887399999999998</v>
      </c>
    </row>
    <row r="428" spans="1:13">
      <c r="A428" s="245">
        <v>418</v>
      </c>
      <c r="B428" s="419" t="s">
        <v>474</v>
      </c>
      <c r="C428" s="417">
        <v>247.95</v>
      </c>
      <c r="D428" s="418">
        <v>249.01666666666665</v>
      </c>
      <c r="E428" s="418">
        <v>245.23333333333329</v>
      </c>
      <c r="F428" s="418">
        <v>242.51666666666665</v>
      </c>
      <c r="G428" s="418">
        <v>238.73333333333329</v>
      </c>
      <c r="H428" s="418">
        <v>251.73333333333329</v>
      </c>
      <c r="I428" s="418">
        <v>255.51666666666665</v>
      </c>
      <c r="J428" s="418">
        <v>258.23333333333329</v>
      </c>
      <c r="K428" s="417">
        <v>252.8</v>
      </c>
      <c r="L428" s="417">
        <v>246.3</v>
      </c>
      <c r="M428" s="417">
        <v>16.575220000000002</v>
      </c>
    </row>
    <row r="429" spans="1:13">
      <c r="A429" s="245">
        <v>419</v>
      </c>
      <c r="B429" s="419" t="s">
        <v>175</v>
      </c>
      <c r="C429" s="417">
        <v>667.9</v>
      </c>
      <c r="D429" s="418">
        <v>668.13333333333333</v>
      </c>
      <c r="E429" s="418">
        <v>663.9666666666667</v>
      </c>
      <c r="F429" s="418">
        <v>660.03333333333342</v>
      </c>
      <c r="G429" s="418">
        <v>655.86666666666679</v>
      </c>
      <c r="H429" s="418">
        <v>672.06666666666661</v>
      </c>
      <c r="I429" s="418">
        <v>676.23333333333335</v>
      </c>
      <c r="J429" s="418">
        <v>680.16666666666652</v>
      </c>
      <c r="K429" s="417">
        <v>672.3</v>
      </c>
      <c r="L429" s="417">
        <v>664.2</v>
      </c>
      <c r="M429" s="417">
        <v>19.940750000000001</v>
      </c>
    </row>
    <row r="430" spans="1:13">
      <c r="A430" s="245">
        <v>420</v>
      </c>
      <c r="B430" s="419" t="s">
        <v>176</v>
      </c>
      <c r="C430" s="417">
        <v>521.9</v>
      </c>
      <c r="D430" s="418">
        <v>522.9</v>
      </c>
      <c r="E430" s="418">
        <v>519.4</v>
      </c>
      <c r="F430" s="418">
        <v>516.9</v>
      </c>
      <c r="G430" s="418">
        <v>513.4</v>
      </c>
      <c r="H430" s="418">
        <v>525.4</v>
      </c>
      <c r="I430" s="418">
        <v>528.9</v>
      </c>
      <c r="J430" s="418">
        <v>531.4</v>
      </c>
      <c r="K430" s="417">
        <v>526.4</v>
      </c>
      <c r="L430" s="417">
        <v>520.4</v>
      </c>
      <c r="M430" s="417">
        <v>8.5555800000000009</v>
      </c>
    </row>
    <row r="431" spans="1:13">
      <c r="A431" s="245">
        <v>421</v>
      </c>
      <c r="B431" s="419" t="s">
        <v>890</v>
      </c>
      <c r="C431" s="417">
        <v>3438.4</v>
      </c>
      <c r="D431" s="418">
        <v>3438.9333333333338</v>
      </c>
      <c r="E431" s="418">
        <v>3384.3166666666675</v>
      </c>
      <c r="F431" s="418">
        <v>3330.2333333333336</v>
      </c>
      <c r="G431" s="418">
        <v>3275.6166666666672</v>
      </c>
      <c r="H431" s="418">
        <v>3493.0166666666678</v>
      </c>
      <c r="I431" s="418">
        <v>3547.6333333333337</v>
      </c>
      <c r="J431" s="418">
        <v>3601.7166666666681</v>
      </c>
      <c r="K431" s="417">
        <v>3493.55</v>
      </c>
      <c r="L431" s="417">
        <v>3384.85</v>
      </c>
      <c r="M431" s="417">
        <v>3.2439999999999997E-2</v>
      </c>
    </row>
    <row r="432" spans="1:13">
      <c r="A432" s="245">
        <v>422</v>
      </c>
      <c r="B432" s="419" t="s">
        <v>475</v>
      </c>
      <c r="C432" s="417">
        <v>2664.65</v>
      </c>
      <c r="D432" s="418">
        <v>2657.45</v>
      </c>
      <c r="E432" s="418">
        <v>2648.8999999999996</v>
      </c>
      <c r="F432" s="418">
        <v>2633.1499999999996</v>
      </c>
      <c r="G432" s="418">
        <v>2624.5999999999995</v>
      </c>
      <c r="H432" s="418">
        <v>2673.2</v>
      </c>
      <c r="I432" s="418">
        <v>2681.75</v>
      </c>
      <c r="J432" s="418">
        <v>2697.5</v>
      </c>
      <c r="K432" s="417">
        <v>2666</v>
      </c>
      <c r="L432" s="417">
        <v>2641.7</v>
      </c>
      <c r="M432" s="417">
        <v>7.4880000000000002E-2</v>
      </c>
    </row>
    <row r="433" spans="1:13">
      <c r="A433" s="245">
        <v>423</v>
      </c>
      <c r="B433" s="419" t="s">
        <v>476</v>
      </c>
      <c r="C433" s="417">
        <v>784.7</v>
      </c>
      <c r="D433" s="418">
        <v>787.33333333333337</v>
      </c>
      <c r="E433" s="418">
        <v>776.06666666666672</v>
      </c>
      <c r="F433" s="418">
        <v>767.43333333333339</v>
      </c>
      <c r="G433" s="418">
        <v>756.16666666666674</v>
      </c>
      <c r="H433" s="418">
        <v>795.9666666666667</v>
      </c>
      <c r="I433" s="418">
        <v>807.23333333333335</v>
      </c>
      <c r="J433" s="418">
        <v>815.86666666666667</v>
      </c>
      <c r="K433" s="417">
        <v>798.6</v>
      </c>
      <c r="L433" s="417">
        <v>778.7</v>
      </c>
      <c r="M433" s="417">
        <v>0.45805000000000001</v>
      </c>
    </row>
    <row r="434" spans="1:13">
      <c r="A434" s="245">
        <v>424</v>
      </c>
      <c r="B434" s="419" t="s">
        <v>477</v>
      </c>
      <c r="C434" s="417">
        <v>332.2</v>
      </c>
      <c r="D434" s="418">
        <v>326.15000000000003</v>
      </c>
      <c r="E434" s="418">
        <v>315.30000000000007</v>
      </c>
      <c r="F434" s="418">
        <v>298.40000000000003</v>
      </c>
      <c r="G434" s="418">
        <v>287.55000000000007</v>
      </c>
      <c r="H434" s="418">
        <v>343.05000000000007</v>
      </c>
      <c r="I434" s="418">
        <v>353.90000000000009</v>
      </c>
      <c r="J434" s="418">
        <v>370.80000000000007</v>
      </c>
      <c r="K434" s="417">
        <v>337</v>
      </c>
      <c r="L434" s="417">
        <v>309.25</v>
      </c>
      <c r="M434" s="417">
        <v>53.778399999999998</v>
      </c>
    </row>
    <row r="435" spans="1:13">
      <c r="A435" s="245">
        <v>425</v>
      </c>
      <c r="B435" s="419" t="s">
        <v>478</v>
      </c>
      <c r="C435" s="417">
        <v>285.45</v>
      </c>
      <c r="D435" s="418">
        <v>285.13333333333327</v>
      </c>
      <c r="E435" s="418">
        <v>282.36666666666656</v>
      </c>
      <c r="F435" s="418">
        <v>279.2833333333333</v>
      </c>
      <c r="G435" s="418">
        <v>276.51666666666659</v>
      </c>
      <c r="H435" s="418">
        <v>288.21666666666653</v>
      </c>
      <c r="I435" s="418">
        <v>290.98333333333329</v>
      </c>
      <c r="J435" s="418">
        <v>294.06666666666649</v>
      </c>
      <c r="K435" s="417">
        <v>287.89999999999998</v>
      </c>
      <c r="L435" s="417">
        <v>282.05</v>
      </c>
      <c r="M435" s="417">
        <v>1.78016</v>
      </c>
    </row>
    <row r="436" spans="1:13">
      <c r="A436" s="245">
        <v>426</v>
      </c>
      <c r="B436" s="419" t="s">
        <v>479</v>
      </c>
      <c r="C436" s="417">
        <v>2165.6999999999998</v>
      </c>
      <c r="D436" s="418">
        <v>2169.5666666666666</v>
      </c>
      <c r="E436" s="418">
        <v>2151.1333333333332</v>
      </c>
      <c r="F436" s="418">
        <v>2136.5666666666666</v>
      </c>
      <c r="G436" s="418">
        <v>2118.1333333333332</v>
      </c>
      <c r="H436" s="418">
        <v>2184.1333333333332</v>
      </c>
      <c r="I436" s="418">
        <v>2202.5666666666666</v>
      </c>
      <c r="J436" s="418">
        <v>2217.1333333333332</v>
      </c>
      <c r="K436" s="417">
        <v>2188</v>
      </c>
      <c r="L436" s="417">
        <v>2155</v>
      </c>
      <c r="M436" s="417">
        <v>0.30282999999999999</v>
      </c>
    </row>
    <row r="437" spans="1:13">
      <c r="A437" s="245">
        <v>427</v>
      </c>
      <c r="B437" s="419" t="s">
        <v>744</v>
      </c>
      <c r="C437" s="417">
        <v>710.8</v>
      </c>
      <c r="D437" s="418">
        <v>709.76666666666677</v>
      </c>
      <c r="E437" s="418">
        <v>705.23333333333358</v>
      </c>
      <c r="F437" s="418">
        <v>699.66666666666686</v>
      </c>
      <c r="G437" s="418">
        <v>695.13333333333367</v>
      </c>
      <c r="H437" s="418">
        <v>715.33333333333348</v>
      </c>
      <c r="I437" s="418">
        <v>719.86666666666656</v>
      </c>
      <c r="J437" s="418">
        <v>725.43333333333339</v>
      </c>
      <c r="K437" s="417">
        <v>714.3</v>
      </c>
      <c r="L437" s="417">
        <v>704.2</v>
      </c>
      <c r="M437" s="417">
        <v>0.21765999999999999</v>
      </c>
    </row>
    <row r="438" spans="1:13">
      <c r="A438" s="245">
        <v>428</v>
      </c>
      <c r="B438" s="419" t="s">
        <v>791</v>
      </c>
      <c r="C438" s="417">
        <v>471.85</v>
      </c>
      <c r="D438" s="418">
        <v>472.2833333333333</v>
      </c>
      <c r="E438" s="418">
        <v>467.56666666666661</v>
      </c>
      <c r="F438" s="418">
        <v>463.2833333333333</v>
      </c>
      <c r="G438" s="418">
        <v>458.56666666666661</v>
      </c>
      <c r="H438" s="418">
        <v>476.56666666666661</v>
      </c>
      <c r="I438" s="418">
        <v>481.2833333333333</v>
      </c>
      <c r="J438" s="418">
        <v>485.56666666666661</v>
      </c>
      <c r="K438" s="417">
        <v>477</v>
      </c>
      <c r="L438" s="417">
        <v>468</v>
      </c>
      <c r="M438" s="417">
        <v>0.92383999999999999</v>
      </c>
    </row>
    <row r="439" spans="1:13">
      <c r="A439" s="245">
        <v>429</v>
      </c>
      <c r="B439" s="419" t="s">
        <v>480</v>
      </c>
      <c r="C439" s="417">
        <v>8.5</v>
      </c>
      <c r="D439" s="418">
        <v>8.5166666666666675</v>
      </c>
      <c r="E439" s="418">
        <v>8.283333333333335</v>
      </c>
      <c r="F439" s="418">
        <v>8.0666666666666682</v>
      </c>
      <c r="G439" s="418">
        <v>7.8333333333333357</v>
      </c>
      <c r="H439" s="418">
        <v>8.7333333333333343</v>
      </c>
      <c r="I439" s="418">
        <v>8.966666666666665</v>
      </c>
      <c r="J439" s="418">
        <v>9.1833333333333336</v>
      </c>
      <c r="K439" s="417">
        <v>8.75</v>
      </c>
      <c r="L439" s="417">
        <v>8.3000000000000007</v>
      </c>
      <c r="M439" s="417">
        <v>502.95103</v>
      </c>
    </row>
    <row r="440" spans="1:13">
      <c r="A440" s="245">
        <v>430</v>
      </c>
      <c r="B440" s="419" t="s">
        <v>481</v>
      </c>
      <c r="C440" s="417">
        <v>138.75</v>
      </c>
      <c r="D440" s="418">
        <v>139.11666666666667</v>
      </c>
      <c r="E440" s="418">
        <v>137.78333333333336</v>
      </c>
      <c r="F440" s="418">
        <v>136.81666666666669</v>
      </c>
      <c r="G440" s="418">
        <v>135.48333333333338</v>
      </c>
      <c r="H440" s="418">
        <v>140.08333333333334</v>
      </c>
      <c r="I440" s="418">
        <v>141.41666666666666</v>
      </c>
      <c r="J440" s="418">
        <v>142.38333333333333</v>
      </c>
      <c r="K440" s="417">
        <v>140.44999999999999</v>
      </c>
      <c r="L440" s="417">
        <v>138.15</v>
      </c>
      <c r="M440" s="417">
        <v>2.1072099999999998</v>
      </c>
    </row>
    <row r="441" spans="1:13">
      <c r="A441" s="245">
        <v>431</v>
      </c>
      <c r="B441" s="419" t="s">
        <v>482</v>
      </c>
      <c r="C441" s="417">
        <v>1072.8499999999999</v>
      </c>
      <c r="D441" s="418">
        <v>1065.2166666666665</v>
      </c>
      <c r="E441" s="418">
        <v>1050.633333333333</v>
      </c>
      <c r="F441" s="418">
        <v>1028.4166666666665</v>
      </c>
      <c r="G441" s="418">
        <v>1013.833333333333</v>
      </c>
      <c r="H441" s="418">
        <v>1087.4333333333329</v>
      </c>
      <c r="I441" s="418">
        <v>1102.0166666666664</v>
      </c>
      <c r="J441" s="418">
        <v>1124.2333333333329</v>
      </c>
      <c r="K441" s="417">
        <v>1079.8</v>
      </c>
      <c r="L441" s="417">
        <v>1043</v>
      </c>
      <c r="M441" s="417">
        <v>1.3520700000000001</v>
      </c>
    </row>
    <row r="442" spans="1:13">
      <c r="A442" s="245">
        <v>432</v>
      </c>
      <c r="B442" s="419" t="s">
        <v>275</v>
      </c>
      <c r="C442" s="417">
        <v>582.1</v>
      </c>
      <c r="D442" s="418">
        <v>585.01666666666665</v>
      </c>
      <c r="E442" s="418">
        <v>576.13333333333333</v>
      </c>
      <c r="F442" s="418">
        <v>570.16666666666663</v>
      </c>
      <c r="G442" s="418">
        <v>561.2833333333333</v>
      </c>
      <c r="H442" s="418">
        <v>590.98333333333335</v>
      </c>
      <c r="I442" s="418">
        <v>599.86666666666656</v>
      </c>
      <c r="J442" s="418">
        <v>605.83333333333337</v>
      </c>
      <c r="K442" s="417">
        <v>593.9</v>
      </c>
      <c r="L442" s="417">
        <v>579.04999999999995</v>
      </c>
      <c r="M442" s="417">
        <v>3.61483</v>
      </c>
    </row>
    <row r="443" spans="1:13">
      <c r="A443" s="245">
        <v>433</v>
      </c>
      <c r="B443" s="419" t="s">
        <v>483</v>
      </c>
      <c r="C443" s="417">
        <v>1438.05</v>
      </c>
      <c r="D443" s="418">
        <v>1456.05</v>
      </c>
      <c r="E443" s="418">
        <v>1412.1</v>
      </c>
      <c r="F443" s="418">
        <v>1386.1499999999999</v>
      </c>
      <c r="G443" s="418">
        <v>1342.1999999999998</v>
      </c>
      <c r="H443" s="418">
        <v>1482</v>
      </c>
      <c r="I443" s="418">
        <v>1525.9500000000003</v>
      </c>
      <c r="J443" s="418">
        <v>1551.9</v>
      </c>
      <c r="K443" s="417">
        <v>1500</v>
      </c>
      <c r="L443" s="417">
        <v>1430.1</v>
      </c>
      <c r="M443" s="417">
        <v>0.23379</v>
      </c>
    </row>
    <row r="444" spans="1:13">
      <c r="A444" s="245">
        <v>434</v>
      </c>
      <c r="B444" s="419" t="s">
        <v>484</v>
      </c>
      <c r="C444" s="417">
        <v>591.5</v>
      </c>
      <c r="D444" s="418">
        <v>592.16666666666663</v>
      </c>
      <c r="E444" s="418">
        <v>584.33333333333326</v>
      </c>
      <c r="F444" s="418">
        <v>577.16666666666663</v>
      </c>
      <c r="G444" s="418">
        <v>569.33333333333326</v>
      </c>
      <c r="H444" s="418">
        <v>599.33333333333326</v>
      </c>
      <c r="I444" s="418">
        <v>607.16666666666652</v>
      </c>
      <c r="J444" s="418">
        <v>614.33333333333326</v>
      </c>
      <c r="K444" s="417">
        <v>600</v>
      </c>
      <c r="L444" s="417">
        <v>585</v>
      </c>
      <c r="M444" s="417">
        <v>0.67198999999999998</v>
      </c>
    </row>
    <row r="445" spans="1:13">
      <c r="A445" s="245">
        <v>435</v>
      </c>
      <c r="B445" s="419" t="s">
        <v>485</v>
      </c>
      <c r="C445" s="417">
        <v>9245.75</v>
      </c>
      <c r="D445" s="418">
        <v>9265.5833333333339</v>
      </c>
      <c r="E445" s="418">
        <v>9191.1666666666679</v>
      </c>
      <c r="F445" s="418">
        <v>9136.5833333333339</v>
      </c>
      <c r="G445" s="418">
        <v>9062.1666666666679</v>
      </c>
      <c r="H445" s="418">
        <v>9320.1666666666679</v>
      </c>
      <c r="I445" s="418">
        <v>9394.5833333333358</v>
      </c>
      <c r="J445" s="418">
        <v>9449.1666666666679</v>
      </c>
      <c r="K445" s="417">
        <v>9340</v>
      </c>
      <c r="L445" s="417">
        <v>9211</v>
      </c>
      <c r="M445" s="417">
        <v>2.4899999999999999E-2</v>
      </c>
    </row>
    <row r="446" spans="1:13">
      <c r="A446" s="245">
        <v>436</v>
      </c>
      <c r="B446" s="419" t="s">
        <v>486</v>
      </c>
      <c r="C446" s="417">
        <v>41.75</v>
      </c>
      <c r="D446" s="418">
        <v>41.883333333333333</v>
      </c>
      <c r="E446" s="418">
        <v>41.466666666666669</v>
      </c>
      <c r="F446" s="418">
        <v>41.183333333333337</v>
      </c>
      <c r="G446" s="418">
        <v>40.766666666666673</v>
      </c>
      <c r="H446" s="418">
        <v>42.166666666666664</v>
      </c>
      <c r="I446" s="418">
        <v>42.583333333333336</v>
      </c>
      <c r="J446" s="418">
        <v>42.86666666666666</v>
      </c>
      <c r="K446" s="417">
        <v>42.3</v>
      </c>
      <c r="L446" s="417">
        <v>41.6</v>
      </c>
      <c r="M446" s="417">
        <v>41.10671</v>
      </c>
    </row>
    <row r="447" spans="1:13">
      <c r="A447" s="245">
        <v>437</v>
      </c>
      <c r="B447" s="419" t="s">
        <v>188</v>
      </c>
      <c r="C447" s="417">
        <v>599.70000000000005</v>
      </c>
      <c r="D447" s="418">
        <v>598.2833333333333</v>
      </c>
      <c r="E447" s="418">
        <v>594.66666666666663</v>
      </c>
      <c r="F447" s="418">
        <v>589.63333333333333</v>
      </c>
      <c r="G447" s="418">
        <v>586.01666666666665</v>
      </c>
      <c r="H447" s="418">
        <v>603.31666666666661</v>
      </c>
      <c r="I447" s="418">
        <v>606.93333333333339</v>
      </c>
      <c r="J447" s="418">
        <v>611.96666666666658</v>
      </c>
      <c r="K447" s="417">
        <v>601.9</v>
      </c>
      <c r="L447" s="417">
        <v>593.25</v>
      </c>
      <c r="M447" s="417">
        <v>15.68512</v>
      </c>
    </row>
    <row r="448" spans="1:13">
      <c r="A448" s="245">
        <v>438</v>
      </c>
      <c r="B448" s="419" t="s">
        <v>891</v>
      </c>
      <c r="C448" s="417">
        <v>844.25</v>
      </c>
      <c r="D448" s="418">
        <v>848.08333333333337</v>
      </c>
      <c r="E448" s="418">
        <v>831.16666666666674</v>
      </c>
      <c r="F448" s="418">
        <v>818.08333333333337</v>
      </c>
      <c r="G448" s="418">
        <v>801.16666666666674</v>
      </c>
      <c r="H448" s="418">
        <v>861.16666666666674</v>
      </c>
      <c r="I448" s="418">
        <v>878.08333333333348</v>
      </c>
      <c r="J448" s="418">
        <v>891.16666666666674</v>
      </c>
      <c r="K448" s="417">
        <v>865</v>
      </c>
      <c r="L448" s="417">
        <v>835</v>
      </c>
      <c r="M448" s="417">
        <v>0.40166000000000002</v>
      </c>
    </row>
    <row r="449" spans="1:13">
      <c r="A449" s="245">
        <v>439</v>
      </c>
      <c r="B449" s="419" t="s">
        <v>746</v>
      </c>
      <c r="C449" s="417">
        <v>19622.5</v>
      </c>
      <c r="D449" s="418">
        <v>19828.866666666665</v>
      </c>
      <c r="E449" s="418">
        <v>18913.73333333333</v>
      </c>
      <c r="F449" s="418">
        <v>18204.966666666664</v>
      </c>
      <c r="G449" s="418">
        <v>17289.833333333328</v>
      </c>
      <c r="H449" s="418">
        <v>20537.633333333331</v>
      </c>
      <c r="I449" s="418">
        <v>21452.76666666667</v>
      </c>
      <c r="J449" s="418">
        <v>22161.533333333333</v>
      </c>
      <c r="K449" s="417">
        <v>20744</v>
      </c>
      <c r="L449" s="417">
        <v>19120.099999999999</v>
      </c>
      <c r="M449" s="417">
        <v>0.33412999999999998</v>
      </c>
    </row>
    <row r="450" spans="1:13">
      <c r="A450" s="245">
        <v>440</v>
      </c>
      <c r="B450" s="419" t="s">
        <v>177</v>
      </c>
      <c r="C450" s="417">
        <v>764.9</v>
      </c>
      <c r="D450" s="418">
        <v>766.85</v>
      </c>
      <c r="E450" s="418">
        <v>757.1</v>
      </c>
      <c r="F450" s="418">
        <v>749.3</v>
      </c>
      <c r="G450" s="418">
        <v>739.55</v>
      </c>
      <c r="H450" s="418">
        <v>774.65000000000009</v>
      </c>
      <c r="I450" s="418">
        <v>784.40000000000009</v>
      </c>
      <c r="J450" s="418">
        <v>792.20000000000016</v>
      </c>
      <c r="K450" s="417">
        <v>776.6</v>
      </c>
      <c r="L450" s="417">
        <v>759.05</v>
      </c>
      <c r="M450" s="417">
        <v>19.508669999999999</v>
      </c>
    </row>
    <row r="451" spans="1:13">
      <c r="A451" s="245">
        <v>441</v>
      </c>
      <c r="B451" s="419" t="s">
        <v>747</v>
      </c>
      <c r="C451" s="417">
        <v>189.9</v>
      </c>
      <c r="D451" s="418">
        <v>190.0333333333333</v>
      </c>
      <c r="E451" s="418">
        <v>187.56666666666661</v>
      </c>
      <c r="F451" s="418">
        <v>185.23333333333329</v>
      </c>
      <c r="G451" s="418">
        <v>182.76666666666659</v>
      </c>
      <c r="H451" s="418">
        <v>192.36666666666662</v>
      </c>
      <c r="I451" s="418">
        <v>194.83333333333331</v>
      </c>
      <c r="J451" s="418">
        <v>197.16666666666663</v>
      </c>
      <c r="K451" s="417">
        <v>192.5</v>
      </c>
      <c r="L451" s="417">
        <v>187.7</v>
      </c>
      <c r="M451" s="417">
        <v>20.880880000000001</v>
      </c>
    </row>
    <row r="452" spans="1:13">
      <c r="A452" s="245">
        <v>442</v>
      </c>
      <c r="B452" s="419" t="s">
        <v>748</v>
      </c>
      <c r="C452" s="417">
        <v>1333.1</v>
      </c>
      <c r="D452" s="418">
        <v>1337.7333333333333</v>
      </c>
      <c r="E452" s="418">
        <v>1315.4666666666667</v>
      </c>
      <c r="F452" s="418">
        <v>1297.8333333333333</v>
      </c>
      <c r="G452" s="418">
        <v>1275.5666666666666</v>
      </c>
      <c r="H452" s="418">
        <v>1355.3666666666668</v>
      </c>
      <c r="I452" s="418">
        <v>1377.6333333333337</v>
      </c>
      <c r="J452" s="418">
        <v>1395.2666666666669</v>
      </c>
      <c r="K452" s="417">
        <v>1360</v>
      </c>
      <c r="L452" s="417">
        <v>1320.1</v>
      </c>
      <c r="M452" s="417">
        <v>2.48624</v>
      </c>
    </row>
    <row r="453" spans="1:13">
      <c r="A453" s="245">
        <v>443</v>
      </c>
      <c r="B453" s="419" t="s">
        <v>183</v>
      </c>
      <c r="C453" s="417">
        <v>3208.15</v>
      </c>
      <c r="D453" s="418">
        <v>3230.3833333333332</v>
      </c>
      <c r="E453" s="418">
        <v>3178.7666666666664</v>
      </c>
      <c r="F453" s="418">
        <v>3149.3833333333332</v>
      </c>
      <c r="G453" s="418">
        <v>3097.7666666666664</v>
      </c>
      <c r="H453" s="418">
        <v>3259.7666666666664</v>
      </c>
      <c r="I453" s="418">
        <v>3311.3833333333332</v>
      </c>
      <c r="J453" s="418">
        <v>3340.7666666666664</v>
      </c>
      <c r="K453" s="417">
        <v>3282</v>
      </c>
      <c r="L453" s="417">
        <v>3201</v>
      </c>
      <c r="M453" s="417">
        <v>63.650669999999998</v>
      </c>
    </row>
    <row r="454" spans="1:13">
      <c r="A454" s="245">
        <v>444</v>
      </c>
      <c r="B454" s="419" t="s">
        <v>782</v>
      </c>
      <c r="C454" s="417">
        <v>765.95</v>
      </c>
      <c r="D454" s="418">
        <v>766.13333333333333</v>
      </c>
      <c r="E454" s="418">
        <v>759.51666666666665</v>
      </c>
      <c r="F454" s="418">
        <v>753.08333333333337</v>
      </c>
      <c r="G454" s="418">
        <v>746.4666666666667</v>
      </c>
      <c r="H454" s="418">
        <v>772.56666666666661</v>
      </c>
      <c r="I454" s="418">
        <v>779.18333333333317</v>
      </c>
      <c r="J454" s="418">
        <v>785.61666666666656</v>
      </c>
      <c r="K454" s="417">
        <v>772.75</v>
      </c>
      <c r="L454" s="417">
        <v>759.7</v>
      </c>
      <c r="M454" s="417">
        <v>11.51792</v>
      </c>
    </row>
    <row r="455" spans="1:13">
      <c r="A455" s="245">
        <v>445</v>
      </c>
      <c r="B455" s="419" t="s">
        <v>178</v>
      </c>
      <c r="C455" s="417">
        <v>4295.3999999999996</v>
      </c>
      <c r="D455" s="418">
        <v>4279.3</v>
      </c>
      <c r="E455" s="418">
        <v>4207.8</v>
      </c>
      <c r="F455" s="418">
        <v>4120.2</v>
      </c>
      <c r="G455" s="418">
        <v>4048.7</v>
      </c>
      <c r="H455" s="418">
        <v>4366.9000000000005</v>
      </c>
      <c r="I455" s="418">
        <v>4438.4000000000005</v>
      </c>
      <c r="J455" s="418">
        <v>4526.0000000000009</v>
      </c>
      <c r="K455" s="417">
        <v>4350.8</v>
      </c>
      <c r="L455" s="417">
        <v>4191.7</v>
      </c>
      <c r="M455" s="417">
        <v>2.1314299999999999</v>
      </c>
    </row>
    <row r="456" spans="1:13">
      <c r="A456" s="245">
        <v>446</v>
      </c>
      <c r="B456" s="419" t="s">
        <v>487</v>
      </c>
      <c r="C456" s="417">
        <v>1144.55</v>
      </c>
      <c r="D456" s="418">
        <v>1152.7666666666667</v>
      </c>
      <c r="E456" s="418">
        <v>1131.7833333333333</v>
      </c>
      <c r="F456" s="418">
        <v>1119.0166666666667</v>
      </c>
      <c r="G456" s="418">
        <v>1098.0333333333333</v>
      </c>
      <c r="H456" s="418">
        <v>1165.5333333333333</v>
      </c>
      <c r="I456" s="418">
        <v>1186.5166666666664</v>
      </c>
      <c r="J456" s="418">
        <v>1199.2833333333333</v>
      </c>
      <c r="K456" s="417">
        <v>1173.75</v>
      </c>
      <c r="L456" s="417">
        <v>1140</v>
      </c>
      <c r="M456" s="417">
        <v>0.32002999999999998</v>
      </c>
    </row>
    <row r="457" spans="1:13">
      <c r="A457" s="245">
        <v>447</v>
      </c>
      <c r="B457" s="419" t="s">
        <v>180</v>
      </c>
      <c r="C457" s="417">
        <v>142.4</v>
      </c>
      <c r="D457" s="418">
        <v>141.95000000000002</v>
      </c>
      <c r="E457" s="418">
        <v>140.35000000000002</v>
      </c>
      <c r="F457" s="418">
        <v>138.30000000000001</v>
      </c>
      <c r="G457" s="418">
        <v>136.70000000000002</v>
      </c>
      <c r="H457" s="418">
        <v>144.00000000000003</v>
      </c>
      <c r="I457" s="418">
        <v>145.6</v>
      </c>
      <c r="J457" s="418">
        <v>147.65000000000003</v>
      </c>
      <c r="K457" s="417">
        <v>143.55000000000001</v>
      </c>
      <c r="L457" s="417">
        <v>139.9</v>
      </c>
      <c r="M457" s="417">
        <v>28.125969999999999</v>
      </c>
    </row>
    <row r="458" spans="1:13">
      <c r="A458" s="245">
        <v>448</v>
      </c>
      <c r="B458" s="419" t="s">
        <v>179</v>
      </c>
      <c r="C458" s="417">
        <v>306.3</v>
      </c>
      <c r="D458" s="418">
        <v>305.66666666666669</v>
      </c>
      <c r="E458" s="418">
        <v>302.48333333333335</v>
      </c>
      <c r="F458" s="418">
        <v>298.66666666666669</v>
      </c>
      <c r="G458" s="418">
        <v>295.48333333333335</v>
      </c>
      <c r="H458" s="418">
        <v>309.48333333333335</v>
      </c>
      <c r="I458" s="418">
        <v>312.66666666666663</v>
      </c>
      <c r="J458" s="418">
        <v>316.48333333333335</v>
      </c>
      <c r="K458" s="417">
        <v>308.85000000000002</v>
      </c>
      <c r="L458" s="417">
        <v>301.85000000000002</v>
      </c>
      <c r="M458" s="417">
        <v>488.07213999999999</v>
      </c>
    </row>
    <row r="459" spans="1:13">
      <c r="A459" s="245">
        <v>449</v>
      </c>
      <c r="B459" s="419" t="s">
        <v>181</v>
      </c>
      <c r="C459" s="417">
        <v>124.45</v>
      </c>
      <c r="D459" s="418">
        <v>123.64999999999999</v>
      </c>
      <c r="E459" s="418">
        <v>122.49999999999999</v>
      </c>
      <c r="F459" s="418">
        <v>120.55</v>
      </c>
      <c r="G459" s="418">
        <v>119.39999999999999</v>
      </c>
      <c r="H459" s="418">
        <v>125.59999999999998</v>
      </c>
      <c r="I459" s="418">
        <v>126.74999999999999</v>
      </c>
      <c r="J459" s="418">
        <v>128.69999999999999</v>
      </c>
      <c r="K459" s="417">
        <v>124.8</v>
      </c>
      <c r="L459" s="417">
        <v>121.7</v>
      </c>
      <c r="M459" s="417">
        <v>240.78290000000001</v>
      </c>
    </row>
    <row r="460" spans="1:13">
      <c r="A460" s="245">
        <v>450</v>
      </c>
      <c r="B460" s="419" t="s">
        <v>182</v>
      </c>
      <c r="C460" s="417">
        <v>1239.3499999999999</v>
      </c>
      <c r="D460" s="418">
        <v>1223.8166666666666</v>
      </c>
      <c r="E460" s="418">
        <v>1203.5333333333333</v>
      </c>
      <c r="F460" s="418">
        <v>1167.7166666666667</v>
      </c>
      <c r="G460" s="418">
        <v>1147.4333333333334</v>
      </c>
      <c r="H460" s="418">
        <v>1259.6333333333332</v>
      </c>
      <c r="I460" s="418">
        <v>1279.9166666666665</v>
      </c>
      <c r="J460" s="418">
        <v>1315.7333333333331</v>
      </c>
      <c r="K460" s="417">
        <v>1244.0999999999999</v>
      </c>
      <c r="L460" s="417">
        <v>1188</v>
      </c>
      <c r="M460" s="417">
        <v>178.59356</v>
      </c>
    </row>
    <row r="461" spans="1:13">
      <c r="A461" s="245">
        <v>451</v>
      </c>
      <c r="B461" s="419" t="s">
        <v>488</v>
      </c>
      <c r="C461" s="417">
        <v>3798.3</v>
      </c>
      <c r="D461" s="418">
        <v>3798.15</v>
      </c>
      <c r="E461" s="418">
        <v>3749.3</v>
      </c>
      <c r="F461" s="418">
        <v>3700.3</v>
      </c>
      <c r="G461" s="418">
        <v>3651.4500000000003</v>
      </c>
      <c r="H461" s="418">
        <v>3847.15</v>
      </c>
      <c r="I461" s="418">
        <v>3895.9999999999995</v>
      </c>
      <c r="J461" s="418">
        <v>3945</v>
      </c>
      <c r="K461" s="417">
        <v>3847</v>
      </c>
      <c r="L461" s="417">
        <v>3749.15</v>
      </c>
      <c r="M461" s="417">
        <v>0.44803999999999999</v>
      </c>
    </row>
    <row r="462" spans="1:13">
      <c r="A462" s="245">
        <v>452</v>
      </c>
      <c r="B462" s="419" t="s">
        <v>184</v>
      </c>
      <c r="C462" s="417">
        <v>1051.75</v>
      </c>
      <c r="D462" s="418">
        <v>1056.5166666666667</v>
      </c>
      <c r="E462" s="418">
        <v>1044.2333333333333</v>
      </c>
      <c r="F462" s="418">
        <v>1036.7166666666667</v>
      </c>
      <c r="G462" s="418">
        <v>1024.4333333333334</v>
      </c>
      <c r="H462" s="418">
        <v>1064.0333333333333</v>
      </c>
      <c r="I462" s="418">
        <v>1076.3166666666666</v>
      </c>
      <c r="J462" s="418">
        <v>1083.8333333333333</v>
      </c>
      <c r="K462" s="417">
        <v>1068.8</v>
      </c>
      <c r="L462" s="417">
        <v>1049</v>
      </c>
      <c r="M462" s="417">
        <v>18.890350000000002</v>
      </c>
    </row>
    <row r="463" spans="1:13">
      <c r="A463" s="245">
        <v>453</v>
      </c>
      <c r="B463" s="419" t="s">
        <v>276</v>
      </c>
      <c r="C463" s="417">
        <v>166.8</v>
      </c>
      <c r="D463" s="418">
        <v>166.81666666666669</v>
      </c>
      <c r="E463" s="418">
        <v>165.63333333333338</v>
      </c>
      <c r="F463" s="418">
        <v>164.4666666666667</v>
      </c>
      <c r="G463" s="418">
        <v>163.28333333333339</v>
      </c>
      <c r="H463" s="418">
        <v>167.98333333333338</v>
      </c>
      <c r="I463" s="418">
        <v>169.16666666666671</v>
      </c>
      <c r="J463" s="418">
        <v>170.33333333333337</v>
      </c>
      <c r="K463" s="417">
        <v>168</v>
      </c>
      <c r="L463" s="417">
        <v>165.65</v>
      </c>
      <c r="M463" s="417">
        <v>3.8666999999999998</v>
      </c>
    </row>
    <row r="464" spans="1:13">
      <c r="A464" s="245">
        <v>454</v>
      </c>
      <c r="B464" s="419" t="s">
        <v>164</v>
      </c>
      <c r="C464" s="417">
        <v>1089.75</v>
      </c>
      <c r="D464" s="418">
        <v>1084.2833333333333</v>
      </c>
      <c r="E464" s="418">
        <v>1066.3666666666666</v>
      </c>
      <c r="F464" s="418">
        <v>1042.9833333333333</v>
      </c>
      <c r="G464" s="418">
        <v>1025.0666666666666</v>
      </c>
      <c r="H464" s="418">
        <v>1107.6666666666665</v>
      </c>
      <c r="I464" s="418">
        <v>1125.5833333333335</v>
      </c>
      <c r="J464" s="418">
        <v>1148.9666666666665</v>
      </c>
      <c r="K464" s="417">
        <v>1102.2</v>
      </c>
      <c r="L464" s="417">
        <v>1060.9000000000001</v>
      </c>
      <c r="M464" s="417">
        <v>7.3066800000000001</v>
      </c>
    </row>
    <row r="465" spans="1:13">
      <c r="A465" s="245">
        <v>455</v>
      </c>
      <c r="B465" s="419" t="s">
        <v>489</v>
      </c>
      <c r="C465" s="417">
        <v>1437.65</v>
      </c>
      <c r="D465" s="418">
        <v>1440.9666666666665</v>
      </c>
      <c r="E465" s="418">
        <v>1424.6833333333329</v>
      </c>
      <c r="F465" s="418">
        <v>1411.7166666666665</v>
      </c>
      <c r="G465" s="418">
        <v>1395.4333333333329</v>
      </c>
      <c r="H465" s="418">
        <v>1453.9333333333329</v>
      </c>
      <c r="I465" s="418">
        <v>1470.2166666666662</v>
      </c>
      <c r="J465" s="418">
        <v>1483.1833333333329</v>
      </c>
      <c r="K465" s="417">
        <v>1457.25</v>
      </c>
      <c r="L465" s="417">
        <v>1428</v>
      </c>
      <c r="M465" s="417">
        <v>0.43514000000000003</v>
      </c>
    </row>
    <row r="466" spans="1:13">
      <c r="A466" s="245">
        <v>456</v>
      </c>
      <c r="B466" s="419" t="s">
        <v>490</v>
      </c>
      <c r="C466" s="417">
        <v>1330.05</v>
      </c>
      <c r="D466" s="418">
        <v>1328.3666666666666</v>
      </c>
      <c r="E466" s="418">
        <v>1316.7833333333331</v>
      </c>
      <c r="F466" s="418">
        <v>1303.5166666666664</v>
      </c>
      <c r="G466" s="418">
        <v>1291.9333333333329</v>
      </c>
      <c r="H466" s="418">
        <v>1341.6333333333332</v>
      </c>
      <c r="I466" s="418">
        <v>1353.2166666666667</v>
      </c>
      <c r="J466" s="418">
        <v>1366.4833333333333</v>
      </c>
      <c r="K466" s="417">
        <v>1339.95</v>
      </c>
      <c r="L466" s="417">
        <v>1315.1</v>
      </c>
      <c r="M466" s="417">
        <v>4.7050900000000002</v>
      </c>
    </row>
    <row r="467" spans="1:13">
      <c r="A467" s="245">
        <v>457</v>
      </c>
      <c r="B467" s="419" t="s">
        <v>491</v>
      </c>
      <c r="C467" s="417">
        <v>1543.55</v>
      </c>
      <c r="D467" s="418">
        <v>1555.3500000000001</v>
      </c>
      <c r="E467" s="418">
        <v>1526.2000000000003</v>
      </c>
      <c r="F467" s="418">
        <v>1508.8500000000001</v>
      </c>
      <c r="G467" s="418">
        <v>1479.7000000000003</v>
      </c>
      <c r="H467" s="418">
        <v>1572.7000000000003</v>
      </c>
      <c r="I467" s="418">
        <v>1601.8500000000004</v>
      </c>
      <c r="J467" s="418">
        <v>1619.2000000000003</v>
      </c>
      <c r="K467" s="417">
        <v>1584.5</v>
      </c>
      <c r="L467" s="417">
        <v>1538</v>
      </c>
      <c r="M467" s="417">
        <v>0.38497999999999999</v>
      </c>
    </row>
    <row r="468" spans="1:13">
      <c r="A468" s="245">
        <v>458</v>
      </c>
      <c r="B468" s="419" t="s">
        <v>185</v>
      </c>
      <c r="C468" s="417">
        <v>1720.6</v>
      </c>
      <c r="D468" s="418">
        <v>1726.1833333333334</v>
      </c>
      <c r="E468" s="418">
        <v>1712.4166666666667</v>
      </c>
      <c r="F468" s="418">
        <v>1704.2333333333333</v>
      </c>
      <c r="G468" s="418">
        <v>1690.4666666666667</v>
      </c>
      <c r="H468" s="418">
        <v>1734.3666666666668</v>
      </c>
      <c r="I468" s="418">
        <v>1748.1333333333332</v>
      </c>
      <c r="J468" s="418">
        <v>1756.3166666666668</v>
      </c>
      <c r="K468" s="417">
        <v>1739.95</v>
      </c>
      <c r="L468" s="417">
        <v>1718</v>
      </c>
      <c r="M468" s="417">
        <v>8.3121299999999998</v>
      </c>
    </row>
    <row r="469" spans="1:13">
      <c r="A469" s="245">
        <v>459</v>
      </c>
      <c r="B469" s="419" t="s">
        <v>186</v>
      </c>
      <c r="C469" s="417">
        <v>3005.05</v>
      </c>
      <c r="D469" s="418">
        <v>2981.0166666666664</v>
      </c>
      <c r="E469" s="418">
        <v>2948.0333333333328</v>
      </c>
      <c r="F469" s="418">
        <v>2891.0166666666664</v>
      </c>
      <c r="G469" s="418">
        <v>2858.0333333333328</v>
      </c>
      <c r="H469" s="418">
        <v>3038.0333333333328</v>
      </c>
      <c r="I469" s="418">
        <v>3071.0166666666664</v>
      </c>
      <c r="J469" s="418">
        <v>3128.0333333333328</v>
      </c>
      <c r="K469" s="417">
        <v>3014</v>
      </c>
      <c r="L469" s="417">
        <v>2924</v>
      </c>
      <c r="M469" s="417">
        <v>2.83378</v>
      </c>
    </row>
    <row r="470" spans="1:13">
      <c r="A470" s="245">
        <v>460</v>
      </c>
      <c r="B470" s="419" t="s">
        <v>187</v>
      </c>
      <c r="C470" s="417">
        <v>475.2</v>
      </c>
      <c r="D470" s="418">
        <v>472.13333333333338</v>
      </c>
      <c r="E470" s="418">
        <v>468.31666666666678</v>
      </c>
      <c r="F470" s="418">
        <v>461.43333333333339</v>
      </c>
      <c r="G470" s="418">
        <v>457.61666666666679</v>
      </c>
      <c r="H470" s="418">
        <v>479.01666666666677</v>
      </c>
      <c r="I470" s="418">
        <v>482.83333333333337</v>
      </c>
      <c r="J470" s="418">
        <v>489.71666666666675</v>
      </c>
      <c r="K470" s="417">
        <v>475.95</v>
      </c>
      <c r="L470" s="417">
        <v>465.25</v>
      </c>
      <c r="M470" s="417">
        <v>6.93825</v>
      </c>
    </row>
    <row r="471" spans="1:13">
      <c r="A471" s="245">
        <v>461</v>
      </c>
      <c r="B471" s="419" t="s">
        <v>492</v>
      </c>
      <c r="C471" s="417">
        <v>905.3</v>
      </c>
      <c r="D471" s="418">
        <v>909.93333333333339</v>
      </c>
      <c r="E471" s="418">
        <v>895.36666666666679</v>
      </c>
      <c r="F471" s="418">
        <v>885.43333333333339</v>
      </c>
      <c r="G471" s="418">
        <v>870.86666666666679</v>
      </c>
      <c r="H471" s="418">
        <v>919.86666666666679</v>
      </c>
      <c r="I471" s="418">
        <v>934.43333333333339</v>
      </c>
      <c r="J471" s="418">
        <v>944.36666666666679</v>
      </c>
      <c r="K471" s="417">
        <v>924.5</v>
      </c>
      <c r="L471" s="417">
        <v>900</v>
      </c>
      <c r="M471" s="417">
        <v>5.07064</v>
      </c>
    </row>
    <row r="472" spans="1:13">
      <c r="A472" s="245">
        <v>462</v>
      </c>
      <c r="B472" s="419" t="s">
        <v>493</v>
      </c>
      <c r="C472" s="417">
        <v>17.399999999999999</v>
      </c>
      <c r="D472" s="418">
        <v>17.383333333333336</v>
      </c>
      <c r="E472" s="418">
        <v>17.216666666666672</v>
      </c>
      <c r="F472" s="418">
        <v>17.033333333333335</v>
      </c>
      <c r="G472" s="418">
        <v>16.866666666666671</v>
      </c>
      <c r="H472" s="418">
        <v>17.566666666666674</v>
      </c>
      <c r="I472" s="418">
        <v>17.733333333333338</v>
      </c>
      <c r="J472" s="418">
        <v>17.916666666666675</v>
      </c>
      <c r="K472" s="417">
        <v>17.55</v>
      </c>
      <c r="L472" s="417">
        <v>17.2</v>
      </c>
      <c r="M472" s="417">
        <v>90.721159999999998</v>
      </c>
    </row>
    <row r="473" spans="1:13">
      <c r="A473" s="245">
        <v>463</v>
      </c>
      <c r="B473" s="419" t="s">
        <v>642</v>
      </c>
      <c r="C473" s="417">
        <v>123.05</v>
      </c>
      <c r="D473" s="418">
        <v>123.5</v>
      </c>
      <c r="E473" s="418">
        <v>121.85</v>
      </c>
      <c r="F473" s="418">
        <v>120.64999999999999</v>
      </c>
      <c r="G473" s="418">
        <v>118.99999999999999</v>
      </c>
      <c r="H473" s="418">
        <v>124.7</v>
      </c>
      <c r="I473" s="418">
        <v>126.35000000000001</v>
      </c>
      <c r="J473" s="418">
        <v>127.55000000000001</v>
      </c>
      <c r="K473" s="417">
        <v>125.15</v>
      </c>
      <c r="L473" s="417">
        <v>122.3</v>
      </c>
      <c r="M473" s="417">
        <v>1.35155</v>
      </c>
    </row>
    <row r="474" spans="1:13">
      <c r="A474" s="245">
        <v>464</v>
      </c>
      <c r="B474" s="419" t="s">
        <v>494</v>
      </c>
      <c r="C474" s="417">
        <v>1090.75</v>
      </c>
      <c r="D474" s="418">
        <v>1094.9333333333334</v>
      </c>
      <c r="E474" s="418">
        <v>1081.8166666666668</v>
      </c>
      <c r="F474" s="418">
        <v>1072.8833333333334</v>
      </c>
      <c r="G474" s="418">
        <v>1059.7666666666669</v>
      </c>
      <c r="H474" s="418">
        <v>1103.8666666666668</v>
      </c>
      <c r="I474" s="418">
        <v>1116.9833333333336</v>
      </c>
      <c r="J474" s="418">
        <v>1125.9166666666667</v>
      </c>
      <c r="K474" s="417">
        <v>1108.05</v>
      </c>
      <c r="L474" s="417">
        <v>1086</v>
      </c>
      <c r="M474" s="417">
        <v>0.88073999999999997</v>
      </c>
    </row>
    <row r="475" spans="1:13">
      <c r="A475" s="245">
        <v>465</v>
      </c>
      <c r="B475" s="419" t="s">
        <v>495</v>
      </c>
      <c r="C475" s="417">
        <v>14.3</v>
      </c>
      <c r="D475" s="418">
        <v>14.35</v>
      </c>
      <c r="E475" s="418">
        <v>14.2</v>
      </c>
      <c r="F475" s="418">
        <v>14.1</v>
      </c>
      <c r="G475" s="418">
        <v>13.95</v>
      </c>
      <c r="H475" s="418">
        <v>14.45</v>
      </c>
      <c r="I475" s="418">
        <v>14.600000000000001</v>
      </c>
      <c r="J475" s="418">
        <v>14.7</v>
      </c>
      <c r="K475" s="417">
        <v>14.5</v>
      </c>
      <c r="L475" s="417">
        <v>14.25</v>
      </c>
      <c r="M475" s="417">
        <v>57.283549999999998</v>
      </c>
    </row>
    <row r="476" spans="1:13">
      <c r="A476" s="245">
        <v>466</v>
      </c>
      <c r="B476" s="419" t="s">
        <v>496</v>
      </c>
      <c r="C476" s="417">
        <v>549.95000000000005</v>
      </c>
      <c r="D476" s="418">
        <v>544.41666666666663</v>
      </c>
      <c r="E476" s="418">
        <v>527.0333333333333</v>
      </c>
      <c r="F476" s="418">
        <v>504.11666666666667</v>
      </c>
      <c r="G476" s="418">
        <v>486.73333333333335</v>
      </c>
      <c r="H476" s="418">
        <v>567.33333333333326</v>
      </c>
      <c r="I476" s="418">
        <v>584.7166666666667</v>
      </c>
      <c r="J476" s="418">
        <v>607.63333333333321</v>
      </c>
      <c r="K476" s="417">
        <v>561.79999999999995</v>
      </c>
      <c r="L476" s="417">
        <v>521.5</v>
      </c>
      <c r="M476" s="417">
        <v>10.51741</v>
      </c>
    </row>
    <row r="477" spans="1:13">
      <c r="A477" s="245">
        <v>467</v>
      </c>
      <c r="B477" s="419" t="s">
        <v>193</v>
      </c>
      <c r="C477" s="417">
        <v>814.55</v>
      </c>
      <c r="D477" s="418">
        <v>815.2166666666667</v>
      </c>
      <c r="E477" s="418">
        <v>807.43333333333339</v>
      </c>
      <c r="F477" s="418">
        <v>800.31666666666672</v>
      </c>
      <c r="G477" s="418">
        <v>792.53333333333342</v>
      </c>
      <c r="H477" s="418">
        <v>822.33333333333337</v>
      </c>
      <c r="I477" s="418">
        <v>830.11666666666667</v>
      </c>
      <c r="J477" s="418">
        <v>837.23333333333335</v>
      </c>
      <c r="K477" s="417">
        <v>823</v>
      </c>
      <c r="L477" s="417">
        <v>808.1</v>
      </c>
      <c r="M477" s="417">
        <v>26.626809999999999</v>
      </c>
    </row>
    <row r="478" spans="1:13">
      <c r="A478" s="245">
        <v>468</v>
      </c>
      <c r="B478" s="419" t="s">
        <v>892</v>
      </c>
      <c r="C478" s="417">
        <v>827.35</v>
      </c>
      <c r="D478" s="418">
        <v>829.23333333333323</v>
      </c>
      <c r="E478" s="418">
        <v>820.11666666666645</v>
      </c>
      <c r="F478" s="418">
        <v>812.88333333333321</v>
      </c>
      <c r="G478" s="418">
        <v>803.76666666666642</v>
      </c>
      <c r="H478" s="418">
        <v>836.46666666666647</v>
      </c>
      <c r="I478" s="418">
        <v>845.58333333333326</v>
      </c>
      <c r="J478" s="418">
        <v>852.81666666666649</v>
      </c>
      <c r="K478" s="417">
        <v>838.35</v>
      </c>
      <c r="L478" s="417">
        <v>822</v>
      </c>
      <c r="M478" s="417">
        <v>1.18255</v>
      </c>
    </row>
    <row r="479" spans="1:13">
      <c r="A479" s="245">
        <v>469</v>
      </c>
      <c r="B479" s="419" t="s">
        <v>190</v>
      </c>
      <c r="C479" s="417">
        <v>204</v>
      </c>
      <c r="D479" s="418">
        <v>204.71666666666667</v>
      </c>
      <c r="E479" s="418">
        <v>201.43333333333334</v>
      </c>
      <c r="F479" s="418">
        <v>198.86666666666667</v>
      </c>
      <c r="G479" s="418">
        <v>195.58333333333334</v>
      </c>
      <c r="H479" s="418">
        <v>207.28333333333333</v>
      </c>
      <c r="I479" s="418">
        <v>210.56666666666669</v>
      </c>
      <c r="J479" s="418">
        <v>213.13333333333333</v>
      </c>
      <c r="K479" s="417">
        <v>208</v>
      </c>
      <c r="L479" s="417">
        <v>202.15</v>
      </c>
      <c r="M479" s="417">
        <v>9.2423599999999997</v>
      </c>
    </row>
    <row r="480" spans="1:13">
      <c r="A480" s="245">
        <v>470</v>
      </c>
      <c r="B480" s="419" t="s">
        <v>762</v>
      </c>
      <c r="C480" s="417">
        <v>30.5</v>
      </c>
      <c r="D480" s="418">
        <v>30.716666666666669</v>
      </c>
      <c r="E480" s="418">
        <v>29.883333333333336</v>
      </c>
      <c r="F480" s="418">
        <v>29.266666666666669</v>
      </c>
      <c r="G480" s="418">
        <v>28.433333333333337</v>
      </c>
      <c r="H480" s="418">
        <v>31.333333333333336</v>
      </c>
      <c r="I480" s="418">
        <v>32.166666666666664</v>
      </c>
      <c r="J480" s="418">
        <v>32.783333333333331</v>
      </c>
      <c r="K480" s="417">
        <v>31.55</v>
      </c>
      <c r="L480" s="417">
        <v>30.1</v>
      </c>
      <c r="M480" s="417">
        <v>139.49950000000001</v>
      </c>
    </row>
    <row r="481" spans="1:13">
      <c r="A481" s="245">
        <v>471</v>
      </c>
      <c r="B481" s="419" t="s">
        <v>191</v>
      </c>
      <c r="C481" s="417">
        <v>6899.55</v>
      </c>
      <c r="D481" s="418">
        <v>6885.0666666666666</v>
      </c>
      <c r="E481" s="418">
        <v>6849.4833333333336</v>
      </c>
      <c r="F481" s="418">
        <v>6799.416666666667</v>
      </c>
      <c r="G481" s="418">
        <v>6763.8333333333339</v>
      </c>
      <c r="H481" s="418">
        <v>6935.1333333333332</v>
      </c>
      <c r="I481" s="418">
        <v>6970.7166666666672</v>
      </c>
      <c r="J481" s="418">
        <v>7020.7833333333328</v>
      </c>
      <c r="K481" s="417">
        <v>6920.65</v>
      </c>
      <c r="L481" s="417">
        <v>6835</v>
      </c>
      <c r="M481" s="417">
        <v>1.7054199999999999</v>
      </c>
    </row>
    <row r="482" spans="1:13">
      <c r="A482" s="245">
        <v>472</v>
      </c>
      <c r="B482" s="419" t="s">
        <v>192</v>
      </c>
      <c r="C482" s="417">
        <v>36.75</v>
      </c>
      <c r="D482" s="418">
        <v>36.9</v>
      </c>
      <c r="E482" s="418">
        <v>36.449999999999996</v>
      </c>
      <c r="F482" s="418">
        <v>36.15</v>
      </c>
      <c r="G482" s="418">
        <v>35.699999999999996</v>
      </c>
      <c r="H482" s="418">
        <v>37.199999999999996</v>
      </c>
      <c r="I482" s="418">
        <v>37.65</v>
      </c>
      <c r="J482" s="418">
        <v>37.949999999999996</v>
      </c>
      <c r="K482" s="417">
        <v>37.35</v>
      </c>
      <c r="L482" s="417">
        <v>36.6</v>
      </c>
      <c r="M482" s="417">
        <v>125.0393</v>
      </c>
    </row>
    <row r="483" spans="1:13">
      <c r="A483" s="245">
        <v>473</v>
      </c>
      <c r="B483" s="419" t="s">
        <v>189</v>
      </c>
      <c r="C483" s="417">
        <v>1431.35</v>
      </c>
      <c r="D483" s="418">
        <v>1427.9833333333333</v>
      </c>
      <c r="E483" s="418">
        <v>1413.3166666666666</v>
      </c>
      <c r="F483" s="418">
        <v>1395.2833333333333</v>
      </c>
      <c r="G483" s="418">
        <v>1380.6166666666666</v>
      </c>
      <c r="H483" s="418">
        <v>1446.0166666666667</v>
      </c>
      <c r="I483" s="418">
        <v>1460.6833333333332</v>
      </c>
      <c r="J483" s="418">
        <v>1478.7166666666667</v>
      </c>
      <c r="K483" s="417">
        <v>1442.65</v>
      </c>
      <c r="L483" s="417">
        <v>1409.95</v>
      </c>
      <c r="M483" s="417">
        <v>2.2300300000000002</v>
      </c>
    </row>
    <row r="484" spans="1:13">
      <c r="A484" s="245">
        <v>474</v>
      </c>
      <c r="B484" s="419" t="s">
        <v>141</v>
      </c>
      <c r="C484" s="417">
        <v>655.25</v>
      </c>
      <c r="D484" s="418">
        <v>656.41666666666663</v>
      </c>
      <c r="E484" s="418">
        <v>652.83333333333326</v>
      </c>
      <c r="F484" s="418">
        <v>650.41666666666663</v>
      </c>
      <c r="G484" s="418">
        <v>646.83333333333326</v>
      </c>
      <c r="H484" s="418">
        <v>658.83333333333326</v>
      </c>
      <c r="I484" s="418">
        <v>662.41666666666652</v>
      </c>
      <c r="J484" s="418">
        <v>664.83333333333326</v>
      </c>
      <c r="K484" s="417">
        <v>660</v>
      </c>
      <c r="L484" s="417">
        <v>654</v>
      </c>
      <c r="M484" s="417">
        <v>3.00258</v>
      </c>
    </row>
    <row r="485" spans="1:13">
      <c r="A485" s="245">
        <v>475</v>
      </c>
      <c r="B485" s="419" t="s">
        <v>277</v>
      </c>
      <c r="C485" s="417">
        <v>257.95</v>
      </c>
      <c r="D485" s="418">
        <v>258.43333333333334</v>
      </c>
      <c r="E485" s="418">
        <v>256.56666666666666</v>
      </c>
      <c r="F485" s="418">
        <v>255.18333333333334</v>
      </c>
      <c r="G485" s="418">
        <v>253.31666666666666</v>
      </c>
      <c r="H485" s="418">
        <v>259.81666666666666</v>
      </c>
      <c r="I485" s="418">
        <v>261.68333333333334</v>
      </c>
      <c r="J485" s="418">
        <v>263.06666666666666</v>
      </c>
      <c r="K485" s="417">
        <v>260.3</v>
      </c>
      <c r="L485" s="417">
        <v>257.05</v>
      </c>
      <c r="M485" s="417">
        <v>4.2812900000000003</v>
      </c>
    </row>
    <row r="486" spans="1:13">
      <c r="A486" s="245">
        <v>476</v>
      </c>
      <c r="B486" s="419" t="s">
        <v>497</v>
      </c>
      <c r="C486" s="417">
        <v>3112</v>
      </c>
      <c r="D486" s="418">
        <v>3103.7666666666664</v>
      </c>
      <c r="E486" s="418">
        <v>2995.5333333333328</v>
      </c>
      <c r="F486" s="418">
        <v>2879.0666666666666</v>
      </c>
      <c r="G486" s="418">
        <v>2770.833333333333</v>
      </c>
      <c r="H486" s="418">
        <v>3220.2333333333327</v>
      </c>
      <c r="I486" s="418">
        <v>3328.4666666666662</v>
      </c>
      <c r="J486" s="418">
        <v>3444.9333333333325</v>
      </c>
      <c r="K486" s="417">
        <v>3212</v>
      </c>
      <c r="L486" s="417">
        <v>2987.3</v>
      </c>
      <c r="M486" s="417">
        <v>0.65456999999999999</v>
      </c>
    </row>
    <row r="487" spans="1:13">
      <c r="A487" s="245">
        <v>477</v>
      </c>
      <c r="B487" s="419" t="s">
        <v>498</v>
      </c>
      <c r="C487" s="417">
        <v>396.6</v>
      </c>
      <c r="D487" s="418">
        <v>399.83333333333331</v>
      </c>
      <c r="E487" s="418">
        <v>391.76666666666665</v>
      </c>
      <c r="F487" s="418">
        <v>386.93333333333334</v>
      </c>
      <c r="G487" s="418">
        <v>378.86666666666667</v>
      </c>
      <c r="H487" s="418">
        <v>404.66666666666663</v>
      </c>
      <c r="I487" s="418">
        <v>412.73333333333335</v>
      </c>
      <c r="J487" s="418">
        <v>417.56666666666661</v>
      </c>
      <c r="K487" s="417">
        <v>407.9</v>
      </c>
      <c r="L487" s="417">
        <v>395</v>
      </c>
      <c r="M487" s="417">
        <v>3.6642600000000001</v>
      </c>
    </row>
    <row r="488" spans="1:13">
      <c r="A488" s="245">
        <v>478</v>
      </c>
      <c r="B488" s="419" t="s">
        <v>500</v>
      </c>
      <c r="C488" s="417">
        <v>3597.85</v>
      </c>
      <c r="D488" s="418">
        <v>3594.6666666666665</v>
      </c>
      <c r="E488" s="418">
        <v>3578.1833333333329</v>
      </c>
      <c r="F488" s="418">
        <v>3558.5166666666664</v>
      </c>
      <c r="G488" s="418">
        <v>3542.0333333333328</v>
      </c>
      <c r="H488" s="418">
        <v>3614.333333333333</v>
      </c>
      <c r="I488" s="418">
        <v>3630.8166666666666</v>
      </c>
      <c r="J488" s="418">
        <v>3650.4833333333331</v>
      </c>
      <c r="K488" s="417">
        <v>3611.15</v>
      </c>
      <c r="L488" s="417">
        <v>3575</v>
      </c>
      <c r="M488" s="417">
        <v>0.60550000000000004</v>
      </c>
    </row>
    <row r="489" spans="1:13">
      <c r="A489" s="245">
        <v>479</v>
      </c>
      <c r="B489" s="419" t="s">
        <v>501</v>
      </c>
      <c r="C489" s="417">
        <v>815.65</v>
      </c>
      <c r="D489" s="418">
        <v>814.51666666666677</v>
      </c>
      <c r="E489" s="418">
        <v>805.13333333333355</v>
      </c>
      <c r="F489" s="418">
        <v>794.61666666666679</v>
      </c>
      <c r="G489" s="418">
        <v>785.23333333333358</v>
      </c>
      <c r="H489" s="418">
        <v>825.03333333333353</v>
      </c>
      <c r="I489" s="418">
        <v>834.41666666666674</v>
      </c>
      <c r="J489" s="418">
        <v>844.93333333333351</v>
      </c>
      <c r="K489" s="417">
        <v>823.9</v>
      </c>
      <c r="L489" s="417">
        <v>804</v>
      </c>
      <c r="M489" s="417">
        <v>0.82850999999999997</v>
      </c>
    </row>
    <row r="490" spans="1:13">
      <c r="A490" s="245">
        <v>480</v>
      </c>
      <c r="B490" s="419" t="s">
        <v>502</v>
      </c>
      <c r="C490" s="417">
        <v>41.05</v>
      </c>
      <c r="D490" s="418">
        <v>40.93333333333333</v>
      </c>
      <c r="E490" s="418">
        <v>40.61666666666666</v>
      </c>
      <c r="F490" s="418">
        <v>40.18333333333333</v>
      </c>
      <c r="G490" s="418">
        <v>39.86666666666666</v>
      </c>
      <c r="H490" s="418">
        <v>41.36666666666666</v>
      </c>
      <c r="I490" s="418">
        <v>41.683333333333337</v>
      </c>
      <c r="J490" s="418">
        <v>42.11666666666666</v>
      </c>
      <c r="K490" s="417">
        <v>41.25</v>
      </c>
      <c r="L490" s="417">
        <v>40.5</v>
      </c>
      <c r="M490" s="417">
        <v>13.463570000000001</v>
      </c>
    </row>
    <row r="491" spans="1:13">
      <c r="A491" s="245">
        <v>481</v>
      </c>
      <c r="B491" s="419" t="s">
        <v>893</v>
      </c>
      <c r="C491" s="417">
        <v>1492.05</v>
      </c>
      <c r="D491" s="418">
        <v>1495.6833333333332</v>
      </c>
      <c r="E491" s="418">
        <v>1481.4666666666662</v>
      </c>
      <c r="F491" s="418">
        <v>1470.883333333333</v>
      </c>
      <c r="G491" s="418">
        <v>1456.6666666666661</v>
      </c>
      <c r="H491" s="418">
        <v>1506.2666666666664</v>
      </c>
      <c r="I491" s="418">
        <v>1520.4833333333331</v>
      </c>
      <c r="J491" s="418">
        <v>1531.0666666666666</v>
      </c>
      <c r="K491" s="417">
        <v>1509.9</v>
      </c>
      <c r="L491" s="417">
        <v>1485.1</v>
      </c>
      <c r="M491" s="417">
        <v>0.23008000000000001</v>
      </c>
    </row>
    <row r="492" spans="1:13">
      <c r="A492" s="245">
        <v>482</v>
      </c>
      <c r="B492" s="419" t="s">
        <v>503</v>
      </c>
      <c r="C492" s="417">
        <v>1485.4</v>
      </c>
      <c r="D492" s="418">
        <v>1477.25</v>
      </c>
      <c r="E492" s="418">
        <v>1444.8</v>
      </c>
      <c r="F492" s="418">
        <v>1404.2</v>
      </c>
      <c r="G492" s="418">
        <v>1371.75</v>
      </c>
      <c r="H492" s="418">
        <v>1517.85</v>
      </c>
      <c r="I492" s="418">
        <v>1550.2999999999997</v>
      </c>
      <c r="J492" s="418">
        <v>1590.8999999999999</v>
      </c>
      <c r="K492" s="417">
        <v>1509.7</v>
      </c>
      <c r="L492" s="417">
        <v>1436.65</v>
      </c>
      <c r="M492" s="417">
        <v>4.5141999999999998</v>
      </c>
    </row>
    <row r="493" spans="1:13">
      <c r="A493" s="245">
        <v>483</v>
      </c>
      <c r="B493" s="419" t="s">
        <v>278</v>
      </c>
      <c r="C493" s="417">
        <v>357.25</v>
      </c>
      <c r="D493" s="418">
        <v>357.43333333333334</v>
      </c>
      <c r="E493" s="418">
        <v>352.86666666666667</v>
      </c>
      <c r="F493" s="418">
        <v>348.48333333333335</v>
      </c>
      <c r="G493" s="418">
        <v>343.91666666666669</v>
      </c>
      <c r="H493" s="418">
        <v>361.81666666666666</v>
      </c>
      <c r="I493" s="418">
        <v>366.38333333333338</v>
      </c>
      <c r="J493" s="418">
        <v>370.76666666666665</v>
      </c>
      <c r="K493" s="417">
        <v>362</v>
      </c>
      <c r="L493" s="417">
        <v>353.05</v>
      </c>
      <c r="M493" s="417">
        <v>2.2302399999999998</v>
      </c>
    </row>
    <row r="494" spans="1:13">
      <c r="A494" s="245">
        <v>484</v>
      </c>
      <c r="B494" s="419" t="s">
        <v>504</v>
      </c>
      <c r="C494" s="417">
        <v>770.05</v>
      </c>
      <c r="D494" s="418">
        <v>768.68333333333339</v>
      </c>
      <c r="E494" s="418">
        <v>762.36666666666679</v>
      </c>
      <c r="F494" s="418">
        <v>754.68333333333339</v>
      </c>
      <c r="G494" s="418">
        <v>748.36666666666679</v>
      </c>
      <c r="H494" s="418">
        <v>776.36666666666679</v>
      </c>
      <c r="I494" s="418">
        <v>782.68333333333339</v>
      </c>
      <c r="J494" s="418">
        <v>790.36666666666679</v>
      </c>
      <c r="K494" s="417">
        <v>775</v>
      </c>
      <c r="L494" s="417">
        <v>761</v>
      </c>
      <c r="M494" s="417">
        <v>3.3689300000000002</v>
      </c>
    </row>
    <row r="495" spans="1:13">
      <c r="A495" s="245">
        <v>485</v>
      </c>
      <c r="B495" s="419" t="s">
        <v>194</v>
      </c>
      <c r="C495" s="417">
        <v>271.55</v>
      </c>
      <c r="D495" s="418">
        <v>269</v>
      </c>
      <c r="E495" s="418">
        <v>265.45</v>
      </c>
      <c r="F495" s="418">
        <v>259.34999999999997</v>
      </c>
      <c r="G495" s="418">
        <v>255.79999999999995</v>
      </c>
      <c r="H495" s="418">
        <v>275.10000000000002</v>
      </c>
      <c r="I495" s="418">
        <v>278.64999999999998</v>
      </c>
      <c r="J495" s="418">
        <v>284.75000000000006</v>
      </c>
      <c r="K495" s="417">
        <v>272.55</v>
      </c>
      <c r="L495" s="417">
        <v>262.89999999999998</v>
      </c>
      <c r="M495" s="417">
        <v>77.228759999999994</v>
      </c>
    </row>
    <row r="496" spans="1:13">
      <c r="A496" s="245">
        <v>486</v>
      </c>
      <c r="B496" s="419" t="s">
        <v>505</v>
      </c>
      <c r="C496" s="417">
        <v>3386.6</v>
      </c>
      <c r="D496" s="418">
        <v>3400.5</v>
      </c>
      <c r="E496" s="418">
        <v>3361.1</v>
      </c>
      <c r="F496" s="418">
        <v>3335.6</v>
      </c>
      <c r="G496" s="418">
        <v>3296.2</v>
      </c>
      <c r="H496" s="418">
        <v>3426</v>
      </c>
      <c r="I496" s="418">
        <v>3465.3999999999996</v>
      </c>
      <c r="J496" s="418">
        <v>3490.9</v>
      </c>
      <c r="K496" s="417">
        <v>3439.9</v>
      </c>
      <c r="L496" s="417">
        <v>3375</v>
      </c>
      <c r="M496" s="417">
        <v>0.76215999999999995</v>
      </c>
    </row>
    <row r="497" spans="1:13">
      <c r="A497" s="245">
        <v>487</v>
      </c>
      <c r="B497" s="419" t="s">
        <v>506</v>
      </c>
      <c r="C497" s="417">
        <v>1954.25</v>
      </c>
      <c r="D497" s="418">
        <v>1963.3</v>
      </c>
      <c r="E497" s="418">
        <v>1938.9499999999998</v>
      </c>
      <c r="F497" s="418">
        <v>1923.6499999999999</v>
      </c>
      <c r="G497" s="418">
        <v>1899.2999999999997</v>
      </c>
      <c r="H497" s="418">
        <v>1978.6</v>
      </c>
      <c r="I497" s="418">
        <v>2002.9499999999998</v>
      </c>
      <c r="J497" s="418">
        <v>2018.25</v>
      </c>
      <c r="K497" s="417">
        <v>1987.65</v>
      </c>
      <c r="L497" s="417">
        <v>1948</v>
      </c>
      <c r="M497" s="417">
        <v>1.6096600000000001</v>
      </c>
    </row>
    <row r="498" spans="1:13">
      <c r="A498" s="245">
        <v>488</v>
      </c>
      <c r="B498" s="419" t="s">
        <v>118</v>
      </c>
      <c r="C498" s="417">
        <v>9.0500000000000007</v>
      </c>
      <c r="D498" s="418">
        <v>9.0333333333333332</v>
      </c>
      <c r="E498" s="418">
        <v>8.7666666666666657</v>
      </c>
      <c r="F498" s="418">
        <v>8.4833333333333325</v>
      </c>
      <c r="G498" s="418">
        <v>8.216666666666665</v>
      </c>
      <c r="H498" s="418">
        <v>9.3166666666666664</v>
      </c>
      <c r="I498" s="418">
        <v>9.5833333333333357</v>
      </c>
      <c r="J498" s="418">
        <v>9.8666666666666671</v>
      </c>
      <c r="K498" s="417">
        <v>9.3000000000000007</v>
      </c>
      <c r="L498" s="417">
        <v>8.75</v>
      </c>
      <c r="M498" s="417">
        <v>1790.39654</v>
      </c>
    </row>
    <row r="499" spans="1:13">
      <c r="A499" s="245">
        <v>489</v>
      </c>
      <c r="B499" s="419" t="s">
        <v>195</v>
      </c>
      <c r="C499" s="417">
        <v>1015.4</v>
      </c>
      <c r="D499" s="418">
        <v>1012.3166666666666</v>
      </c>
      <c r="E499" s="418">
        <v>1006.0833333333333</v>
      </c>
      <c r="F499" s="418">
        <v>996.76666666666665</v>
      </c>
      <c r="G499" s="418">
        <v>990.5333333333333</v>
      </c>
      <c r="H499" s="418">
        <v>1021.6333333333332</v>
      </c>
      <c r="I499" s="418">
        <v>1027.8666666666666</v>
      </c>
      <c r="J499" s="418">
        <v>1037.1833333333332</v>
      </c>
      <c r="K499" s="417">
        <v>1018.55</v>
      </c>
      <c r="L499" s="417">
        <v>1003</v>
      </c>
      <c r="M499" s="417">
        <v>4.5568099999999996</v>
      </c>
    </row>
    <row r="500" spans="1:13">
      <c r="A500" s="245">
        <v>490</v>
      </c>
      <c r="B500" s="419" t="s">
        <v>507</v>
      </c>
      <c r="C500" s="417">
        <v>7189.8</v>
      </c>
      <c r="D500" s="418">
        <v>7180.5666666666657</v>
      </c>
      <c r="E500" s="418">
        <v>7125.1333333333314</v>
      </c>
      <c r="F500" s="418">
        <v>7060.4666666666653</v>
      </c>
      <c r="G500" s="418">
        <v>7005.033333333331</v>
      </c>
      <c r="H500" s="418">
        <v>7245.2333333333318</v>
      </c>
      <c r="I500" s="418">
        <v>7300.6666666666661</v>
      </c>
      <c r="J500" s="418">
        <v>7365.3333333333321</v>
      </c>
      <c r="K500" s="417">
        <v>7236</v>
      </c>
      <c r="L500" s="417">
        <v>7115.9</v>
      </c>
      <c r="M500" s="417">
        <v>7.0360000000000006E-2</v>
      </c>
    </row>
    <row r="501" spans="1:13">
      <c r="A501" s="245">
        <v>491</v>
      </c>
      <c r="B501" s="419" t="s">
        <v>508</v>
      </c>
      <c r="C501" s="417">
        <v>139.44999999999999</v>
      </c>
      <c r="D501" s="418">
        <v>139.04999999999998</v>
      </c>
      <c r="E501" s="418">
        <v>137.99999999999997</v>
      </c>
      <c r="F501" s="418">
        <v>136.54999999999998</v>
      </c>
      <c r="G501" s="418">
        <v>135.49999999999997</v>
      </c>
      <c r="H501" s="418">
        <v>140.49999999999997</v>
      </c>
      <c r="I501" s="418">
        <v>141.54999999999998</v>
      </c>
      <c r="J501" s="418">
        <v>142.99999999999997</v>
      </c>
      <c r="K501" s="417">
        <v>140.1</v>
      </c>
      <c r="L501" s="417">
        <v>137.6</v>
      </c>
      <c r="M501" s="417">
        <v>6.3829000000000002</v>
      </c>
    </row>
    <row r="502" spans="1:13">
      <c r="A502" s="245">
        <v>492</v>
      </c>
      <c r="B502" s="419" t="s">
        <v>509</v>
      </c>
      <c r="C502" s="417">
        <v>106.3</v>
      </c>
      <c r="D502" s="418">
        <v>105.89999999999999</v>
      </c>
      <c r="E502" s="418">
        <v>103.99999999999999</v>
      </c>
      <c r="F502" s="418">
        <v>101.69999999999999</v>
      </c>
      <c r="G502" s="418">
        <v>99.799999999999983</v>
      </c>
      <c r="H502" s="418">
        <v>108.19999999999999</v>
      </c>
      <c r="I502" s="418">
        <v>110.1</v>
      </c>
      <c r="J502" s="418">
        <v>112.39999999999999</v>
      </c>
      <c r="K502" s="417">
        <v>107.8</v>
      </c>
      <c r="L502" s="417">
        <v>103.6</v>
      </c>
      <c r="M502" s="417">
        <v>25.186699999999998</v>
      </c>
    </row>
    <row r="503" spans="1:13">
      <c r="A503" s="245">
        <v>493</v>
      </c>
      <c r="B503" s="419" t="s">
        <v>749</v>
      </c>
      <c r="C503" s="417">
        <v>536.4</v>
      </c>
      <c r="D503" s="418">
        <v>540.2166666666667</v>
      </c>
      <c r="E503" s="418">
        <v>526.43333333333339</v>
      </c>
      <c r="F503" s="418">
        <v>516.4666666666667</v>
      </c>
      <c r="G503" s="418">
        <v>502.68333333333339</v>
      </c>
      <c r="H503" s="418">
        <v>550.18333333333339</v>
      </c>
      <c r="I503" s="418">
        <v>563.9666666666667</v>
      </c>
      <c r="J503" s="418">
        <v>573.93333333333339</v>
      </c>
      <c r="K503" s="417">
        <v>554</v>
      </c>
      <c r="L503" s="417">
        <v>530.25</v>
      </c>
      <c r="M503" s="417">
        <v>3.8106300000000002</v>
      </c>
    </row>
    <row r="504" spans="1:13">
      <c r="A504" s="245">
        <v>494</v>
      </c>
      <c r="B504" s="419" t="s">
        <v>510</v>
      </c>
      <c r="C504" s="417">
        <v>2231.5</v>
      </c>
      <c r="D504" s="418">
        <v>2225.5833333333335</v>
      </c>
      <c r="E504" s="418">
        <v>2212.916666666667</v>
      </c>
      <c r="F504" s="418">
        <v>2194.3333333333335</v>
      </c>
      <c r="G504" s="418">
        <v>2181.666666666667</v>
      </c>
      <c r="H504" s="418">
        <v>2244.166666666667</v>
      </c>
      <c r="I504" s="418">
        <v>2256.8333333333339</v>
      </c>
      <c r="J504" s="418">
        <v>2275.416666666667</v>
      </c>
      <c r="K504" s="417">
        <v>2238.25</v>
      </c>
      <c r="L504" s="417">
        <v>2207</v>
      </c>
      <c r="M504" s="417">
        <v>0.36381999999999998</v>
      </c>
    </row>
    <row r="505" spans="1:13">
      <c r="A505" s="245">
        <v>495</v>
      </c>
      <c r="B505" s="419" t="s">
        <v>196</v>
      </c>
      <c r="C505" s="417">
        <v>525.79999999999995</v>
      </c>
      <c r="D505" s="418">
        <v>526.66666666666663</v>
      </c>
      <c r="E505" s="418">
        <v>522.38333333333321</v>
      </c>
      <c r="F505" s="418">
        <v>518.96666666666658</v>
      </c>
      <c r="G505" s="418">
        <v>514.68333333333317</v>
      </c>
      <c r="H505" s="418">
        <v>530.08333333333326</v>
      </c>
      <c r="I505" s="418">
        <v>534.36666666666679</v>
      </c>
      <c r="J505" s="418">
        <v>537.7833333333333</v>
      </c>
      <c r="K505" s="417">
        <v>530.95000000000005</v>
      </c>
      <c r="L505" s="417">
        <v>523.25</v>
      </c>
      <c r="M505" s="417">
        <v>57.246079999999999</v>
      </c>
    </row>
    <row r="506" spans="1:13">
      <c r="A506" s="245">
        <v>496</v>
      </c>
      <c r="B506" s="419" t="s">
        <v>511</v>
      </c>
      <c r="C506" s="417">
        <v>540.04999999999995</v>
      </c>
      <c r="D506" s="418">
        <v>541.31666666666661</v>
      </c>
      <c r="E506" s="418">
        <v>535.63333333333321</v>
      </c>
      <c r="F506" s="418">
        <v>531.21666666666658</v>
      </c>
      <c r="G506" s="418">
        <v>525.53333333333319</v>
      </c>
      <c r="H506" s="418">
        <v>545.73333333333323</v>
      </c>
      <c r="I506" s="418">
        <v>551.41666666666663</v>
      </c>
      <c r="J506" s="418">
        <v>555.83333333333326</v>
      </c>
      <c r="K506" s="417">
        <v>547</v>
      </c>
      <c r="L506" s="417">
        <v>536.9</v>
      </c>
      <c r="M506" s="417">
        <v>2.7838400000000001</v>
      </c>
    </row>
    <row r="507" spans="1:13">
      <c r="A507" s="245">
        <v>497</v>
      </c>
      <c r="B507" s="419" t="s">
        <v>197</v>
      </c>
      <c r="C507" s="417">
        <v>13.25</v>
      </c>
      <c r="D507" s="418">
        <v>13.266666666666666</v>
      </c>
      <c r="E507" s="418">
        <v>13.183333333333332</v>
      </c>
      <c r="F507" s="418">
        <v>13.116666666666665</v>
      </c>
      <c r="G507" s="418">
        <v>13.033333333333331</v>
      </c>
      <c r="H507" s="418">
        <v>13.333333333333332</v>
      </c>
      <c r="I507" s="418">
        <v>13.416666666666668</v>
      </c>
      <c r="J507" s="418">
        <v>13.483333333333333</v>
      </c>
      <c r="K507" s="417">
        <v>13.35</v>
      </c>
      <c r="L507" s="417">
        <v>13.2</v>
      </c>
      <c r="M507" s="417">
        <v>670.70257000000004</v>
      </c>
    </row>
    <row r="508" spans="1:13">
      <c r="A508" s="245">
        <v>498</v>
      </c>
      <c r="B508" s="419" t="s">
        <v>198</v>
      </c>
      <c r="C508" s="417">
        <v>216.6</v>
      </c>
      <c r="D508" s="418">
        <v>216.19999999999996</v>
      </c>
      <c r="E508" s="418">
        <v>214.94999999999993</v>
      </c>
      <c r="F508" s="418">
        <v>213.29999999999998</v>
      </c>
      <c r="G508" s="418">
        <v>212.04999999999995</v>
      </c>
      <c r="H508" s="418">
        <v>217.84999999999991</v>
      </c>
      <c r="I508" s="418">
        <v>219.09999999999997</v>
      </c>
      <c r="J508" s="418">
        <v>220.74999999999989</v>
      </c>
      <c r="K508" s="417">
        <v>217.45</v>
      </c>
      <c r="L508" s="417">
        <v>214.55</v>
      </c>
      <c r="M508" s="417">
        <v>45.453090000000003</v>
      </c>
    </row>
    <row r="509" spans="1:13">
      <c r="A509" s="245">
        <v>499</v>
      </c>
      <c r="B509" s="419" t="s">
        <v>512</v>
      </c>
      <c r="C509" s="417">
        <v>336.1</v>
      </c>
      <c r="D509" s="418">
        <v>335.83333333333337</v>
      </c>
      <c r="E509" s="418">
        <v>332.61666666666673</v>
      </c>
      <c r="F509" s="418">
        <v>329.13333333333338</v>
      </c>
      <c r="G509" s="418">
        <v>325.91666666666674</v>
      </c>
      <c r="H509" s="418">
        <v>339.31666666666672</v>
      </c>
      <c r="I509" s="418">
        <v>342.53333333333342</v>
      </c>
      <c r="J509" s="418">
        <v>346.01666666666671</v>
      </c>
      <c r="K509" s="417">
        <v>339.05</v>
      </c>
      <c r="L509" s="417">
        <v>332.35</v>
      </c>
      <c r="M509" s="417">
        <v>6.4320700000000004</v>
      </c>
    </row>
    <row r="510" spans="1:13">
      <c r="A510" s="245">
        <v>500</v>
      </c>
      <c r="B510" s="419" t="s">
        <v>513</v>
      </c>
      <c r="C510" s="417">
        <v>2198.4</v>
      </c>
      <c r="D510" s="418">
        <v>2201.1333333333332</v>
      </c>
      <c r="E510" s="418">
        <v>2172.2666666666664</v>
      </c>
      <c r="F510" s="418">
        <v>2146.1333333333332</v>
      </c>
      <c r="G510" s="418">
        <v>2117.2666666666664</v>
      </c>
      <c r="H510" s="418">
        <v>2227.2666666666664</v>
      </c>
      <c r="I510" s="418">
        <v>2256.1333333333332</v>
      </c>
      <c r="J510" s="418">
        <v>2282.2666666666664</v>
      </c>
      <c r="K510" s="417">
        <v>2230</v>
      </c>
      <c r="L510" s="417">
        <v>2175</v>
      </c>
      <c r="M510" s="417">
        <v>0.44616</v>
      </c>
    </row>
    <row r="511" spans="1:13">
      <c r="A511" s="245">
        <v>501</v>
      </c>
      <c r="B511" s="419" t="s">
        <v>723</v>
      </c>
      <c r="C511" s="417">
        <v>2107.6</v>
      </c>
      <c r="D511" s="418">
        <v>2124.2000000000003</v>
      </c>
      <c r="E511" s="418">
        <v>2068.4000000000005</v>
      </c>
      <c r="F511" s="418">
        <v>2029.2000000000003</v>
      </c>
      <c r="G511" s="418">
        <v>1973.4000000000005</v>
      </c>
      <c r="H511" s="418">
        <v>2163.4000000000005</v>
      </c>
      <c r="I511" s="418">
        <v>2219.2000000000007</v>
      </c>
      <c r="J511" s="418">
        <v>2258.4000000000005</v>
      </c>
      <c r="K511" s="417">
        <v>2180</v>
      </c>
      <c r="L511" s="417">
        <v>2085</v>
      </c>
      <c r="M511" s="417">
        <v>1.6262099999999999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72"/>
      <c r="B5" s="572"/>
      <c r="C5" s="573"/>
      <c r="D5" s="573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74" t="s">
        <v>515</v>
      </c>
      <c r="C7" s="574"/>
      <c r="D7" s="239">
        <f>Main!B10</f>
        <v>44389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44386</v>
      </c>
      <c r="B10" s="244">
        <v>539570</v>
      </c>
      <c r="C10" s="245" t="s">
        <v>852</v>
      </c>
      <c r="D10" s="245" t="s">
        <v>916</v>
      </c>
      <c r="E10" s="430" t="s">
        <v>525</v>
      </c>
      <c r="F10" s="337">
        <v>240000</v>
      </c>
      <c r="G10" s="244">
        <v>6.83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44386</v>
      </c>
      <c r="B11" s="244">
        <v>530043</v>
      </c>
      <c r="C11" s="245" t="s">
        <v>1015</v>
      </c>
      <c r="D11" s="245" t="s">
        <v>1016</v>
      </c>
      <c r="E11" s="245" t="s">
        <v>524</v>
      </c>
      <c r="F11" s="337">
        <v>16626</v>
      </c>
      <c r="G11" s="244">
        <v>134.31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44386</v>
      </c>
      <c r="B12" s="244">
        <v>530043</v>
      </c>
      <c r="C12" s="245" t="s">
        <v>1015</v>
      </c>
      <c r="D12" s="245" t="s">
        <v>1016</v>
      </c>
      <c r="E12" s="430" t="s">
        <v>525</v>
      </c>
      <c r="F12" s="337">
        <v>1626</v>
      </c>
      <c r="G12" s="244">
        <v>137.9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44386</v>
      </c>
      <c r="B13" s="244">
        <v>530133</v>
      </c>
      <c r="C13" s="245" t="s">
        <v>1017</v>
      </c>
      <c r="D13" s="245" t="s">
        <v>1018</v>
      </c>
      <c r="E13" s="430" t="s">
        <v>525</v>
      </c>
      <c r="F13" s="337">
        <v>27000</v>
      </c>
      <c r="G13" s="244">
        <v>40.130000000000003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44386</v>
      </c>
      <c r="B14" s="244">
        <v>531991</v>
      </c>
      <c r="C14" s="245" t="s">
        <v>1019</v>
      </c>
      <c r="D14" s="245" t="s">
        <v>1020</v>
      </c>
      <c r="E14" s="245" t="s">
        <v>524</v>
      </c>
      <c r="F14" s="337">
        <v>947241</v>
      </c>
      <c r="G14" s="244">
        <v>0.45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44386</v>
      </c>
      <c r="B15" s="244">
        <v>531673</v>
      </c>
      <c r="C15" s="245" t="s">
        <v>1021</v>
      </c>
      <c r="D15" s="245" t="s">
        <v>1022</v>
      </c>
      <c r="E15" s="245" t="s">
        <v>525</v>
      </c>
      <c r="F15" s="337">
        <v>41600</v>
      </c>
      <c r="G15" s="244">
        <v>8.9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44386</v>
      </c>
      <c r="B16" s="244">
        <v>531568</v>
      </c>
      <c r="C16" s="245" t="s">
        <v>1023</v>
      </c>
      <c r="D16" s="245" t="s">
        <v>1024</v>
      </c>
      <c r="E16" s="245" t="s">
        <v>524</v>
      </c>
      <c r="F16" s="337">
        <v>36636</v>
      </c>
      <c r="G16" s="244">
        <v>1.39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44386</v>
      </c>
      <c r="B17" s="244">
        <v>531568</v>
      </c>
      <c r="C17" s="245" t="s">
        <v>1023</v>
      </c>
      <c r="D17" s="245" t="s">
        <v>1024</v>
      </c>
      <c r="E17" s="245" t="s">
        <v>525</v>
      </c>
      <c r="F17" s="337">
        <v>50</v>
      </c>
      <c r="G17" s="244">
        <v>1.32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44386</v>
      </c>
      <c r="B18" s="244">
        <v>531752</v>
      </c>
      <c r="C18" s="245" t="s">
        <v>959</v>
      </c>
      <c r="D18" s="245" t="s">
        <v>983</v>
      </c>
      <c r="E18" s="430" t="s">
        <v>524</v>
      </c>
      <c r="F18" s="337">
        <v>8000000</v>
      </c>
      <c r="G18" s="244">
        <v>0.6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44386</v>
      </c>
      <c r="B19" s="244">
        <v>531752</v>
      </c>
      <c r="C19" s="245" t="s">
        <v>959</v>
      </c>
      <c r="D19" s="245" t="s">
        <v>983</v>
      </c>
      <c r="E19" s="245" t="s">
        <v>525</v>
      </c>
      <c r="F19" s="337">
        <v>6000000</v>
      </c>
      <c r="G19" s="244">
        <v>0.6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44386</v>
      </c>
      <c r="B20" s="244">
        <v>539197</v>
      </c>
      <c r="C20" s="245" t="s">
        <v>984</v>
      </c>
      <c r="D20" s="245" t="s">
        <v>1025</v>
      </c>
      <c r="E20" s="245" t="s">
        <v>524</v>
      </c>
      <c r="F20" s="337">
        <v>414500</v>
      </c>
      <c r="G20" s="244">
        <v>0.68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44386</v>
      </c>
      <c r="B21" s="244">
        <v>539197</v>
      </c>
      <c r="C21" s="245" t="s">
        <v>984</v>
      </c>
      <c r="D21" s="245" t="s">
        <v>1026</v>
      </c>
      <c r="E21" s="245" t="s">
        <v>524</v>
      </c>
      <c r="F21" s="337">
        <v>600000</v>
      </c>
      <c r="G21" s="244">
        <v>0.67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44386</v>
      </c>
      <c r="B22" s="244">
        <v>539197</v>
      </c>
      <c r="C22" s="245" t="s">
        <v>984</v>
      </c>
      <c r="D22" s="245" t="s">
        <v>1027</v>
      </c>
      <c r="E22" s="430" t="s">
        <v>524</v>
      </c>
      <c r="F22" s="337">
        <v>700320</v>
      </c>
      <c r="G22" s="244">
        <v>0.66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44386</v>
      </c>
      <c r="B23" s="244">
        <v>539197</v>
      </c>
      <c r="C23" s="245" t="s">
        <v>984</v>
      </c>
      <c r="D23" s="245" t="s">
        <v>1028</v>
      </c>
      <c r="E23" s="245" t="s">
        <v>524</v>
      </c>
      <c r="F23" s="337">
        <v>737985</v>
      </c>
      <c r="G23" s="244">
        <v>0.63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44386</v>
      </c>
      <c r="B24" s="244">
        <v>539197</v>
      </c>
      <c r="C24" s="245" t="s">
        <v>984</v>
      </c>
      <c r="D24" s="245" t="s">
        <v>1027</v>
      </c>
      <c r="E24" s="245" t="s">
        <v>525</v>
      </c>
      <c r="F24" s="337">
        <v>8450</v>
      </c>
      <c r="G24" s="244">
        <v>0.63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44386</v>
      </c>
      <c r="B25" s="244">
        <v>539197</v>
      </c>
      <c r="C25" s="245" t="s">
        <v>984</v>
      </c>
      <c r="D25" s="245" t="s">
        <v>1025</v>
      </c>
      <c r="E25" s="430" t="s">
        <v>525</v>
      </c>
      <c r="F25" s="337">
        <v>100000</v>
      </c>
      <c r="G25" s="244">
        <v>0.68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44386</v>
      </c>
      <c r="B26" s="244">
        <v>539197</v>
      </c>
      <c r="C26" s="245" t="s">
        <v>984</v>
      </c>
      <c r="D26" s="245" t="s">
        <v>1026</v>
      </c>
      <c r="E26" s="245" t="s">
        <v>525</v>
      </c>
      <c r="F26" s="337">
        <v>100000</v>
      </c>
      <c r="G26" s="244">
        <v>0.63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44386</v>
      </c>
      <c r="B27" s="244">
        <v>539197</v>
      </c>
      <c r="C27" s="245" t="s">
        <v>984</v>
      </c>
      <c r="D27" s="245" t="s">
        <v>1029</v>
      </c>
      <c r="E27" s="430" t="s">
        <v>524</v>
      </c>
      <c r="F27" s="337">
        <v>445000</v>
      </c>
      <c r="G27" s="244">
        <v>0.68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44386</v>
      </c>
      <c r="B28" s="244">
        <v>539197</v>
      </c>
      <c r="C28" s="245" t="s">
        <v>984</v>
      </c>
      <c r="D28" s="245" t="s">
        <v>1030</v>
      </c>
      <c r="E28" s="430" t="s">
        <v>524</v>
      </c>
      <c r="F28" s="337">
        <v>698160</v>
      </c>
      <c r="G28" s="244">
        <v>0.67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44386</v>
      </c>
      <c r="B29" s="244">
        <v>539197</v>
      </c>
      <c r="C29" s="245" t="s">
        <v>984</v>
      </c>
      <c r="D29" s="245" t="s">
        <v>1029</v>
      </c>
      <c r="E29" s="245" t="s">
        <v>525</v>
      </c>
      <c r="F29" s="337">
        <v>445000</v>
      </c>
      <c r="G29" s="244">
        <v>0.64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44386</v>
      </c>
      <c r="B30" s="244">
        <v>539197</v>
      </c>
      <c r="C30" s="245" t="s">
        <v>984</v>
      </c>
      <c r="D30" s="245" t="s">
        <v>1030</v>
      </c>
      <c r="E30" s="430" t="s">
        <v>525</v>
      </c>
      <c r="F30" s="337">
        <v>698160</v>
      </c>
      <c r="G30" s="244">
        <v>0.65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44386</v>
      </c>
      <c r="B31" s="244">
        <v>539197</v>
      </c>
      <c r="C31" s="245" t="s">
        <v>984</v>
      </c>
      <c r="D31" s="245" t="s">
        <v>987</v>
      </c>
      <c r="E31" s="430" t="s">
        <v>525</v>
      </c>
      <c r="F31" s="337">
        <v>524600</v>
      </c>
      <c r="G31" s="244">
        <v>0.64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44386</v>
      </c>
      <c r="B32" s="244">
        <v>539197</v>
      </c>
      <c r="C32" s="245" t="s">
        <v>984</v>
      </c>
      <c r="D32" s="245" t="s">
        <v>986</v>
      </c>
      <c r="E32" s="245" t="s">
        <v>525</v>
      </c>
      <c r="F32" s="337">
        <v>675400</v>
      </c>
      <c r="G32" s="244">
        <v>0.65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44386</v>
      </c>
      <c r="B33" s="244">
        <v>539197</v>
      </c>
      <c r="C33" s="245" t="s">
        <v>984</v>
      </c>
      <c r="D33" s="245" t="s">
        <v>985</v>
      </c>
      <c r="E33" s="430" t="s">
        <v>525</v>
      </c>
      <c r="F33" s="337">
        <v>1000000</v>
      </c>
      <c r="G33" s="244">
        <v>0.67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44386</v>
      </c>
      <c r="B34" s="244">
        <v>539197</v>
      </c>
      <c r="C34" s="245" t="s">
        <v>984</v>
      </c>
      <c r="D34" s="245" t="s">
        <v>1031</v>
      </c>
      <c r="E34" s="245" t="s">
        <v>525</v>
      </c>
      <c r="F34" s="337">
        <v>1908695</v>
      </c>
      <c r="G34" s="244">
        <v>0.65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44386</v>
      </c>
      <c r="B35" s="244">
        <v>524818</v>
      </c>
      <c r="C35" s="245" t="s">
        <v>935</v>
      </c>
      <c r="D35" s="245" t="s">
        <v>1032</v>
      </c>
      <c r="E35" s="430" t="s">
        <v>524</v>
      </c>
      <c r="F35" s="337">
        <v>17000</v>
      </c>
      <c r="G35" s="244">
        <v>109.55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44386</v>
      </c>
      <c r="B36" s="244">
        <v>524818</v>
      </c>
      <c r="C36" s="245" t="s">
        <v>935</v>
      </c>
      <c r="D36" s="245" t="s">
        <v>860</v>
      </c>
      <c r="E36" s="245" t="s">
        <v>524</v>
      </c>
      <c r="F36" s="337">
        <v>5494</v>
      </c>
      <c r="G36" s="244">
        <v>108.26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44386</v>
      </c>
      <c r="B37" s="244">
        <v>524818</v>
      </c>
      <c r="C37" s="245" t="s">
        <v>935</v>
      </c>
      <c r="D37" s="245" t="s">
        <v>860</v>
      </c>
      <c r="E37" s="430" t="s">
        <v>525</v>
      </c>
      <c r="F37" s="337">
        <v>70837</v>
      </c>
      <c r="G37" s="244">
        <v>109.54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44386</v>
      </c>
      <c r="B38" s="244">
        <v>526703</v>
      </c>
      <c r="C38" s="245" t="s">
        <v>1033</v>
      </c>
      <c r="D38" s="245" t="s">
        <v>1034</v>
      </c>
      <c r="E38" s="245" t="s">
        <v>524</v>
      </c>
      <c r="F38" s="337">
        <v>17010</v>
      </c>
      <c r="G38" s="244">
        <v>104.03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44386</v>
      </c>
      <c r="B39" s="244">
        <v>538787</v>
      </c>
      <c r="C39" s="245" t="s">
        <v>1035</v>
      </c>
      <c r="D39" s="245" t="s">
        <v>1036</v>
      </c>
      <c r="E39" s="430" t="s">
        <v>525</v>
      </c>
      <c r="F39" s="337">
        <v>225000</v>
      </c>
      <c r="G39" s="244">
        <v>5.71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44386</v>
      </c>
      <c r="B40" s="244">
        <v>538787</v>
      </c>
      <c r="C40" s="245" t="s">
        <v>1035</v>
      </c>
      <c r="D40" s="245" t="s">
        <v>1037</v>
      </c>
      <c r="E40" s="430" t="s">
        <v>524</v>
      </c>
      <c r="F40" s="337">
        <v>225000</v>
      </c>
      <c r="G40" s="244">
        <v>5.71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44386</v>
      </c>
      <c r="B41" s="244">
        <v>530317</v>
      </c>
      <c r="C41" s="245" t="s">
        <v>1038</v>
      </c>
      <c r="D41" s="245" t="s">
        <v>1039</v>
      </c>
      <c r="E41" s="245" t="s">
        <v>524</v>
      </c>
      <c r="F41" s="337">
        <v>50506</v>
      </c>
      <c r="G41" s="244">
        <v>70.31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44386</v>
      </c>
      <c r="B42" s="244">
        <v>530317</v>
      </c>
      <c r="C42" s="245" t="s">
        <v>1038</v>
      </c>
      <c r="D42" s="245" t="s">
        <v>1039</v>
      </c>
      <c r="E42" s="245" t="s">
        <v>525</v>
      </c>
      <c r="F42" s="337">
        <v>39091</v>
      </c>
      <c r="G42" s="244">
        <v>74.8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44386</v>
      </c>
      <c r="B43" s="244">
        <v>542592</v>
      </c>
      <c r="C43" s="245" t="s">
        <v>988</v>
      </c>
      <c r="D43" s="245" t="s">
        <v>989</v>
      </c>
      <c r="E43" s="430" t="s">
        <v>525</v>
      </c>
      <c r="F43" s="337">
        <v>4000</v>
      </c>
      <c r="G43" s="244">
        <v>93.9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44386</v>
      </c>
      <c r="B44" s="244">
        <v>509051</v>
      </c>
      <c r="C44" s="245" t="s">
        <v>1040</v>
      </c>
      <c r="D44" s="245" t="s">
        <v>847</v>
      </c>
      <c r="E44" s="430" t="s">
        <v>524</v>
      </c>
      <c r="F44" s="337">
        <v>9872352</v>
      </c>
      <c r="G44" s="244">
        <v>0.83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44386</v>
      </c>
      <c r="B45" s="244">
        <v>514450</v>
      </c>
      <c r="C45" s="245" t="s">
        <v>1041</v>
      </c>
      <c r="D45" s="245" t="s">
        <v>1042</v>
      </c>
      <c r="E45" s="245" t="s">
        <v>524</v>
      </c>
      <c r="F45" s="337">
        <v>75065</v>
      </c>
      <c r="G45" s="244">
        <v>63.55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44386</v>
      </c>
      <c r="B46" s="244">
        <v>540809</v>
      </c>
      <c r="C46" s="245" t="s">
        <v>1043</v>
      </c>
      <c r="D46" s="245" t="s">
        <v>1044</v>
      </c>
      <c r="E46" s="430" t="s">
        <v>525</v>
      </c>
      <c r="F46" s="337">
        <v>72000</v>
      </c>
      <c r="G46" s="244">
        <v>5.24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44386</v>
      </c>
      <c r="B47" s="244">
        <v>543305</v>
      </c>
      <c r="C47" s="245" t="s">
        <v>990</v>
      </c>
      <c r="D47" s="245" t="s">
        <v>1045</v>
      </c>
      <c r="E47" s="245" t="s">
        <v>524</v>
      </c>
      <c r="F47" s="337">
        <v>24000</v>
      </c>
      <c r="G47" s="244">
        <v>10.64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44386</v>
      </c>
      <c r="B48" s="244">
        <v>543305</v>
      </c>
      <c r="C48" s="245" t="s">
        <v>990</v>
      </c>
      <c r="D48" s="245" t="s">
        <v>1045</v>
      </c>
      <c r="E48" s="430" t="s">
        <v>525</v>
      </c>
      <c r="F48" s="337">
        <v>24000</v>
      </c>
      <c r="G48" s="244">
        <v>10.26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44386</v>
      </c>
      <c r="B49" s="244">
        <v>543305</v>
      </c>
      <c r="C49" s="245" t="s">
        <v>990</v>
      </c>
      <c r="D49" s="245" t="s">
        <v>1046</v>
      </c>
      <c r="E49" s="430" t="s">
        <v>524</v>
      </c>
      <c r="F49" s="337">
        <v>30000</v>
      </c>
      <c r="G49" s="244">
        <v>10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44386</v>
      </c>
      <c r="B50" s="244">
        <v>543305</v>
      </c>
      <c r="C50" s="245" t="s">
        <v>990</v>
      </c>
      <c r="D50" s="245" t="s">
        <v>960</v>
      </c>
      <c r="E50" s="245" t="s">
        <v>524</v>
      </c>
      <c r="F50" s="337">
        <v>36000</v>
      </c>
      <c r="G50" s="244">
        <v>10.59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44386</v>
      </c>
      <c r="B51" s="244">
        <v>543305</v>
      </c>
      <c r="C51" s="245" t="s">
        <v>990</v>
      </c>
      <c r="D51" s="245" t="s">
        <v>1046</v>
      </c>
      <c r="E51" s="245" t="s">
        <v>525</v>
      </c>
      <c r="F51" s="337">
        <v>24000</v>
      </c>
      <c r="G51" s="244">
        <v>11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44386</v>
      </c>
      <c r="B52" s="244">
        <v>543305</v>
      </c>
      <c r="C52" s="245" t="s">
        <v>990</v>
      </c>
      <c r="D52" s="245" t="s">
        <v>960</v>
      </c>
      <c r="E52" s="245" t="s">
        <v>525</v>
      </c>
      <c r="F52" s="337">
        <v>48000</v>
      </c>
      <c r="G52" s="244">
        <v>10.32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44386</v>
      </c>
      <c r="B53" s="244">
        <v>540386</v>
      </c>
      <c r="C53" s="245" t="s">
        <v>1047</v>
      </c>
      <c r="D53" s="245" t="s">
        <v>1048</v>
      </c>
      <c r="E53" s="430" t="s">
        <v>525</v>
      </c>
      <c r="F53" s="337">
        <v>150000</v>
      </c>
      <c r="G53" s="244">
        <v>3.99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44386</v>
      </c>
      <c r="B54" s="244">
        <v>540386</v>
      </c>
      <c r="C54" s="245" t="s">
        <v>1047</v>
      </c>
      <c r="D54" s="245" t="s">
        <v>1049</v>
      </c>
      <c r="E54" s="430" t="s">
        <v>524</v>
      </c>
      <c r="F54" s="337">
        <v>50000</v>
      </c>
      <c r="G54" s="244">
        <v>3.99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44386</v>
      </c>
      <c r="B55" s="244">
        <v>540386</v>
      </c>
      <c r="C55" s="245" t="s">
        <v>1047</v>
      </c>
      <c r="D55" s="245" t="s">
        <v>1050</v>
      </c>
      <c r="E55" s="245" t="s">
        <v>524</v>
      </c>
      <c r="F55" s="337">
        <v>50000</v>
      </c>
      <c r="G55" s="244">
        <v>3.99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44386</v>
      </c>
      <c r="B56" s="244">
        <v>540386</v>
      </c>
      <c r="C56" s="245" t="s">
        <v>1047</v>
      </c>
      <c r="D56" s="245" t="s">
        <v>1051</v>
      </c>
      <c r="E56" s="245" t="s">
        <v>524</v>
      </c>
      <c r="F56" s="337">
        <v>50000</v>
      </c>
      <c r="G56" s="244">
        <v>3.99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44386</v>
      </c>
      <c r="B57" s="244">
        <v>540386</v>
      </c>
      <c r="C57" s="245" t="s">
        <v>1047</v>
      </c>
      <c r="D57" s="245" t="s">
        <v>1052</v>
      </c>
      <c r="E57" s="430" t="s">
        <v>524</v>
      </c>
      <c r="F57" s="337">
        <v>50000</v>
      </c>
      <c r="G57" s="244">
        <v>3.99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44386</v>
      </c>
      <c r="B58" s="244">
        <v>540386</v>
      </c>
      <c r="C58" s="245" t="s">
        <v>1047</v>
      </c>
      <c r="D58" s="245" t="s">
        <v>1053</v>
      </c>
      <c r="E58" s="245" t="s">
        <v>524</v>
      </c>
      <c r="F58" s="337">
        <v>50000</v>
      </c>
      <c r="G58" s="244">
        <v>3.99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44386</v>
      </c>
      <c r="B59" s="244">
        <v>540386</v>
      </c>
      <c r="C59" s="245" t="s">
        <v>1047</v>
      </c>
      <c r="D59" s="245" t="s">
        <v>1054</v>
      </c>
      <c r="E59" s="245" t="s">
        <v>524</v>
      </c>
      <c r="F59" s="337">
        <v>50000</v>
      </c>
      <c r="G59" s="244">
        <v>3.99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44386</v>
      </c>
      <c r="B60" s="244">
        <v>540386</v>
      </c>
      <c r="C60" s="245" t="s">
        <v>1047</v>
      </c>
      <c r="D60" s="245" t="s">
        <v>1055</v>
      </c>
      <c r="E60" s="245" t="s">
        <v>524</v>
      </c>
      <c r="F60" s="337">
        <v>50000</v>
      </c>
      <c r="G60" s="244">
        <v>3.99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44386</v>
      </c>
      <c r="B61" s="244">
        <v>540386</v>
      </c>
      <c r="C61" s="245" t="s">
        <v>1047</v>
      </c>
      <c r="D61" s="245" t="s">
        <v>1056</v>
      </c>
      <c r="E61" s="245" t="s">
        <v>524</v>
      </c>
      <c r="F61" s="337">
        <v>50000</v>
      </c>
      <c r="G61" s="244">
        <v>3.99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44386</v>
      </c>
      <c r="B62" s="244">
        <v>540386</v>
      </c>
      <c r="C62" s="222" t="s">
        <v>1047</v>
      </c>
      <c r="D62" s="222" t="s">
        <v>1057</v>
      </c>
      <c r="E62" s="245" t="s">
        <v>524</v>
      </c>
      <c r="F62" s="337">
        <v>50000</v>
      </c>
      <c r="G62" s="244">
        <v>3.99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44386</v>
      </c>
      <c r="B63" s="244">
        <v>540386</v>
      </c>
      <c r="C63" s="245" t="s">
        <v>1047</v>
      </c>
      <c r="D63" s="245" t="s">
        <v>1058</v>
      </c>
      <c r="E63" s="245" t="s">
        <v>525</v>
      </c>
      <c r="F63" s="337">
        <v>47684</v>
      </c>
      <c r="G63" s="244">
        <v>4.04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44386</v>
      </c>
      <c r="B64" s="244">
        <v>540386</v>
      </c>
      <c r="C64" s="245" t="s">
        <v>1047</v>
      </c>
      <c r="D64" s="245" t="s">
        <v>1059</v>
      </c>
      <c r="E64" s="245" t="s">
        <v>525</v>
      </c>
      <c r="F64" s="337">
        <v>51980</v>
      </c>
      <c r="G64" s="244">
        <v>3.99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44386</v>
      </c>
      <c r="B65" s="244">
        <v>540386</v>
      </c>
      <c r="C65" s="245" t="s">
        <v>1047</v>
      </c>
      <c r="D65" s="245" t="s">
        <v>1060</v>
      </c>
      <c r="E65" s="245" t="s">
        <v>525</v>
      </c>
      <c r="F65" s="337">
        <v>200000</v>
      </c>
      <c r="G65" s="244">
        <v>3.99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44386</v>
      </c>
      <c r="B66" s="244">
        <v>540386</v>
      </c>
      <c r="C66" s="245" t="s">
        <v>1047</v>
      </c>
      <c r="D66" s="245" t="s">
        <v>1061</v>
      </c>
      <c r="E66" s="245" t="s">
        <v>525</v>
      </c>
      <c r="F66" s="337">
        <v>60400</v>
      </c>
      <c r="G66" s="244">
        <v>3.99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44386</v>
      </c>
      <c r="B67" s="244">
        <v>539291</v>
      </c>
      <c r="C67" s="245" t="s">
        <v>917</v>
      </c>
      <c r="D67" s="245" t="s">
        <v>1062</v>
      </c>
      <c r="E67" s="245" t="s">
        <v>524</v>
      </c>
      <c r="F67" s="337">
        <v>22512</v>
      </c>
      <c r="G67" s="244">
        <v>16.37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44386</v>
      </c>
      <c r="B68" s="244">
        <v>539291</v>
      </c>
      <c r="C68" s="245" t="s">
        <v>917</v>
      </c>
      <c r="D68" s="245" t="s">
        <v>938</v>
      </c>
      <c r="E68" s="245" t="s">
        <v>524</v>
      </c>
      <c r="F68" s="337">
        <v>39198</v>
      </c>
      <c r="G68" s="244">
        <v>16.309999999999999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44386</v>
      </c>
      <c r="B69" s="244">
        <v>539291</v>
      </c>
      <c r="C69" s="245" t="s">
        <v>917</v>
      </c>
      <c r="D69" s="245" t="s">
        <v>1062</v>
      </c>
      <c r="E69" s="245" t="s">
        <v>525</v>
      </c>
      <c r="F69" s="337">
        <v>18265</v>
      </c>
      <c r="G69" s="244">
        <v>16.34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44386</v>
      </c>
      <c r="B70" s="244">
        <v>539291</v>
      </c>
      <c r="C70" s="245" t="s">
        <v>917</v>
      </c>
      <c r="D70" s="245" t="s">
        <v>938</v>
      </c>
      <c r="E70" s="245" t="s">
        <v>525</v>
      </c>
      <c r="F70" s="337">
        <v>37670</v>
      </c>
      <c r="G70" s="244">
        <v>16.34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44386</v>
      </c>
      <c r="B71" s="244">
        <v>539291</v>
      </c>
      <c r="C71" s="245" t="s">
        <v>917</v>
      </c>
      <c r="D71" s="245" t="s">
        <v>1063</v>
      </c>
      <c r="E71" s="245" t="s">
        <v>525</v>
      </c>
      <c r="F71" s="337">
        <v>20000</v>
      </c>
      <c r="G71" s="244">
        <v>16.399999999999999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44386</v>
      </c>
      <c r="B72" s="244">
        <v>540727</v>
      </c>
      <c r="C72" s="245" t="s">
        <v>1064</v>
      </c>
      <c r="D72" s="245" t="s">
        <v>1065</v>
      </c>
      <c r="E72" s="245" t="s">
        <v>525</v>
      </c>
      <c r="F72" s="337">
        <v>108000</v>
      </c>
      <c r="G72" s="244">
        <v>25.04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44386</v>
      </c>
      <c r="B73" s="244">
        <v>512217</v>
      </c>
      <c r="C73" s="245" t="s">
        <v>918</v>
      </c>
      <c r="D73" s="245" t="s">
        <v>991</v>
      </c>
      <c r="E73" s="245" t="s">
        <v>525</v>
      </c>
      <c r="F73" s="337">
        <v>67355</v>
      </c>
      <c r="G73" s="244">
        <v>6.4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44386</v>
      </c>
      <c r="B74" s="244">
        <v>532712</v>
      </c>
      <c r="C74" s="245" t="s">
        <v>998</v>
      </c>
      <c r="D74" s="245" t="s">
        <v>847</v>
      </c>
      <c r="E74" s="245" t="s">
        <v>524</v>
      </c>
      <c r="F74" s="337">
        <v>18158557</v>
      </c>
      <c r="G74" s="244">
        <v>3.16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44386</v>
      </c>
      <c r="B75" s="244">
        <v>532712</v>
      </c>
      <c r="C75" s="245" t="s">
        <v>998</v>
      </c>
      <c r="D75" s="245" t="s">
        <v>847</v>
      </c>
      <c r="E75" s="245" t="s">
        <v>525</v>
      </c>
      <c r="F75" s="337">
        <v>5092539</v>
      </c>
      <c r="G75" s="244">
        <v>3.01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44386</v>
      </c>
      <c r="B76" s="244">
        <v>532712</v>
      </c>
      <c r="C76" s="245" t="s">
        <v>998</v>
      </c>
      <c r="D76" s="245" t="s">
        <v>965</v>
      </c>
      <c r="E76" s="245" t="s">
        <v>524</v>
      </c>
      <c r="F76" s="337">
        <v>1435400</v>
      </c>
      <c r="G76" s="244">
        <v>3.18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44386</v>
      </c>
      <c r="B77" s="244">
        <v>532712</v>
      </c>
      <c r="C77" s="245" t="s">
        <v>998</v>
      </c>
      <c r="D77" s="245" t="s">
        <v>965</v>
      </c>
      <c r="E77" s="245" t="s">
        <v>525</v>
      </c>
      <c r="F77" s="337">
        <v>45435400</v>
      </c>
      <c r="G77" s="244">
        <v>3.17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44386</v>
      </c>
      <c r="B78" s="244">
        <v>540175</v>
      </c>
      <c r="C78" s="245" t="s">
        <v>1066</v>
      </c>
      <c r="D78" s="245" t="s">
        <v>1067</v>
      </c>
      <c r="E78" s="245" t="s">
        <v>524</v>
      </c>
      <c r="F78" s="337">
        <v>56050</v>
      </c>
      <c r="G78" s="244">
        <v>13.96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44386</v>
      </c>
      <c r="B79" s="244">
        <v>540175</v>
      </c>
      <c r="C79" s="245" t="s">
        <v>1066</v>
      </c>
      <c r="D79" s="245" t="s">
        <v>1068</v>
      </c>
      <c r="E79" s="245" t="s">
        <v>525</v>
      </c>
      <c r="F79" s="337">
        <v>53925</v>
      </c>
      <c r="G79" s="244">
        <v>13.93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44386</v>
      </c>
      <c r="B80" s="244">
        <v>533107</v>
      </c>
      <c r="C80" s="245" t="s">
        <v>1069</v>
      </c>
      <c r="D80" s="245" t="s">
        <v>1070</v>
      </c>
      <c r="E80" s="245" t="s">
        <v>525</v>
      </c>
      <c r="F80" s="337">
        <v>8805007</v>
      </c>
      <c r="G80" s="244">
        <v>4.12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44386</v>
      </c>
      <c r="B81" s="244">
        <v>524703</v>
      </c>
      <c r="C81" s="245" t="s">
        <v>1071</v>
      </c>
      <c r="D81" s="245" t="s">
        <v>1072</v>
      </c>
      <c r="E81" s="245" t="s">
        <v>525</v>
      </c>
      <c r="F81" s="337">
        <v>43500</v>
      </c>
      <c r="G81" s="244">
        <v>51.99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44386</v>
      </c>
      <c r="B82" s="244">
        <v>539526</v>
      </c>
      <c r="C82" s="245" t="s">
        <v>1073</v>
      </c>
      <c r="D82" s="245" t="s">
        <v>1074</v>
      </c>
      <c r="E82" s="245" t="s">
        <v>524</v>
      </c>
      <c r="F82" s="337">
        <v>1746896</v>
      </c>
      <c r="G82" s="244">
        <v>0.73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44386</v>
      </c>
      <c r="B83" s="244">
        <v>539526</v>
      </c>
      <c r="C83" s="245" t="s">
        <v>1073</v>
      </c>
      <c r="D83" s="245" t="s">
        <v>1074</v>
      </c>
      <c r="E83" s="245" t="s">
        <v>525</v>
      </c>
      <c r="F83" s="337">
        <v>1896</v>
      </c>
      <c r="G83" s="244">
        <v>0.71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44386</v>
      </c>
      <c r="B84" s="244">
        <v>539526</v>
      </c>
      <c r="C84" s="245" t="s">
        <v>1073</v>
      </c>
      <c r="D84" s="245" t="s">
        <v>1075</v>
      </c>
      <c r="E84" s="245" t="s">
        <v>524</v>
      </c>
      <c r="F84" s="337">
        <v>878204</v>
      </c>
      <c r="G84" s="244">
        <v>0.73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44386</v>
      </c>
      <c r="B85" s="244">
        <v>539526</v>
      </c>
      <c r="C85" s="245" t="s">
        <v>1073</v>
      </c>
      <c r="D85" s="245" t="s">
        <v>1075</v>
      </c>
      <c r="E85" s="245" t="s">
        <v>525</v>
      </c>
      <c r="F85" s="337">
        <v>708203</v>
      </c>
      <c r="G85" s="244">
        <v>0.76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44386</v>
      </c>
      <c r="B86" s="244">
        <v>539526</v>
      </c>
      <c r="C86" s="245" t="s">
        <v>1073</v>
      </c>
      <c r="D86" s="245" t="s">
        <v>1076</v>
      </c>
      <c r="E86" s="245" t="s">
        <v>525</v>
      </c>
      <c r="F86" s="337">
        <v>1345696</v>
      </c>
      <c r="G86" s="244">
        <v>0.73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44386</v>
      </c>
      <c r="B87" s="244">
        <v>538975</v>
      </c>
      <c r="C87" s="245" t="s">
        <v>1077</v>
      </c>
      <c r="D87" s="245" t="s">
        <v>1078</v>
      </c>
      <c r="E87" s="245" t="s">
        <v>525</v>
      </c>
      <c r="F87" s="337">
        <v>700000</v>
      </c>
      <c r="G87" s="244">
        <v>14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44386</v>
      </c>
      <c r="B88" s="244">
        <v>543310</v>
      </c>
      <c r="C88" s="245" t="s">
        <v>993</v>
      </c>
      <c r="D88" s="245" t="s">
        <v>992</v>
      </c>
      <c r="E88" s="245" t="s">
        <v>524</v>
      </c>
      <c r="F88" s="337">
        <v>12000</v>
      </c>
      <c r="G88" s="244">
        <v>61.05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44386</v>
      </c>
      <c r="B89" s="244">
        <v>513216</v>
      </c>
      <c r="C89" s="245" t="s">
        <v>919</v>
      </c>
      <c r="D89" s="245" t="s">
        <v>1079</v>
      </c>
      <c r="E89" s="245" t="s">
        <v>525</v>
      </c>
      <c r="F89" s="337">
        <v>925000</v>
      </c>
      <c r="G89" s="244">
        <v>3.56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44386</v>
      </c>
      <c r="B90" s="244">
        <v>513216</v>
      </c>
      <c r="C90" s="245" t="s">
        <v>919</v>
      </c>
      <c r="D90" s="245" t="s">
        <v>983</v>
      </c>
      <c r="E90" s="245" t="s">
        <v>524</v>
      </c>
      <c r="F90" s="337">
        <v>1019348</v>
      </c>
      <c r="G90" s="244">
        <v>3.67</v>
      </c>
      <c r="H90" s="315" t="s">
        <v>305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44386</v>
      </c>
      <c r="B91" s="244">
        <v>513216</v>
      </c>
      <c r="C91" s="245" t="s">
        <v>919</v>
      </c>
      <c r="D91" s="245" t="s">
        <v>1080</v>
      </c>
      <c r="E91" s="245" t="s">
        <v>524</v>
      </c>
      <c r="F91" s="337">
        <v>5328870</v>
      </c>
      <c r="G91" s="244">
        <v>3.58</v>
      </c>
      <c r="H91" s="315" t="s">
        <v>305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44386</v>
      </c>
      <c r="B92" s="244">
        <v>513216</v>
      </c>
      <c r="C92" s="245" t="s">
        <v>919</v>
      </c>
      <c r="D92" s="245" t="s">
        <v>983</v>
      </c>
      <c r="E92" s="245" t="s">
        <v>525</v>
      </c>
      <c r="F92" s="337">
        <v>429348</v>
      </c>
      <c r="G92" s="244">
        <v>3.85</v>
      </c>
      <c r="H92" s="315" t="s">
        <v>305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44386</v>
      </c>
      <c r="B93" s="244">
        <v>513216</v>
      </c>
      <c r="C93" s="245" t="s">
        <v>919</v>
      </c>
      <c r="D93" s="245" t="s">
        <v>1080</v>
      </c>
      <c r="E93" s="245" t="s">
        <v>525</v>
      </c>
      <c r="F93" s="337">
        <v>2403874</v>
      </c>
      <c r="G93" s="244">
        <v>3.91</v>
      </c>
      <c r="H93" s="315" t="s">
        <v>305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44386</v>
      </c>
      <c r="B94" s="244">
        <v>513216</v>
      </c>
      <c r="C94" s="245" t="s">
        <v>919</v>
      </c>
      <c r="D94" s="245" t="s">
        <v>1081</v>
      </c>
      <c r="E94" s="245" t="s">
        <v>525</v>
      </c>
      <c r="F94" s="337">
        <v>741000</v>
      </c>
      <c r="G94" s="244">
        <v>3.56</v>
      </c>
      <c r="H94" s="315" t="s">
        <v>305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44386</v>
      </c>
      <c r="B95" s="244">
        <v>513216</v>
      </c>
      <c r="C95" s="245" t="s">
        <v>919</v>
      </c>
      <c r="D95" s="245" t="s">
        <v>961</v>
      </c>
      <c r="E95" s="245" t="s">
        <v>525</v>
      </c>
      <c r="F95" s="337">
        <v>1370675</v>
      </c>
      <c r="G95" s="244">
        <v>3.56</v>
      </c>
      <c r="H95" s="315" t="s">
        <v>305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44386</v>
      </c>
      <c r="B96" s="244">
        <v>513216</v>
      </c>
      <c r="C96" s="245" t="s">
        <v>919</v>
      </c>
      <c r="D96" s="245" t="s">
        <v>1082</v>
      </c>
      <c r="E96" s="245" t="s">
        <v>524</v>
      </c>
      <c r="F96" s="337">
        <v>942757</v>
      </c>
      <c r="G96" s="244">
        <v>3.87</v>
      </c>
      <c r="H96" s="315" t="s">
        <v>305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44386</v>
      </c>
      <c r="B97" s="244">
        <v>513216</v>
      </c>
      <c r="C97" s="245" t="s">
        <v>919</v>
      </c>
      <c r="D97" s="245" t="s">
        <v>1082</v>
      </c>
      <c r="E97" s="245" t="s">
        <v>525</v>
      </c>
      <c r="F97" s="337">
        <v>1450000</v>
      </c>
      <c r="G97" s="244">
        <v>3.56</v>
      </c>
      <c r="H97" s="315" t="s">
        <v>305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44386</v>
      </c>
      <c r="B98" s="244">
        <v>503624</v>
      </c>
      <c r="C98" s="245" t="s">
        <v>1083</v>
      </c>
      <c r="D98" s="245" t="s">
        <v>1084</v>
      </c>
      <c r="E98" s="245" t="s">
        <v>524</v>
      </c>
      <c r="F98" s="337">
        <v>74151</v>
      </c>
      <c r="G98" s="244">
        <v>5.05</v>
      </c>
      <c r="H98" s="315" t="s">
        <v>305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44386</v>
      </c>
      <c r="B99" s="244" t="s">
        <v>1085</v>
      </c>
      <c r="C99" s="245" t="s">
        <v>1086</v>
      </c>
      <c r="D99" s="245" t="s">
        <v>832</v>
      </c>
      <c r="E99" s="245" t="s">
        <v>524</v>
      </c>
      <c r="F99" s="337">
        <v>39771</v>
      </c>
      <c r="G99" s="244">
        <v>402.03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44386</v>
      </c>
      <c r="B100" s="244" t="s">
        <v>1085</v>
      </c>
      <c r="C100" s="245" t="s">
        <v>1086</v>
      </c>
      <c r="D100" s="245" t="s">
        <v>819</v>
      </c>
      <c r="E100" s="245" t="s">
        <v>524</v>
      </c>
      <c r="F100" s="337">
        <v>145360</v>
      </c>
      <c r="G100" s="244">
        <v>399.64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44386</v>
      </c>
      <c r="B101" s="244" t="s">
        <v>962</v>
      </c>
      <c r="C101" s="245" t="s">
        <v>963</v>
      </c>
      <c r="D101" s="245" t="s">
        <v>819</v>
      </c>
      <c r="E101" s="245" t="s">
        <v>524</v>
      </c>
      <c r="F101" s="337">
        <v>73513</v>
      </c>
      <c r="G101" s="244">
        <v>103.04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44386</v>
      </c>
      <c r="B102" s="244" t="s">
        <v>962</v>
      </c>
      <c r="C102" s="245" t="s">
        <v>963</v>
      </c>
      <c r="D102" s="245" t="s">
        <v>964</v>
      </c>
      <c r="E102" s="245" t="s">
        <v>524</v>
      </c>
      <c r="F102" s="337">
        <v>186561</v>
      </c>
      <c r="G102" s="244">
        <v>101.15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44386</v>
      </c>
      <c r="B103" s="244" t="s">
        <v>1087</v>
      </c>
      <c r="C103" s="245" t="s">
        <v>1088</v>
      </c>
      <c r="D103" s="245" t="s">
        <v>819</v>
      </c>
      <c r="E103" s="245" t="s">
        <v>524</v>
      </c>
      <c r="F103" s="337">
        <v>548463</v>
      </c>
      <c r="G103" s="244">
        <v>67.91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44386</v>
      </c>
      <c r="B104" s="244" t="s">
        <v>994</v>
      </c>
      <c r="C104" s="245" t="s">
        <v>995</v>
      </c>
      <c r="D104" s="245" t="s">
        <v>819</v>
      </c>
      <c r="E104" s="245" t="s">
        <v>524</v>
      </c>
      <c r="F104" s="337">
        <v>507681</v>
      </c>
      <c r="G104" s="244">
        <v>152.41999999999999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44386</v>
      </c>
      <c r="B105" s="244" t="s">
        <v>994</v>
      </c>
      <c r="C105" s="245" t="s">
        <v>995</v>
      </c>
      <c r="D105" s="245" t="s">
        <v>996</v>
      </c>
      <c r="E105" s="245" t="s">
        <v>524</v>
      </c>
      <c r="F105" s="337">
        <v>209484</v>
      </c>
      <c r="G105" s="244">
        <v>144.80000000000001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44386</v>
      </c>
      <c r="B106" s="244" t="s">
        <v>994</v>
      </c>
      <c r="C106" s="245" t="s">
        <v>995</v>
      </c>
      <c r="D106" s="245" t="s">
        <v>939</v>
      </c>
      <c r="E106" s="245" t="s">
        <v>524</v>
      </c>
      <c r="F106" s="337">
        <v>168088</v>
      </c>
      <c r="G106" s="244">
        <v>150.94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44386</v>
      </c>
      <c r="B107" s="244" t="s">
        <v>994</v>
      </c>
      <c r="C107" s="245" t="s">
        <v>995</v>
      </c>
      <c r="D107" s="245" t="s">
        <v>832</v>
      </c>
      <c r="E107" s="245" t="s">
        <v>524</v>
      </c>
      <c r="F107" s="337">
        <v>334373</v>
      </c>
      <c r="G107" s="244">
        <v>154.41999999999999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44386</v>
      </c>
      <c r="B108" s="244" t="s">
        <v>994</v>
      </c>
      <c r="C108" s="245" t="s">
        <v>995</v>
      </c>
      <c r="D108" s="245" t="s">
        <v>1089</v>
      </c>
      <c r="E108" s="245" t="s">
        <v>524</v>
      </c>
      <c r="F108" s="337">
        <v>619196</v>
      </c>
      <c r="G108" s="244">
        <v>160.32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44386</v>
      </c>
      <c r="B109" s="244" t="s">
        <v>994</v>
      </c>
      <c r="C109" s="245" t="s">
        <v>995</v>
      </c>
      <c r="D109" s="245" t="s">
        <v>1090</v>
      </c>
      <c r="E109" s="245" t="s">
        <v>524</v>
      </c>
      <c r="F109" s="337">
        <v>200083</v>
      </c>
      <c r="G109" s="244">
        <v>159.53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44386</v>
      </c>
      <c r="B110" s="244" t="s">
        <v>994</v>
      </c>
      <c r="C110" s="245" t="s">
        <v>995</v>
      </c>
      <c r="D110" s="245" t="s">
        <v>1091</v>
      </c>
      <c r="E110" s="245" t="s">
        <v>524</v>
      </c>
      <c r="F110" s="337">
        <v>272600</v>
      </c>
      <c r="G110" s="244">
        <v>159.51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44386</v>
      </c>
      <c r="B111" s="244" t="s">
        <v>363</v>
      </c>
      <c r="C111" s="245" t="s">
        <v>1092</v>
      </c>
      <c r="D111" s="245" t="s">
        <v>1093</v>
      </c>
      <c r="E111" s="245" t="s">
        <v>524</v>
      </c>
      <c r="F111" s="337">
        <v>2856834</v>
      </c>
      <c r="G111" s="244">
        <v>362.27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44386</v>
      </c>
      <c r="B112" s="244" t="s">
        <v>363</v>
      </c>
      <c r="C112" s="245" t="s">
        <v>1092</v>
      </c>
      <c r="D112" s="245" t="s">
        <v>819</v>
      </c>
      <c r="E112" s="245" t="s">
        <v>524</v>
      </c>
      <c r="F112" s="337">
        <v>1242058</v>
      </c>
      <c r="G112" s="244">
        <v>357.91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44386</v>
      </c>
      <c r="B113" s="244" t="s">
        <v>1094</v>
      </c>
      <c r="C113" s="245" t="s">
        <v>1095</v>
      </c>
      <c r="D113" s="245" t="s">
        <v>847</v>
      </c>
      <c r="E113" s="245" t="s">
        <v>524</v>
      </c>
      <c r="F113" s="337">
        <v>1100026</v>
      </c>
      <c r="G113" s="244">
        <v>25.38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44386</v>
      </c>
      <c r="B114" s="244" t="s">
        <v>936</v>
      </c>
      <c r="C114" s="245" t="s">
        <v>940</v>
      </c>
      <c r="D114" s="245" t="s">
        <v>1096</v>
      </c>
      <c r="E114" s="245" t="s">
        <v>524</v>
      </c>
      <c r="F114" s="337">
        <v>74646</v>
      </c>
      <c r="G114" s="244">
        <v>16.2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44386</v>
      </c>
      <c r="B115" s="244" t="s">
        <v>130</v>
      </c>
      <c r="C115" s="245" t="s">
        <v>997</v>
      </c>
      <c r="D115" s="245" t="s">
        <v>832</v>
      </c>
      <c r="E115" s="245" t="s">
        <v>524</v>
      </c>
      <c r="F115" s="337">
        <v>485065</v>
      </c>
      <c r="G115" s="244">
        <v>1095.55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44386</v>
      </c>
      <c r="B116" s="244" t="s">
        <v>130</v>
      </c>
      <c r="C116" s="245" t="s">
        <v>997</v>
      </c>
      <c r="D116" s="245" t="s">
        <v>819</v>
      </c>
      <c r="E116" s="245" t="s">
        <v>524</v>
      </c>
      <c r="F116" s="337">
        <v>831279</v>
      </c>
      <c r="G116" s="244">
        <v>1093.9100000000001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44386</v>
      </c>
      <c r="B117" s="244" t="s">
        <v>1097</v>
      </c>
      <c r="C117" s="245" t="s">
        <v>1098</v>
      </c>
      <c r="D117" s="245" t="s">
        <v>819</v>
      </c>
      <c r="E117" s="245" t="s">
        <v>524</v>
      </c>
      <c r="F117" s="337">
        <v>492948</v>
      </c>
      <c r="G117" s="244">
        <v>131.71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44386</v>
      </c>
      <c r="B118" s="244" t="s">
        <v>1099</v>
      </c>
      <c r="C118" s="245" t="s">
        <v>1100</v>
      </c>
      <c r="D118" s="245" t="s">
        <v>819</v>
      </c>
      <c r="E118" s="245" t="s">
        <v>524</v>
      </c>
      <c r="F118" s="337">
        <v>124430</v>
      </c>
      <c r="G118" s="244">
        <v>108.51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44386</v>
      </c>
      <c r="B119" s="244" t="s">
        <v>1101</v>
      </c>
      <c r="C119" s="245" t="s">
        <v>1102</v>
      </c>
      <c r="D119" s="245" t="s">
        <v>860</v>
      </c>
      <c r="E119" s="245" t="s">
        <v>524</v>
      </c>
      <c r="F119" s="337">
        <v>1645415</v>
      </c>
      <c r="G119" s="244">
        <v>9.2799999999999994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44386</v>
      </c>
      <c r="B120" s="244" t="s">
        <v>1103</v>
      </c>
      <c r="C120" s="245" t="s">
        <v>1104</v>
      </c>
      <c r="D120" s="245" t="s">
        <v>860</v>
      </c>
      <c r="E120" s="245" t="s">
        <v>524</v>
      </c>
      <c r="F120" s="337">
        <v>155890</v>
      </c>
      <c r="G120" s="244">
        <v>62.31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44386</v>
      </c>
      <c r="B121" s="244" t="s">
        <v>1103</v>
      </c>
      <c r="C121" s="245" t="s">
        <v>1104</v>
      </c>
      <c r="D121" s="245" t="s">
        <v>819</v>
      </c>
      <c r="E121" s="245" t="s">
        <v>524</v>
      </c>
      <c r="F121" s="337">
        <v>140438</v>
      </c>
      <c r="G121" s="244">
        <v>62.4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44386</v>
      </c>
      <c r="B122" s="244" t="s">
        <v>998</v>
      </c>
      <c r="C122" s="245" t="s">
        <v>999</v>
      </c>
      <c r="D122" s="245" t="s">
        <v>983</v>
      </c>
      <c r="E122" s="245" t="s">
        <v>524</v>
      </c>
      <c r="F122" s="337">
        <v>28894154</v>
      </c>
      <c r="G122" s="244">
        <v>2.92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44386</v>
      </c>
      <c r="B123" s="244" t="s">
        <v>998</v>
      </c>
      <c r="C123" s="245" t="s">
        <v>999</v>
      </c>
      <c r="D123" s="245" t="s">
        <v>965</v>
      </c>
      <c r="E123" s="245" t="s">
        <v>524</v>
      </c>
      <c r="F123" s="337">
        <v>72181297</v>
      </c>
      <c r="G123" s="244">
        <v>3.15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44386</v>
      </c>
      <c r="B124" s="244" t="s">
        <v>998</v>
      </c>
      <c r="C124" s="245" t="s">
        <v>999</v>
      </c>
      <c r="D124" s="245" t="s">
        <v>847</v>
      </c>
      <c r="E124" s="245" t="s">
        <v>524</v>
      </c>
      <c r="F124" s="337">
        <v>28492267</v>
      </c>
      <c r="G124" s="244">
        <v>3.04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44386</v>
      </c>
      <c r="B125" s="244" t="s">
        <v>1000</v>
      </c>
      <c r="C125" s="245" t="s">
        <v>1001</v>
      </c>
      <c r="D125" s="245" t="s">
        <v>1105</v>
      </c>
      <c r="E125" s="245" t="s">
        <v>524</v>
      </c>
      <c r="F125" s="337">
        <v>2413686</v>
      </c>
      <c r="G125" s="244">
        <v>20.99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44386</v>
      </c>
      <c r="B126" s="244" t="s">
        <v>1106</v>
      </c>
      <c r="C126" s="245" t="s">
        <v>1107</v>
      </c>
      <c r="D126" s="245" t="s">
        <v>1108</v>
      </c>
      <c r="E126" s="245" t="s">
        <v>524</v>
      </c>
      <c r="F126" s="337">
        <v>151181</v>
      </c>
      <c r="G126" s="244">
        <v>42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44386</v>
      </c>
      <c r="B127" s="244" t="s">
        <v>1109</v>
      </c>
      <c r="C127" s="245" t="s">
        <v>1110</v>
      </c>
      <c r="D127" s="245" t="s">
        <v>1111</v>
      </c>
      <c r="E127" s="245" t="s">
        <v>524</v>
      </c>
      <c r="F127" s="337">
        <v>75588</v>
      </c>
      <c r="G127" s="244">
        <v>125.52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44386</v>
      </c>
      <c r="B128" s="244" t="s">
        <v>1109</v>
      </c>
      <c r="C128" s="245" t="s">
        <v>1110</v>
      </c>
      <c r="D128" s="245" t="s">
        <v>819</v>
      </c>
      <c r="E128" s="245" t="s">
        <v>524</v>
      </c>
      <c r="F128" s="337">
        <v>88421</v>
      </c>
      <c r="G128" s="244">
        <v>123.54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44386</v>
      </c>
      <c r="B129" s="244" t="s">
        <v>919</v>
      </c>
      <c r="C129" s="245" t="s">
        <v>941</v>
      </c>
      <c r="D129" s="245" t="s">
        <v>1112</v>
      </c>
      <c r="E129" s="245" t="s">
        <v>524</v>
      </c>
      <c r="F129" s="337">
        <v>927827</v>
      </c>
      <c r="G129" s="244">
        <v>3.92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44386</v>
      </c>
      <c r="B130" s="244" t="s">
        <v>919</v>
      </c>
      <c r="C130" s="245" t="s">
        <v>941</v>
      </c>
      <c r="D130" s="245" t="s">
        <v>1113</v>
      </c>
      <c r="E130" s="245" t="s">
        <v>524</v>
      </c>
      <c r="F130" s="337">
        <v>2751991</v>
      </c>
      <c r="G130" s="244">
        <v>3.95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44386</v>
      </c>
      <c r="B131" s="244" t="s">
        <v>919</v>
      </c>
      <c r="C131" s="245" t="s">
        <v>941</v>
      </c>
      <c r="D131" s="245" t="s">
        <v>983</v>
      </c>
      <c r="E131" s="245" t="s">
        <v>524</v>
      </c>
      <c r="F131" s="337">
        <v>490000</v>
      </c>
      <c r="G131" s="244">
        <v>3.99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44386</v>
      </c>
      <c r="B132" s="244" t="s">
        <v>919</v>
      </c>
      <c r="C132" s="245" t="s">
        <v>941</v>
      </c>
      <c r="D132" s="245" t="s">
        <v>847</v>
      </c>
      <c r="E132" s="245" t="s">
        <v>524</v>
      </c>
      <c r="F132" s="337">
        <v>1500000</v>
      </c>
      <c r="G132" s="244">
        <v>3.7</v>
      </c>
      <c r="H132" s="315" t="s">
        <v>814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44386</v>
      </c>
      <c r="B133" s="244" t="s">
        <v>919</v>
      </c>
      <c r="C133" s="245" t="s">
        <v>941</v>
      </c>
      <c r="D133" s="245" t="s">
        <v>1080</v>
      </c>
      <c r="E133" s="245" t="s">
        <v>524</v>
      </c>
      <c r="F133" s="337">
        <v>250000</v>
      </c>
      <c r="G133" s="244">
        <v>3.9</v>
      </c>
      <c r="H133" s="315" t="s">
        <v>814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44386</v>
      </c>
      <c r="B134" s="244" t="s">
        <v>1002</v>
      </c>
      <c r="C134" s="245" t="s">
        <v>1003</v>
      </c>
      <c r="D134" s="245" t="s">
        <v>860</v>
      </c>
      <c r="E134" s="245" t="s">
        <v>524</v>
      </c>
      <c r="F134" s="337">
        <v>185652</v>
      </c>
      <c r="G134" s="244">
        <v>161.13</v>
      </c>
      <c r="H134" s="315" t="s">
        <v>814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44386</v>
      </c>
      <c r="B135" s="244" t="s">
        <v>1002</v>
      </c>
      <c r="C135" s="245" t="s">
        <v>1003</v>
      </c>
      <c r="D135" s="245" t="s">
        <v>819</v>
      </c>
      <c r="E135" s="245" t="s">
        <v>524</v>
      </c>
      <c r="F135" s="337">
        <v>96256</v>
      </c>
      <c r="G135" s="244">
        <v>160.31</v>
      </c>
      <c r="H135" s="315" t="s">
        <v>814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44386</v>
      </c>
      <c r="B136" s="244" t="s">
        <v>1002</v>
      </c>
      <c r="C136" s="245" t="s">
        <v>1003</v>
      </c>
      <c r="D136" s="245" t="s">
        <v>859</v>
      </c>
      <c r="E136" s="245" t="s">
        <v>524</v>
      </c>
      <c r="F136" s="337">
        <v>124704</v>
      </c>
      <c r="G136" s="244">
        <v>159.87</v>
      </c>
      <c r="H136" s="315" t="s">
        <v>814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44386</v>
      </c>
      <c r="B137" s="244" t="s">
        <v>1114</v>
      </c>
      <c r="C137" s="245" t="s">
        <v>1115</v>
      </c>
      <c r="D137" s="245" t="s">
        <v>1116</v>
      </c>
      <c r="E137" s="245" t="s">
        <v>524</v>
      </c>
      <c r="F137" s="337">
        <v>3036319</v>
      </c>
      <c r="G137" s="244">
        <v>3.03</v>
      </c>
      <c r="H137" s="315" t="s">
        <v>814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44386</v>
      </c>
      <c r="B138" s="244" t="s">
        <v>1117</v>
      </c>
      <c r="C138" s="245" t="s">
        <v>1118</v>
      </c>
      <c r="D138" s="245" t="s">
        <v>819</v>
      </c>
      <c r="E138" s="245" t="s">
        <v>524</v>
      </c>
      <c r="F138" s="337">
        <v>280537</v>
      </c>
      <c r="G138" s="244">
        <v>315.89</v>
      </c>
      <c r="H138" s="315" t="s">
        <v>814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44386</v>
      </c>
      <c r="B139" s="244" t="s">
        <v>1117</v>
      </c>
      <c r="C139" s="245" t="s">
        <v>1118</v>
      </c>
      <c r="D139" s="245" t="s">
        <v>832</v>
      </c>
      <c r="E139" s="245" t="s">
        <v>524</v>
      </c>
      <c r="F139" s="337">
        <v>201147</v>
      </c>
      <c r="G139" s="244">
        <v>318.95999999999998</v>
      </c>
      <c r="H139" s="315" t="s">
        <v>814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44386</v>
      </c>
      <c r="B140" s="244" t="s">
        <v>1117</v>
      </c>
      <c r="C140" s="245" t="s">
        <v>1118</v>
      </c>
      <c r="D140" s="245" t="s">
        <v>1091</v>
      </c>
      <c r="E140" s="245" t="s">
        <v>524</v>
      </c>
      <c r="F140" s="337">
        <v>118750</v>
      </c>
      <c r="G140" s="244">
        <v>322.45</v>
      </c>
      <c r="H140" s="315" t="s">
        <v>814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44386</v>
      </c>
      <c r="B141" s="244" t="s">
        <v>1119</v>
      </c>
      <c r="C141" s="245" t="s">
        <v>1120</v>
      </c>
      <c r="D141" s="245" t="s">
        <v>1121</v>
      </c>
      <c r="E141" s="245" t="s">
        <v>524</v>
      </c>
      <c r="F141" s="337">
        <v>25000</v>
      </c>
      <c r="G141" s="244">
        <v>108.1</v>
      </c>
      <c r="H141" s="315" t="s">
        <v>814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44386</v>
      </c>
      <c r="B142" s="244" t="s">
        <v>1122</v>
      </c>
      <c r="C142" s="245" t="s">
        <v>1123</v>
      </c>
      <c r="D142" s="245" t="s">
        <v>1124</v>
      </c>
      <c r="E142" s="245" t="s">
        <v>524</v>
      </c>
      <c r="F142" s="337">
        <v>361403</v>
      </c>
      <c r="G142" s="244">
        <v>80.459999999999994</v>
      </c>
      <c r="H142" s="315" t="s">
        <v>814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44386</v>
      </c>
      <c r="B143" s="244" t="s">
        <v>1085</v>
      </c>
      <c r="C143" s="245" t="s">
        <v>1086</v>
      </c>
      <c r="D143" s="245" t="s">
        <v>832</v>
      </c>
      <c r="E143" s="245" t="s">
        <v>525</v>
      </c>
      <c r="F143" s="337">
        <v>41735</v>
      </c>
      <c r="G143" s="244">
        <v>401.38</v>
      </c>
      <c r="H143" s="315" t="s">
        <v>814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44386</v>
      </c>
      <c r="B144" s="244" t="s">
        <v>1085</v>
      </c>
      <c r="C144" s="245" t="s">
        <v>1086</v>
      </c>
      <c r="D144" s="245" t="s">
        <v>819</v>
      </c>
      <c r="E144" s="245" t="s">
        <v>525</v>
      </c>
      <c r="F144" s="337">
        <v>145360</v>
      </c>
      <c r="G144" s="244">
        <v>399.69</v>
      </c>
      <c r="H144" s="315" t="s">
        <v>814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44386</v>
      </c>
      <c r="B145" s="244" t="s">
        <v>657</v>
      </c>
      <c r="C145" s="245" t="s">
        <v>966</v>
      </c>
      <c r="D145" s="245" t="s">
        <v>1125</v>
      </c>
      <c r="E145" s="245" t="s">
        <v>525</v>
      </c>
      <c r="F145" s="337">
        <v>160000</v>
      </c>
      <c r="G145" s="244">
        <v>177.25</v>
      </c>
      <c r="H145" s="315" t="s">
        <v>814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44386</v>
      </c>
      <c r="B146" s="244" t="s">
        <v>962</v>
      </c>
      <c r="C146" s="245" t="s">
        <v>963</v>
      </c>
      <c r="D146" s="245" t="s">
        <v>937</v>
      </c>
      <c r="E146" s="245" t="s">
        <v>525</v>
      </c>
      <c r="F146" s="337">
        <v>90000</v>
      </c>
      <c r="G146" s="244">
        <v>99.06</v>
      </c>
      <c r="H146" s="315" t="s">
        <v>814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44386</v>
      </c>
      <c r="B147" s="244" t="s">
        <v>962</v>
      </c>
      <c r="C147" s="245" t="s">
        <v>963</v>
      </c>
      <c r="D147" s="245" t="s">
        <v>819</v>
      </c>
      <c r="E147" s="245" t="s">
        <v>525</v>
      </c>
      <c r="F147" s="337">
        <v>73513</v>
      </c>
      <c r="G147" s="244">
        <v>103.24</v>
      </c>
      <c r="H147" s="315" t="s">
        <v>814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44386</v>
      </c>
      <c r="B148" s="244" t="s">
        <v>962</v>
      </c>
      <c r="C148" s="245" t="s">
        <v>963</v>
      </c>
      <c r="D148" s="245" t="s">
        <v>964</v>
      </c>
      <c r="E148" s="245" t="s">
        <v>525</v>
      </c>
      <c r="F148" s="337">
        <v>186561</v>
      </c>
      <c r="G148" s="244">
        <v>104.7</v>
      </c>
      <c r="H148" s="315" t="s">
        <v>814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44386</v>
      </c>
      <c r="B149" s="244" t="s">
        <v>1087</v>
      </c>
      <c r="C149" s="245" t="s">
        <v>1088</v>
      </c>
      <c r="D149" s="245" t="s">
        <v>819</v>
      </c>
      <c r="E149" s="245" t="s">
        <v>525</v>
      </c>
      <c r="F149" s="337">
        <v>548463</v>
      </c>
      <c r="G149" s="244">
        <v>67.88</v>
      </c>
      <c r="H149" s="315" t="s">
        <v>814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44386</v>
      </c>
      <c r="B150" s="244" t="s">
        <v>994</v>
      </c>
      <c r="C150" s="245" t="s">
        <v>995</v>
      </c>
      <c r="D150" s="245" t="s">
        <v>996</v>
      </c>
      <c r="E150" s="245" t="s">
        <v>525</v>
      </c>
      <c r="F150" s="337">
        <v>191652</v>
      </c>
      <c r="G150" s="244">
        <v>145.65</v>
      </c>
      <c r="H150" s="315" t="s">
        <v>814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44386</v>
      </c>
      <c r="B151" s="244" t="s">
        <v>994</v>
      </c>
      <c r="C151" s="245" t="s">
        <v>995</v>
      </c>
      <c r="D151" s="245" t="s">
        <v>1090</v>
      </c>
      <c r="E151" s="245" t="s">
        <v>525</v>
      </c>
      <c r="F151" s="337">
        <v>190083</v>
      </c>
      <c r="G151" s="244">
        <v>159.38999999999999</v>
      </c>
      <c r="H151" s="315" t="s">
        <v>814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44386</v>
      </c>
      <c r="B152" s="244" t="s">
        <v>994</v>
      </c>
      <c r="C152" s="245" t="s">
        <v>995</v>
      </c>
      <c r="D152" s="245" t="s">
        <v>832</v>
      </c>
      <c r="E152" s="245" t="s">
        <v>525</v>
      </c>
      <c r="F152" s="337">
        <v>334373</v>
      </c>
      <c r="G152" s="244">
        <v>154.94</v>
      </c>
      <c r="H152" s="315" t="s">
        <v>814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44386</v>
      </c>
      <c r="B153" s="244" t="s">
        <v>994</v>
      </c>
      <c r="C153" s="245" t="s">
        <v>995</v>
      </c>
      <c r="D153" s="245" t="s">
        <v>939</v>
      </c>
      <c r="E153" s="245" t="s">
        <v>525</v>
      </c>
      <c r="F153" s="337">
        <v>184846</v>
      </c>
      <c r="G153" s="244">
        <v>149.84</v>
      </c>
      <c r="H153" s="315" t="s">
        <v>814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44386</v>
      </c>
      <c r="B154" s="244" t="s">
        <v>994</v>
      </c>
      <c r="C154" s="245" t="s">
        <v>995</v>
      </c>
      <c r="D154" s="245" t="s">
        <v>819</v>
      </c>
      <c r="E154" s="245" t="s">
        <v>525</v>
      </c>
      <c r="F154" s="337">
        <v>507681</v>
      </c>
      <c r="G154" s="244">
        <v>152.58000000000001</v>
      </c>
      <c r="H154" s="315" t="s">
        <v>814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44386</v>
      </c>
      <c r="B155" s="244" t="s">
        <v>994</v>
      </c>
      <c r="C155" s="245" t="s">
        <v>995</v>
      </c>
      <c r="D155" s="245" t="s">
        <v>1091</v>
      </c>
      <c r="E155" s="245" t="s">
        <v>525</v>
      </c>
      <c r="F155" s="337">
        <v>272600</v>
      </c>
      <c r="G155" s="244">
        <v>159.62</v>
      </c>
      <c r="H155" s="315" t="s">
        <v>814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44386</v>
      </c>
      <c r="B156" s="244" t="s">
        <v>994</v>
      </c>
      <c r="C156" s="245" t="s">
        <v>995</v>
      </c>
      <c r="D156" s="245" t="s">
        <v>1089</v>
      </c>
      <c r="E156" s="245" t="s">
        <v>525</v>
      </c>
      <c r="F156" s="337">
        <v>619196</v>
      </c>
      <c r="G156" s="244">
        <v>160.4</v>
      </c>
      <c r="H156" s="315" t="s">
        <v>814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44386</v>
      </c>
      <c r="B157" s="244" t="s">
        <v>363</v>
      </c>
      <c r="C157" s="245" t="s">
        <v>1092</v>
      </c>
      <c r="D157" s="245" t="s">
        <v>819</v>
      </c>
      <c r="E157" s="245" t="s">
        <v>525</v>
      </c>
      <c r="F157" s="337">
        <v>1403190</v>
      </c>
      <c r="G157" s="244">
        <v>358.84</v>
      </c>
      <c r="H157" s="315" t="s">
        <v>814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44386</v>
      </c>
      <c r="B158" s="244" t="s">
        <v>1094</v>
      </c>
      <c r="C158" s="245" t="s">
        <v>1095</v>
      </c>
      <c r="D158" s="245" t="s">
        <v>847</v>
      </c>
      <c r="E158" s="245" t="s">
        <v>525</v>
      </c>
      <c r="F158" s="337">
        <v>1100026</v>
      </c>
      <c r="G158" s="244">
        <v>26.29</v>
      </c>
      <c r="H158" s="315" t="s">
        <v>814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44386</v>
      </c>
      <c r="B159" s="244" t="s">
        <v>936</v>
      </c>
      <c r="C159" s="245" t="s">
        <v>940</v>
      </c>
      <c r="D159" s="245" t="s">
        <v>1096</v>
      </c>
      <c r="E159" s="245" t="s">
        <v>525</v>
      </c>
      <c r="F159" s="337">
        <v>74646</v>
      </c>
      <c r="G159" s="244">
        <v>16.38</v>
      </c>
      <c r="H159" s="315" t="s">
        <v>814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44386</v>
      </c>
      <c r="B160" s="244" t="s">
        <v>130</v>
      </c>
      <c r="C160" s="245" t="s">
        <v>997</v>
      </c>
      <c r="D160" s="245" t="s">
        <v>832</v>
      </c>
      <c r="E160" s="245" t="s">
        <v>525</v>
      </c>
      <c r="F160" s="337">
        <v>488286</v>
      </c>
      <c r="G160" s="244">
        <v>1095.96</v>
      </c>
      <c r="H160" s="315" t="s">
        <v>814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44386</v>
      </c>
      <c r="B161" s="244" t="s">
        <v>130</v>
      </c>
      <c r="C161" s="245" t="s">
        <v>997</v>
      </c>
      <c r="D161" s="245" t="s">
        <v>819</v>
      </c>
      <c r="E161" s="245" t="s">
        <v>525</v>
      </c>
      <c r="F161" s="337">
        <v>831279</v>
      </c>
      <c r="G161" s="244">
        <v>1094.03</v>
      </c>
      <c r="H161" s="315" t="s">
        <v>814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44386</v>
      </c>
      <c r="B162" s="244" t="s">
        <v>1097</v>
      </c>
      <c r="C162" s="245" t="s">
        <v>1098</v>
      </c>
      <c r="D162" s="245" t="s">
        <v>1126</v>
      </c>
      <c r="E162" s="245" t="s">
        <v>525</v>
      </c>
      <c r="F162" s="337">
        <v>400000</v>
      </c>
      <c r="G162" s="244">
        <v>135.05000000000001</v>
      </c>
      <c r="H162" s="315" t="s">
        <v>814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44386</v>
      </c>
      <c r="B163" s="244" t="s">
        <v>1097</v>
      </c>
      <c r="C163" s="245" t="s">
        <v>1098</v>
      </c>
      <c r="D163" s="245" t="s">
        <v>819</v>
      </c>
      <c r="E163" s="245" t="s">
        <v>525</v>
      </c>
      <c r="F163" s="337">
        <v>492948</v>
      </c>
      <c r="G163" s="244">
        <v>131.72</v>
      </c>
      <c r="H163" s="315" t="s">
        <v>814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44386</v>
      </c>
      <c r="B164" s="244" t="s">
        <v>1099</v>
      </c>
      <c r="C164" s="245" t="s">
        <v>1100</v>
      </c>
      <c r="D164" s="245" t="s">
        <v>819</v>
      </c>
      <c r="E164" s="245" t="s">
        <v>525</v>
      </c>
      <c r="F164" s="337">
        <v>124430</v>
      </c>
      <c r="G164" s="244">
        <v>108.59</v>
      </c>
      <c r="H164" s="315" t="s">
        <v>814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44386</v>
      </c>
      <c r="B165" s="244" t="s">
        <v>1127</v>
      </c>
      <c r="C165" s="245" t="s">
        <v>1128</v>
      </c>
      <c r="D165" s="245" t="s">
        <v>1129</v>
      </c>
      <c r="E165" s="245" t="s">
        <v>525</v>
      </c>
      <c r="F165" s="337">
        <v>222000</v>
      </c>
      <c r="G165" s="244">
        <v>16.260000000000002</v>
      </c>
      <c r="H165" s="315" t="s">
        <v>814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44386</v>
      </c>
      <c r="B166" s="244" t="s">
        <v>1101</v>
      </c>
      <c r="C166" s="245" t="s">
        <v>1102</v>
      </c>
      <c r="D166" s="245" t="s">
        <v>860</v>
      </c>
      <c r="E166" s="245" t="s">
        <v>525</v>
      </c>
      <c r="F166" s="337">
        <v>790654</v>
      </c>
      <c r="G166" s="244">
        <v>9.1</v>
      </c>
      <c r="H166" s="315" t="s">
        <v>814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44386</v>
      </c>
      <c r="B167" s="244" t="s">
        <v>1103</v>
      </c>
      <c r="C167" s="245" t="s">
        <v>1104</v>
      </c>
      <c r="D167" s="245" t="s">
        <v>860</v>
      </c>
      <c r="E167" s="245" t="s">
        <v>525</v>
      </c>
      <c r="F167" s="337">
        <v>155890</v>
      </c>
      <c r="G167" s="244">
        <v>62.28</v>
      </c>
      <c r="H167" s="315" t="s">
        <v>814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44386</v>
      </c>
      <c r="B168" s="244" t="s">
        <v>1103</v>
      </c>
      <c r="C168" s="245" t="s">
        <v>1104</v>
      </c>
      <c r="D168" s="245" t="s">
        <v>819</v>
      </c>
      <c r="E168" s="245" t="s">
        <v>525</v>
      </c>
      <c r="F168" s="337">
        <v>140438</v>
      </c>
      <c r="G168" s="244">
        <v>62.48</v>
      </c>
      <c r="H168" s="315" t="s">
        <v>814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44386</v>
      </c>
      <c r="B169" s="244" t="s">
        <v>998</v>
      </c>
      <c r="C169" s="245" t="s">
        <v>999</v>
      </c>
      <c r="D169" s="245" t="s">
        <v>847</v>
      </c>
      <c r="E169" s="245" t="s">
        <v>525</v>
      </c>
      <c r="F169" s="337">
        <v>47235618</v>
      </c>
      <c r="G169" s="244">
        <v>3.09</v>
      </c>
      <c r="H169" s="315" t="s">
        <v>814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44386</v>
      </c>
      <c r="B170" s="244" t="s">
        <v>998</v>
      </c>
      <c r="C170" s="245" t="s">
        <v>999</v>
      </c>
      <c r="D170" s="245" t="s">
        <v>965</v>
      </c>
      <c r="E170" s="245" t="s">
        <v>525</v>
      </c>
      <c r="F170" s="337">
        <v>27681297</v>
      </c>
      <c r="G170" s="244">
        <v>3.17</v>
      </c>
      <c r="H170" s="315" t="s">
        <v>814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44386</v>
      </c>
      <c r="B171" s="244" t="s">
        <v>998</v>
      </c>
      <c r="C171" s="245" t="s">
        <v>999</v>
      </c>
      <c r="D171" s="245" t="s">
        <v>983</v>
      </c>
      <c r="E171" s="245" t="s">
        <v>525</v>
      </c>
      <c r="F171" s="337">
        <v>28894154</v>
      </c>
      <c r="G171" s="244">
        <v>3.11</v>
      </c>
      <c r="H171" s="315" t="s">
        <v>814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44386</v>
      </c>
      <c r="B172" s="244" t="s">
        <v>1000</v>
      </c>
      <c r="C172" s="245" t="s">
        <v>1001</v>
      </c>
      <c r="D172" s="245" t="s">
        <v>1105</v>
      </c>
      <c r="E172" s="245" t="s">
        <v>525</v>
      </c>
      <c r="F172" s="337">
        <v>1613686</v>
      </c>
      <c r="G172" s="244">
        <v>21.01</v>
      </c>
      <c r="H172" s="315" t="s">
        <v>814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44386</v>
      </c>
      <c r="B173" s="244" t="s">
        <v>1069</v>
      </c>
      <c r="C173" s="245" t="s">
        <v>1130</v>
      </c>
      <c r="D173" s="245" t="s">
        <v>1131</v>
      </c>
      <c r="E173" s="245" t="s">
        <v>525</v>
      </c>
      <c r="F173" s="337">
        <v>5200000</v>
      </c>
      <c r="G173" s="244">
        <v>3.95</v>
      </c>
      <c r="H173" s="315" t="s">
        <v>814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44386</v>
      </c>
      <c r="B174" s="244" t="s">
        <v>1132</v>
      </c>
      <c r="C174" s="245" t="s">
        <v>1133</v>
      </c>
      <c r="D174" s="245" t="s">
        <v>1134</v>
      </c>
      <c r="E174" s="245" t="s">
        <v>525</v>
      </c>
      <c r="F174" s="337">
        <v>4600000</v>
      </c>
      <c r="G174" s="244">
        <v>0.8</v>
      </c>
      <c r="H174" s="315" t="s">
        <v>814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44386</v>
      </c>
      <c r="B175" s="244" t="s">
        <v>1106</v>
      </c>
      <c r="C175" s="245" t="s">
        <v>1107</v>
      </c>
      <c r="D175" s="245" t="s">
        <v>1135</v>
      </c>
      <c r="E175" s="245" t="s">
        <v>525</v>
      </c>
      <c r="F175" s="337">
        <v>150000</v>
      </c>
      <c r="G175" s="244">
        <v>42</v>
      </c>
      <c r="H175" s="315" t="s">
        <v>814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44386</v>
      </c>
      <c r="B176" s="244" t="s">
        <v>1109</v>
      </c>
      <c r="C176" s="245" t="s">
        <v>1110</v>
      </c>
      <c r="D176" s="245" t="s">
        <v>819</v>
      </c>
      <c r="E176" s="245" t="s">
        <v>525</v>
      </c>
      <c r="F176" s="337">
        <v>88421</v>
      </c>
      <c r="G176" s="244">
        <v>123.68</v>
      </c>
      <c r="H176" s="315" t="s">
        <v>814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44386</v>
      </c>
      <c r="B177" s="244" t="s">
        <v>1109</v>
      </c>
      <c r="C177" s="245" t="s">
        <v>1110</v>
      </c>
      <c r="D177" s="245" t="s">
        <v>1111</v>
      </c>
      <c r="E177" s="245" t="s">
        <v>525</v>
      </c>
      <c r="F177" s="337">
        <v>75588</v>
      </c>
      <c r="G177" s="244">
        <v>125.76</v>
      </c>
      <c r="H177" s="315" t="s">
        <v>814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44386</v>
      </c>
      <c r="B178" s="244" t="s">
        <v>919</v>
      </c>
      <c r="C178" s="245" t="s">
        <v>941</v>
      </c>
      <c r="D178" s="245" t="s">
        <v>1112</v>
      </c>
      <c r="E178" s="245" t="s">
        <v>525</v>
      </c>
      <c r="F178" s="337">
        <v>1327827</v>
      </c>
      <c r="G178" s="244">
        <v>3.91</v>
      </c>
      <c r="H178" s="315" t="s">
        <v>814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44386</v>
      </c>
      <c r="B179" s="244" t="s">
        <v>919</v>
      </c>
      <c r="C179" s="245" t="s">
        <v>941</v>
      </c>
      <c r="D179" s="245" t="s">
        <v>847</v>
      </c>
      <c r="E179" s="245" t="s">
        <v>525</v>
      </c>
      <c r="F179" s="337">
        <v>1500001</v>
      </c>
      <c r="G179" s="244">
        <v>4</v>
      </c>
      <c r="H179" s="315" t="s">
        <v>814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44386</v>
      </c>
      <c r="B180" s="244" t="s">
        <v>919</v>
      </c>
      <c r="C180" s="245" t="s">
        <v>941</v>
      </c>
      <c r="D180" s="245" t="s">
        <v>1080</v>
      </c>
      <c r="E180" s="245" t="s">
        <v>525</v>
      </c>
      <c r="F180" s="337">
        <v>3425000</v>
      </c>
      <c r="G180" s="244">
        <v>3.92</v>
      </c>
      <c r="H180" s="315" t="s">
        <v>814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44386</v>
      </c>
      <c r="B181" s="244" t="s">
        <v>919</v>
      </c>
      <c r="C181" s="245" t="s">
        <v>941</v>
      </c>
      <c r="D181" s="245" t="s">
        <v>983</v>
      </c>
      <c r="E181" s="245" t="s">
        <v>525</v>
      </c>
      <c r="F181" s="337">
        <v>1040000</v>
      </c>
      <c r="G181" s="244">
        <v>3.94</v>
      </c>
      <c r="H181" s="315" t="s">
        <v>814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44386</v>
      </c>
      <c r="B182" s="244" t="s">
        <v>1002</v>
      </c>
      <c r="C182" s="245" t="s">
        <v>1003</v>
      </c>
      <c r="D182" s="245" t="s">
        <v>819</v>
      </c>
      <c r="E182" s="245" t="s">
        <v>525</v>
      </c>
      <c r="F182" s="337">
        <v>96256</v>
      </c>
      <c r="G182" s="244">
        <v>160.43</v>
      </c>
      <c r="H182" s="315" t="s">
        <v>814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44386</v>
      </c>
      <c r="B183" s="244" t="s">
        <v>1002</v>
      </c>
      <c r="C183" s="245" t="s">
        <v>1003</v>
      </c>
      <c r="D183" s="245" t="s">
        <v>859</v>
      </c>
      <c r="E183" s="245" t="s">
        <v>525</v>
      </c>
      <c r="F183" s="337">
        <v>124704</v>
      </c>
      <c r="G183" s="244">
        <v>159.96</v>
      </c>
      <c r="H183" s="315" t="s">
        <v>814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44386</v>
      </c>
      <c r="B184" s="244" t="s">
        <v>1002</v>
      </c>
      <c r="C184" s="245" t="s">
        <v>1003</v>
      </c>
      <c r="D184" s="245" t="s">
        <v>860</v>
      </c>
      <c r="E184" s="245" t="s">
        <v>525</v>
      </c>
      <c r="F184" s="337">
        <v>185652</v>
      </c>
      <c r="G184" s="244">
        <v>160.87</v>
      </c>
      <c r="H184" s="315" t="s">
        <v>814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44386</v>
      </c>
      <c r="B185" s="244" t="s">
        <v>1114</v>
      </c>
      <c r="C185" s="245" t="s">
        <v>1115</v>
      </c>
      <c r="D185" s="245" t="s">
        <v>1116</v>
      </c>
      <c r="E185" s="245" t="s">
        <v>525</v>
      </c>
      <c r="F185" s="337">
        <v>4741629</v>
      </c>
      <c r="G185" s="244">
        <v>3.04</v>
      </c>
      <c r="H185" s="315" t="s">
        <v>814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44386</v>
      </c>
      <c r="B186" s="244" t="s">
        <v>1117</v>
      </c>
      <c r="C186" s="245" t="s">
        <v>1118</v>
      </c>
      <c r="D186" s="245" t="s">
        <v>1091</v>
      </c>
      <c r="E186" s="245" t="s">
        <v>525</v>
      </c>
      <c r="F186" s="337">
        <v>118750</v>
      </c>
      <c r="G186" s="244">
        <v>322.64999999999998</v>
      </c>
      <c r="H186" s="315" t="s">
        <v>814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44386</v>
      </c>
      <c r="B187" s="244" t="s">
        <v>1117</v>
      </c>
      <c r="C187" s="245" t="s">
        <v>1118</v>
      </c>
      <c r="D187" s="245" t="s">
        <v>819</v>
      </c>
      <c r="E187" s="245" t="s">
        <v>525</v>
      </c>
      <c r="F187" s="337">
        <v>280537</v>
      </c>
      <c r="G187" s="244">
        <v>316.01</v>
      </c>
      <c r="H187" s="315" t="s">
        <v>814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44386</v>
      </c>
      <c r="B188" s="244" t="s">
        <v>1117</v>
      </c>
      <c r="C188" s="245" t="s">
        <v>1118</v>
      </c>
      <c r="D188" s="245" t="s">
        <v>832</v>
      </c>
      <c r="E188" s="245" t="s">
        <v>525</v>
      </c>
      <c r="F188" s="337">
        <v>202120</v>
      </c>
      <c r="G188" s="244">
        <v>319.8</v>
      </c>
      <c r="H188" s="315" t="s">
        <v>814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44386</v>
      </c>
      <c r="B189" s="244" t="s">
        <v>1119</v>
      </c>
      <c r="C189" s="245" t="s">
        <v>1120</v>
      </c>
      <c r="D189" s="245" t="s">
        <v>1121</v>
      </c>
      <c r="E189" s="245" t="s">
        <v>525</v>
      </c>
      <c r="F189" s="337">
        <v>50000</v>
      </c>
      <c r="G189" s="244">
        <v>113.75</v>
      </c>
      <c r="H189" s="315" t="s">
        <v>814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44386</v>
      </c>
      <c r="B190" s="244" t="s">
        <v>1122</v>
      </c>
      <c r="C190" s="245" t="s">
        <v>1123</v>
      </c>
      <c r="D190" s="245" t="s">
        <v>1136</v>
      </c>
      <c r="E190" s="245" t="s">
        <v>525</v>
      </c>
      <c r="F190" s="337">
        <v>450000</v>
      </c>
      <c r="G190" s="244">
        <v>80.53</v>
      </c>
      <c r="H190" s="315" t="s">
        <v>814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44386</v>
      </c>
      <c r="B191" s="244" t="s">
        <v>1122</v>
      </c>
      <c r="C191" s="245" t="s">
        <v>1123</v>
      </c>
      <c r="D191" s="245" t="s">
        <v>1124</v>
      </c>
      <c r="E191" s="245" t="s">
        <v>525</v>
      </c>
      <c r="F191" s="337">
        <v>361403</v>
      </c>
      <c r="G191" s="244">
        <v>81.66</v>
      </c>
      <c r="H191" s="315" t="s">
        <v>814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44386</v>
      </c>
      <c r="B192" s="244" t="s">
        <v>967</v>
      </c>
      <c r="C192" s="245" t="s">
        <v>968</v>
      </c>
      <c r="D192" s="245" t="s">
        <v>969</v>
      </c>
      <c r="E192" s="245" t="s">
        <v>525</v>
      </c>
      <c r="F192" s="337">
        <v>235000</v>
      </c>
      <c r="G192" s="244">
        <v>70.010000000000005</v>
      </c>
      <c r="H192" s="315" t="s">
        <v>814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zoomScale="83" zoomScaleNormal="85" workbookViewId="0">
      <selection activeCell="K29" sqref="K2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1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0" customFormat="1" ht="14.25">
      <c r="A10" s="503">
        <v>1</v>
      </c>
      <c r="B10" s="504">
        <v>44291</v>
      </c>
      <c r="C10" s="505"/>
      <c r="D10" s="433" t="s">
        <v>109</v>
      </c>
      <c r="E10" s="506" t="s">
        <v>829</v>
      </c>
      <c r="F10" s="507">
        <v>1463.5</v>
      </c>
      <c r="G10" s="507">
        <v>1370</v>
      </c>
      <c r="H10" s="507">
        <v>1529</v>
      </c>
      <c r="I10" s="508" t="s">
        <v>816</v>
      </c>
      <c r="J10" s="509" t="s">
        <v>920</v>
      </c>
      <c r="K10" s="509">
        <f t="shared" ref="K10:K11" si="0">H10-F10</f>
        <v>65.5</v>
      </c>
      <c r="L10" s="510">
        <f>(F10*-0.8)/100</f>
        <v>-11.708</v>
      </c>
      <c r="M10" s="511">
        <f t="shared" ref="M10:M11" si="1">(K10+L10)/F10</f>
        <v>3.6755722582849336E-2</v>
      </c>
      <c r="N10" s="509" t="s">
        <v>538</v>
      </c>
      <c r="O10" s="512">
        <v>44383</v>
      </c>
      <c r="P10" s="407"/>
      <c r="Q10" s="4"/>
      <c r="R10" s="408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0" customFormat="1" ht="14.25">
      <c r="A11" s="523">
        <v>2</v>
      </c>
      <c r="B11" s="450">
        <v>44342</v>
      </c>
      <c r="C11" s="524"/>
      <c r="D11" s="406" t="s">
        <v>394</v>
      </c>
      <c r="E11" s="525" t="s">
        <v>539</v>
      </c>
      <c r="F11" s="423">
        <v>2840</v>
      </c>
      <c r="G11" s="423">
        <v>2650</v>
      </c>
      <c r="H11" s="525">
        <v>2970</v>
      </c>
      <c r="I11" s="526" t="s">
        <v>823</v>
      </c>
      <c r="J11" s="447" t="s">
        <v>921</v>
      </c>
      <c r="K11" s="447">
        <f t="shared" si="0"/>
        <v>130</v>
      </c>
      <c r="L11" s="449">
        <f>(F11*-0.8)/100</f>
        <v>-22.72</v>
      </c>
      <c r="M11" s="459">
        <f t="shared" si="1"/>
        <v>3.7774647887323945E-2</v>
      </c>
      <c r="N11" s="447" t="s">
        <v>538</v>
      </c>
      <c r="O11" s="454">
        <v>44383</v>
      </c>
      <c r="P11" s="407"/>
      <c r="Q11" s="4"/>
      <c r="R11" s="408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0" customFormat="1" ht="14.25">
      <c r="A12" s="503">
        <v>3</v>
      </c>
      <c r="B12" s="504">
        <v>44343</v>
      </c>
      <c r="C12" s="505"/>
      <c r="D12" s="433" t="s">
        <v>68</v>
      </c>
      <c r="E12" s="506" t="s">
        <v>539</v>
      </c>
      <c r="F12" s="507">
        <v>522.5</v>
      </c>
      <c r="G12" s="507">
        <v>488</v>
      </c>
      <c r="H12" s="507">
        <v>544</v>
      </c>
      <c r="I12" s="508" t="s">
        <v>824</v>
      </c>
      <c r="J12" s="509" t="s">
        <v>840</v>
      </c>
      <c r="K12" s="509">
        <f t="shared" ref="K12" si="2">H12-F12</f>
        <v>21.5</v>
      </c>
      <c r="L12" s="510">
        <f>(F12*-0.8)/100</f>
        <v>-4.18</v>
      </c>
      <c r="M12" s="511">
        <f t="shared" ref="M12" si="3">(K12+L12)/F12</f>
        <v>3.3148325358851677E-2</v>
      </c>
      <c r="N12" s="509" t="s">
        <v>538</v>
      </c>
      <c r="O12" s="512">
        <v>44355</v>
      </c>
      <c r="P12" s="407"/>
      <c r="Q12" s="4"/>
      <c r="R12" s="408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6">
        <v>4</v>
      </c>
      <c r="B13" s="457">
        <v>44348</v>
      </c>
      <c r="C13" s="502"/>
      <c r="D13" s="381" t="s">
        <v>110</v>
      </c>
      <c r="E13" s="461" t="s">
        <v>539</v>
      </c>
      <c r="F13" s="382" t="s">
        <v>825</v>
      </c>
      <c r="G13" s="382">
        <v>2790</v>
      </c>
      <c r="H13" s="461"/>
      <c r="I13" s="462" t="s">
        <v>826</v>
      </c>
      <c r="J13" s="438" t="s">
        <v>540</v>
      </c>
      <c r="K13" s="438"/>
      <c r="L13" s="440"/>
      <c r="M13" s="463"/>
      <c r="N13" s="438"/>
      <c r="O13" s="498"/>
      <c r="P13" s="407"/>
      <c r="Q13" s="4"/>
      <c r="R13" s="408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3">
        <v>5</v>
      </c>
      <c r="B14" s="504">
        <v>44350</v>
      </c>
      <c r="C14" s="505"/>
      <c r="D14" s="433" t="s">
        <v>808</v>
      </c>
      <c r="E14" s="506" t="s">
        <v>829</v>
      </c>
      <c r="F14" s="507">
        <v>292</v>
      </c>
      <c r="G14" s="507">
        <v>275</v>
      </c>
      <c r="H14" s="507">
        <v>308.5</v>
      </c>
      <c r="I14" s="508" t="s">
        <v>828</v>
      </c>
      <c r="J14" s="509" t="s">
        <v>1004</v>
      </c>
      <c r="K14" s="509">
        <f t="shared" ref="K14" si="4">H14-F14</f>
        <v>16.5</v>
      </c>
      <c r="L14" s="510">
        <f>(F14*-0.8)/100</f>
        <v>-2.3360000000000003</v>
      </c>
      <c r="M14" s="511">
        <f t="shared" ref="M14" si="5">(K14+L14)/F14</f>
        <v>4.850684931506849E-2</v>
      </c>
      <c r="N14" s="509" t="s">
        <v>538</v>
      </c>
      <c r="O14" s="512">
        <v>44351</v>
      </c>
      <c r="P14" s="407"/>
      <c r="Q14" s="4"/>
      <c r="R14" s="408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6">
        <v>6</v>
      </c>
      <c r="B15" s="457">
        <v>44357</v>
      </c>
      <c r="C15" s="502"/>
      <c r="D15" s="381" t="s">
        <v>74</v>
      </c>
      <c r="E15" s="461" t="s">
        <v>539</v>
      </c>
      <c r="F15" s="382" t="s">
        <v>830</v>
      </c>
      <c r="G15" s="382">
        <v>3345</v>
      </c>
      <c r="H15" s="461"/>
      <c r="I15" s="462" t="s">
        <v>831</v>
      </c>
      <c r="J15" s="438" t="s">
        <v>540</v>
      </c>
      <c r="K15" s="438"/>
      <c r="L15" s="440"/>
      <c r="M15" s="463"/>
      <c r="N15" s="438"/>
      <c r="O15" s="498"/>
      <c r="P15" s="407"/>
      <c r="Q15" s="4"/>
      <c r="R15" s="408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23">
        <v>7</v>
      </c>
      <c r="B16" s="450">
        <v>44362</v>
      </c>
      <c r="C16" s="524"/>
      <c r="D16" s="406" t="s">
        <v>447</v>
      </c>
      <c r="E16" s="525" t="s">
        <v>539</v>
      </c>
      <c r="F16" s="423">
        <v>131</v>
      </c>
      <c r="G16" s="423">
        <v>123</v>
      </c>
      <c r="H16" s="423">
        <v>141</v>
      </c>
      <c r="I16" s="526">
        <v>150</v>
      </c>
      <c r="J16" s="447" t="s">
        <v>901</v>
      </c>
      <c r="K16" s="447">
        <f t="shared" ref="K16" si="6">H16-F16</f>
        <v>10</v>
      </c>
      <c r="L16" s="449">
        <f>(F16*-0.8)/100</f>
        <v>-1.048</v>
      </c>
      <c r="M16" s="459">
        <f t="shared" ref="M16" si="7">(K16+L16)/F16</f>
        <v>6.8335877862595415E-2</v>
      </c>
      <c r="N16" s="447" t="s">
        <v>538</v>
      </c>
      <c r="O16" s="454">
        <v>44383</v>
      </c>
      <c r="P16" s="407"/>
      <c r="Q16" s="4"/>
      <c r="R16" s="408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6">
        <v>8</v>
      </c>
      <c r="B17" s="457">
        <v>44363</v>
      </c>
      <c r="C17" s="502"/>
      <c r="D17" s="381" t="s">
        <v>96</v>
      </c>
      <c r="E17" s="461" t="s">
        <v>539</v>
      </c>
      <c r="F17" s="382" t="s">
        <v>836</v>
      </c>
      <c r="G17" s="382">
        <v>1119</v>
      </c>
      <c r="H17" s="461"/>
      <c r="I17" s="462" t="s">
        <v>837</v>
      </c>
      <c r="J17" s="438" t="s">
        <v>540</v>
      </c>
      <c r="K17" s="438"/>
      <c r="L17" s="440"/>
      <c r="M17" s="463"/>
      <c r="N17" s="438"/>
      <c r="O17" s="498"/>
      <c r="P17" s="407"/>
      <c r="Q17" s="4"/>
      <c r="R17" s="408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5">
      <c r="A18" s="339">
        <v>9</v>
      </c>
      <c r="B18" s="457">
        <v>44382</v>
      </c>
      <c r="C18" s="349"/>
      <c r="D18" s="381" t="s">
        <v>335</v>
      </c>
      <c r="E18" s="461" t="s">
        <v>539</v>
      </c>
      <c r="F18" s="382" t="s">
        <v>912</v>
      </c>
      <c r="G18" s="382">
        <v>795</v>
      </c>
      <c r="H18" s="461"/>
      <c r="I18" s="462" t="s">
        <v>913</v>
      </c>
      <c r="J18" s="438" t="s">
        <v>540</v>
      </c>
      <c r="K18" s="438"/>
      <c r="L18" s="440"/>
      <c r="M18" s="463"/>
      <c r="N18" s="438"/>
      <c r="O18" s="498"/>
      <c r="P18" s="407"/>
      <c r="Q18" s="4"/>
      <c r="R18" s="408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5">
      <c r="A19" s="339">
        <v>10</v>
      </c>
      <c r="B19" s="457">
        <v>44384</v>
      </c>
      <c r="C19" s="349"/>
      <c r="D19" s="381" t="s">
        <v>152</v>
      </c>
      <c r="E19" s="461" t="s">
        <v>539</v>
      </c>
      <c r="F19" s="382" t="s">
        <v>943</v>
      </c>
      <c r="G19" s="382">
        <v>157</v>
      </c>
      <c r="H19" s="461"/>
      <c r="I19" s="462" t="s">
        <v>944</v>
      </c>
      <c r="J19" s="438" t="s">
        <v>540</v>
      </c>
      <c r="K19" s="438"/>
      <c r="L19" s="440"/>
      <c r="M19" s="463"/>
      <c r="N19" s="438"/>
      <c r="O19" s="498"/>
      <c r="P19" s="407"/>
      <c r="Q19" s="4"/>
      <c r="R19" s="408" t="s">
        <v>541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5">
      <c r="A20" s="339">
        <v>11</v>
      </c>
      <c r="B20" s="457">
        <v>44384</v>
      </c>
      <c r="C20" s="349"/>
      <c r="D20" s="381" t="s">
        <v>717</v>
      </c>
      <c r="E20" s="461" t="s">
        <v>539</v>
      </c>
      <c r="F20" s="382" t="s">
        <v>953</v>
      </c>
      <c r="G20" s="382">
        <v>814</v>
      </c>
      <c r="H20" s="461"/>
      <c r="I20" s="462" t="s">
        <v>954</v>
      </c>
      <c r="J20" s="438" t="s">
        <v>540</v>
      </c>
      <c r="K20" s="438"/>
      <c r="L20" s="440"/>
      <c r="M20" s="463"/>
      <c r="N20" s="438"/>
      <c r="O20" s="498"/>
      <c r="P20" s="407"/>
      <c r="Q20" s="4"/>
      <c r="R20" s="408" t="s">
        <v>541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5">
      <c r="A21" s="339">
        <v>12</v>
      </c>
      <c r="B21" s="457">
        <v>44385</v>
      </c>
      <c r="C21" s="349"/>
      <c r="D21" s="381" t="s">
        <v>513</v>
      </c>
      <c r="E21" s="461" t="s">
        <v>539</v>
      </c>
      <c r="F21" s="382" t="s">
        <v>978</v>
      </c>
      <c r="G21" s="382">
        <v>2060</v>
      </c>
      <c r="H21" s="461"/>
      <c r="I21" s="462">
        <v>2500</v>
      </c>
      <c r="J21" s="438" t="s">
        <v>540</v>
      </c>
      <c r="K21" s="438"/>
      <c r="L21" s="440"/>
      <c r="M21" s="463"/>
      <c r="N21" s="438"/>
      <c r="O21" s="498"/>
      <c r="P21" s="407"/>
      <c r="Q21" s="4"/>
      <c r="R21" s="408" t="s">
        <v>770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5">
      <c r="A22" s="339">
        <v>13</v>
      </c>
      <c r="B22" s="457">
        <v>44385</v>
      </c>
      <c r="C22" s="349"/>
      <c r="D22" s="381" t="s">
        <v>140</v>
      </c>
      <c r="E22" s="461" t="s">
        <v>539</v>
      </c>
      <c r="F22" s="382" t="s">
        <v>979</v>
      </c>
      <c r="G22" s="382">
        <v>6950</v>
      </c>
      <c r="H22" s="461"/>
      <c r="I22" s="462" t="s">
        <v>980</v>
      </c>
      <c r="J22" s="438" t="s">
        <v>540</v>
      </c>
      <c r="K22" s="438"/>
      <c r="L22" s="440"/>
      <c r="M22" s="463"/>
      <c r="N22" s="438"/>
      <c r="O22" s="498"/>
      <c r="P22" s="407"/>
      <c r="Q22" s="4"/>
      <c r="R22" s="408" t="s">
        <v>541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2" customFormat="1" ht="14.25">
      <c r="A23" s="339"/>
      <c r="B23" s="348"/>
      <c r="C23" s="349"/>
      <c r="D23" s="360"/>
      <c r="E23" s="353"/>
      <c r="F23" s="353"/>
      <c r="G23" s="358"/>
      <c r="H23" s="353"/>
      <c r="I23" s="350"/>
      <c r="J23" s="355"/>
      <c r="K23" s="355"/>
      <c r="L23" s="362"/>
      <c r="M23" s="332"/>
      <c r="N23" s="341"/>
      <c r="O23" s="338"/>
      <c r="P23" s="407"/>
      <c r="Q23" s="4"/>
      <c r="R23" s="408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397"/>
      <c r="B24" s="398"/>
      <c r="C24" s="399"/>
      <c r="D24" s="400"/>
      <c r="E24" s="401"/>
      <c r="F24" s="401"/>
      <c r="G24" s="370"/>
      <c r="H24" s="401"/>
      <c r="I24" s="402"/>
      <c r="J24" s="371"/>
      <c r="K24" s="371"/>
      <c r="L24" s="403"/>
      <c r="M24" s="76"/>
      <c r="N24" s="404"/>
      <c r="O24" s="405"/>
      <c r="P24" s="356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397"/>
      <c r="B25" s="398"/>
      <c r="C25" s="399"/>
      <c r="D25" s="400"/>
      <c r="E25" s="401"/>
      <c r="F25" s="401"/>
      <c r="G25" s="370"/>
      <c r="H25" s="401"/>
      <c r="I25" s="402"/>
      <c r="J25" s="371"/>
      <c r="K25" s="371"/>
      <c r="L25" s="403"/>
      <c r="M25" s="76"/>
      <c r="N25" s="404"/>
      <c r="O25" s="405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542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63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543</v>
      </c>
      <c r="B27" s="20"/>
      <c r="C27" s="20"/>
      <c r="D27" s="20"/>
      <c r="F27" s="27" t="s">
        <v>544</v>
      </c>
      <c r="G27" s="14"/>
      <c r="H27" s="28"/>
      <c r="I27" s="33"/>
      <c r="J27" s="64"/>
      <c r="K27" s="65"/>
      <c r="L27" s="364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545</v>
      </c>
      <c r="B28" s="20"/>
      <c r="C28" s="20"/>
      <c r="D28" s="20"/>
      <c r="E28" s="29"/>
      <c r="F28" s="27" t="s">
        <v>546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64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547</v>
      </c>
      <c r="C30" s="30"/>
      <c r="D30" s="30"/>
      <c r="E30" s="30"/>
      <c r="F30" s="31"/>
      <c r="G30" s="29"/>
      <c r="H30" s="29"/>
      <c r="I30" s="70"/>
      <c r="J30" s="71"/>
      <c r="K30" s="72"/>
      <c r="L30" s="365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557" t="s">
        <v>516</v>
      </c>
      <c r="C31" s="60"/>
      <c r="D31" s="19" t="s">
        <v>527</v>
      </c>
      <c r="E31" s="18" t="s">
        <v>528</v>
      </c>
      <c r="F31" s="18" t="s">
        <v>529</v>
      </c>
      <c r="G31" s="18" t="s">
        <v>548</v>
      </c>
      <c r="H31" s="18" t="s">
        <v>531</v>
      </c>
      <c r="I31" s="18" t="s">
        <v>532</v>
      </c>
      <c r="J31" s="18" t="s">
        <v>533</v>
      </c>
      <c r="K31" s="59" t="s">
        <v>549</v>
      </c>
      <c r="L31" s="366" t="s">
        <v>796</v>
      </c>
      <c r="M31" s="60" t="s">
        <v>795</v>
      </c>
      <c r="N31" s="18" t="s">
        <v>536</v>
      </c>
      <c r="O31" s="75" t="s">
        <v>537</v>
      </c>
      <c r="P31" s="4"/>
      <c r="Q31" s="37"/>
      <c r="R31" s="35"/>
      <c r="S31" s="35"/>
      <c r="T31" s="35"/>
    </row>
    <row r="32" spans="1:38" s="344" customFormat="1" ht="15" customHeight="1">
      <c r="A32" s="476">
        <v>1</v>
      </c>
      <c r="B32" s="489">
        <v>44371</v>
      </c>
      <c r="C32" s="458"/>
      <c r="D32" s="431" t="s">
        <v>44</v>
      </c>
      <c r="E32" s="382" t="s">
        <v>539</v>
      </c>
      <c r="F32" s="382" t="s">
        <v>843</v>
      </c>
      <c r="G32" s="382">
        <v>718</v>
      </c>
      <c r="H32" s="382"/>
      <c r="I32" s="382" t="s">
        <v>827</v>
      </c>
      <c r="J32" s="438" t="s">
        <v>540</v>
      </c>
      <c r="K32" s="438"/>
      <c r="L32" s="440"/>
      <c r="M32" s="463"/>
      <c r="N32" s="438"/>
      <c r="O32" s="443"/>
      <c r="P32" s="4"/>
      <c r="Q32" s="4"/>
      <c r="R32" s="314" t="s">
        <v>541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44" customFormat="1" ht="15" customHeight="1">
      <c r="A33" s="475">
        <v>2</v>
      </c>
      <c r="B33" s="450">
        <v>44372</v>
      </c>
      <c r="C33" s="451"/>
      <c r="D33" s="432" t="s">
        <v>131</v>
      </c>
      <c r="E33" s="423" t="s">
        <v>539</v>
      </c>
      <c r="F33" s="423">
        <v>1725</v>
      </c>
      <c r="G33" s="423">
        <v>1665</v>
      </c>
      <c r="H33" s="423">
        <v>1764</v>
      </c>
      <c r="I33" s="423" t="s">
        <v>844</v>
      </c>
      <c r="J33" s="447" t="s">
        <v>942</v>
      </c>
      <c r="K33" s="447">
        <f t="shared" ref="K33" si="8">H33-F33</f>
        <v>39</v>
      </c>
      <c r="L33" s="449">
        <f>(F33*-0.7)/100</f>
        <v>-12.074999999999999</v>
      </c>
      <c r="M33" s="459">
        <f t="shared" ref="M33" si="9">(K33+L33)/F33</f>
        <v>1.5608695652173913E-2</v>
      </c>
      <c r="N33" s="447" t="s">
        <v>538</v>
      </c>
      <c r="O33" s="454">
        <v>44384</v>
      </c>
      <c r="P33" s="4"/>
      <c r="Q33" s="4"/>
      <c r="R33" s="314" t="s">
        <v>541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475">
        <v>3</v>
      </c>
      <c r="B34" s="450">
        <v>44375</v>
      </c>
      <c r="C34" s="451"/>
      <c r="D34" s="432" t="s">
        <v>428</v>
      </c>
      <c r="E34" s="423" t="s">
        <v>539</v>
      </c>
      <c r="F34" s="423">
        <v>2825</v>
      </c>
      <c r="G34" s="423">
        <v>2735</v>
      </c>
      <c r="H34" s="423">
        <v>2902.5</v>
      </c>
      <c r="I34" s="423">
        <v>3000</v>
      </c>
      <c r="J34" s="447" t="s">
        <v>911</v>
      </c>
      <c r="K34" s="447">
        <f t="shared" ref="K34" si="10">H34-F34</f>
        <v>77.5</v>
      </c>
      <c r="L34" s="449">
        <f>(F34*-0.7)/100</f>
        <v>-19.774999999999999</v>
      </c>
      <c r="M34" s="459">
        <f t="shared" ref="M34" si="11">(K34+L34)/F34</f>
        <v>2.0433628318584071E-2</v>
      </c>
      <c r="N34" s="447" t="s">
        <v>538</v>
      </c>
      <c r="O34" s="454">
        <v>44382</v>
      </c>
      <c r="P34" s="4"/>
      <c r="Q34" s="4"/>
      <c r="R34" s="314" t="s">
        <v>770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476">
        <v>4</v>
      </c>
      <c r="B35" s="457">
        <v>44377</v>
      </c>
      <c r="C35" s="458"/>
      <c r="D35" s="431" t="s">
        <v>735</v>
      </c>
      <c r="E35" s="382" t="s">
        <v>539</v>
      </c>
      <c r="F35" s="382" t="s">
        <v>853</v>
      </c>
      <c r="G35" s="382">
        <v>199</v>
      </c>
      <c r="H35" s="382"/>
      <c r="I35" s="382">
        <v>215</v>
      </c>
      <c r="J35" s="438" t="s">
        <v>540</v>
      </c>
      <c r="K35" s="438"/>
      <c r="L35" s="440"/>
      <c r="M35" s="463"/>
      <c r="N35" s="438"/>
      <c r="O35" s="443"/>
      <c r="P35" s="4"/>
      <c r="Q35" s="4"/>
      <c r="R35" s="314" t="s">
        <v>541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44" customFormat="1" ht="15" customHeight="1">
      <c r="A36" s="476">
        <v>5</v>
      </c>
      <c r="B36" s="457">
        <v>44377</v>
      </c>
      <c r="C36" s="458"/>
      <c r="D36" s="431" t="s">
        <v>62</v>
      </c>
      <c r="E36" s="382" t="s">
        <v>539</v>
      </c>
      <c r="F36" s="382" t="s">
        <v>855</v>
      </c>
      <c r="G36" s="382">
        <v>1545</v>
      </c>
      <c r="H36" s="382"/>
      <c r="I36" s="382">
        <v>1700</v>
      </c>
      <c r="J36" s="438" t="s">
        <v>540</v>
      </c>
      <c r="K36" s="438"/>
      <c r="L36" s="440"/>
      <c r="M36" s="463"/>
      <c r="N36" s="442"/>
      <c r="O36" s="498"/>
      <c r="P36" s="4"/>
      <c r="Q36" s="4"/>
      <c r="R36" s="314" t="s">
        <v>770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475">
        <v>6</v>
      </c>
      <c r="B37" s="450">
        <v>44377</v>
      </c>
      <c r="C37" s="451"/>
      <c r="D37" s="432" t="s">
        <v>349</v>
      </c>
      <c r="E37" s="423" t="s">
        <v>539</v>
      </c>
      <c r="F37" s="423">
        <v>712.5</v>
      </c>
      <c r="G37" s="423">
        <v>695</v>
      </c>
      <c r="H37" s="423">
        <v>733.5</v>
      </c>
      <c r="I37" s="423">
        <v>760</v>
      </c>
      <c r="J37" s="447" t="s">
        <v>588</v>
      </c>
      <c r="K37" s="447">
        <f t="shared" ref="K37" si="12">H37-F37</f>
        <v>21</v>
      </c>
      <c r="L37" s="449">
        <f>(F37*-0.7)/100</f>
        <v>-4.9874999999999998</v>
      </c>
      <c r="M37" s="459">
        <f t="shared" ref="M37" si="13">(K37+L37)/F37</f>
        <v>2.2473684210526316E-2</v>
      </c>
      <c r="N37" s="447" t="s">
        <v>538</v>
      </c>
      <c r="O37" s="454">
        <v>44378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475">
        <v>7</v>
      </c>
      <c r="B38" s="450">
        <v>44378</v>
      </c>
      <c r="C38" s="451"/>
      <c r="D38" s="432" t="s">
        <v>376</v>
      </c>
      <c r="E38" s="423" t="s">
        <v>539</v>
      </c>
      <c r="F38" s="423">
        <v>54.75</v>
      </c>
      <c r="G38" s="423">
        <v>53</v>
      </c>
      <c r="H38" s="423">
        <v>56.4</v>
      </c>
      <c r="I38" s="423" t="s">
        <v>861</v>
      </c>
      <c r="J38" s="447" t="s">
        <v>894</v>
      </c>
      <c r="K38" s="447">
        <f t="shared" ref="K38" si="14">H38-F38</f>
        <v>1.6499999999999986</v>
      </c>
      <c r="L38" s="449">
        <f>(F38*-0.7)/100</f>
        <v>-0.38324999999999998</v>
      </c>
      <c r="M38" s="459">
        <f t="shared" ref="M38" si="15">(K38+L38)/F38</f>
        <v>2.3136986301369841E-2</v>
      </c>
      <c r="N38" s="447" t="s">
        <v>538</v>
      </c>
      <c r="O38" s="454">
        <v>44379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475">
        <v>8</v>
      </c>
      <c r="B39" s="450">
        <v>44378</v>
      </c>
      <c r="C39" s="451"/>
      <c r="D39" s="432" t="s">
        <v>340</v>
      </c>
      <c r="E39" s="423" t="s">
        <v>539</v>
      </c>
      <c r="F39" s="423">
        <v>182.5</v>
      </c>
      <c r="G39" s="423">
        <v>177</v>
      </c>
      <c r="H39" s="423">
        <v>188</v>
      </c>
      <c r="I39" s="423">
        <v>193</v>
      </c>
      <c r="J39" s="447" t="s">
        <v>895</v>
      </c>
      <c r="K39" s="447">
        <f t="shared" ref="K39" si="16">H39-F39</f>
        <v>5.5</v>
      </c>
      <c r="L39" s="449">
        <f>(F39*-0.7)/100</f>
        <v>-1.2774999999999999</v>
      </c>
      <c r="M39" s="459">
        <f t="shared" ref="M39" si="17">(K39+L39)/F39</f>
        <v>2.3136986301369865E-2</v>
      </c>
      <c r="N39" s="447" t="s">
        <v>538</v>
      </c>
      <c r="O39" s="454">
        <v>44379</v>
      </c>
      <c r="P39" s="4"/>
      <c r="Q39" s="4"/>
      <c r="R39" s="314" t="s">
        <v>770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475">
        <v>9</v>
      </c>
      <c r="B40" s="516">
        <v>44379</v>
      </c>
      <c r="C40" s="451"/>
      <c r="D40" s="432" t="s">
        <v>365</v>
      </c>
      <c r="E40" s="423" t="s">
        <v>539</v>
      </c>
      <c r="F40" s="423">
        <v>159.5</v>
      </c>
      <c r="G40" s="423">
        <v>154</v>
      </c>
      <c r="H40" s="423">
        <v>164.25</v>
      </c>
      <c r="I40" s="423" t="s">
        <v>896</v>
      </c>
      <c r="J40" s="447" t="s">
        <v>903</v>
      </c>
      <c r="K40" s="447">
        <f t="shared" ref="K40:K41" si="18">H40-F40</f>
        <v>4.75</v>
      </c>
      <c r="L40" s="449">
        <f>(F40*-0.07)/100</f>
        <v>-0.11165000000000001</v>
      </c>
      <c r="M40" s="459">
        <f t="shared" ref="M40:M41" si="19">(K40+L40)/F40</f>
        <v>2.9080564263322884E-2</v>
      </c>
      <c r="N40" s="447" t="s">
        <v>538</v>
      </c>
      <c r="O40" s="515">
        <v>44379</v>
      </c>
      <c r="P40" s="4"/>
      <c r="Q40" s="4"/>
      <c r="R40" s="314" t="s">
        <v>541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475">
        <v>10</v>
      </c>
      <c r="B41" s="516">
        <v>44379</v>
      </c>
      <c r="C41" s="451"/>
      <c r="D41" s="432" t="s">
        <v>902</v>
      </c>
      <c r="E41" s="423" t="s">
        <v>539</v>
      </c>
      <c r="F41" s="423">
        <v>1003</v>
      </c>
      <c r="G41" s="423">
        <v>970</v>
      </c>
      <c r="H41" s="423">
        <v>1032.5</v>
      </c>
      <c r="I41" s="423">
        <v>1060</v>
      </c>
      <c r="J41" s="447" t="s">
        <v>910</v>
      </c>
      <c r="K41" s="447">
        <f t="shared" si="18"/>
        <v>29.5</v>
      </c>
      <c r="L41" s="449">
        <f>(F41*-0.7)/100</f>
        <v>-7.020999999999999</v>
      </c>
      <c r="M41" s="459">
        <f t="shared" si="19"/>
        <v>2.2411764705882353E-2</v>
      </c>
      <c r="N41" s="447" t="s">
        <v>538</v>
      </c>
      <c r="O41" s="454">
        <v>44382</v>
      </c>
      <c r="P41" s="4"/>
      <c r="Q41" s="4"/>
      <c r="R41" s="314" t="s">
        <v>770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475">
        <v>11</v>
      </c>
      <c r="B42" s="450">
        <v>44382</v>
      </c>
      <c r="C42" s="451"/>
      <c r="D42" s="432" t="s">
        <v>745</v>
      </c>
      <c r="E42" s="423" t="s">
        <v>539</v>
      </c>
      <c r="F42" s="423">
        <v>280.5</v>
      </c>
      <c r="G42" s="423">
        <v>273</v>
      </c>
      <c r="H42" s="423">
        <v>287.5</v>
      </c>
      <c r="I42" s="423" t="s">
        <v>909</v>
      </c>
      <c r="J42" s="447" t="s">
        <v>906</v>
      </c>
      <c r="K42" s="447">
        <f t="shared" ref="K42" si="20">H42-F42</f>
        <v>7</v>
      </c>
      <c r="L42" s="449">
        <f>(F42*-0.07)/100</f>
        <v>-0.19635000000000002</v>
      </c>
      <c r="M42" s="459">
        <f t="shared" ref="M42" si="21">(K42+L42)/F42</f>
        <v>2.4255436720142604E-2</v>
      </c>
      <c r="N42" s="447" t="s">
        <v>538</v>
      </c>
      <c r="O42" s="515">
        <v>44382</v>
      </c>
      <c r="P42" s="4"/>
      <c r="Q42" s="4"/>
      <c r="R42" s="314" t="s">
        <v>541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27">
        <v>12</v>
      </c>
      <c r="B43" s="455">
        <v>44383</v>
      </c>
      <c r="C43" s="528"/>
      <c r="D43" s="529" t="s">
        <v>674</v>
      </c>
      <c r="E43" s="436" t="s">
        <v>539</v>
      </c>
      <c r="F43" s="436">
        <v>473.5</v>
      </c>
      <c r="G43" s="436">
        <v>458</v>
      </c>
      <c r="H43" s="436">
        <v>458</v>
      </c>
      <c r="I43" s="436">
        <v>500</v>
      </c>
      <c r="J43" s="434" t="s">
        <v>922</v>
      </c>
      <c r="K43" s="434">
        <f t="shared" ref="K43" si="22">H43-F43</f>
        <v>-15.5</v>
      </c>
      <c r="L43" s="530">
        <f>(F43*-0.07)/100</f>
        <v>-0.33145000000000002</v>
      </c>
      <c r="M43" s="531">
        <f t="shared" ref="M43" si="23">(K43+L43)/F43</f>
        <v>-3.3434952481520591E-2</v>
      </c>
      <c r="N43" s="434" t="s">
        <v>602</v>
      </c>
      <c r="O43" s="532">
        <v>44383</v>
      </c>
      <c r="P43" s="4"/>
      <c r="Q43" s="4"/>
      <c r="R43" s="314" t="s">
        <v>770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27">
        <v>13</v>
      </c>
      <c r="B44" s="455">
        <v>44383</v>
      </c>
      <c r="C44" s="528"/>
      <c r="D44" s="529" t="s">
        <v>745</v>
      </c>
      <c r="E44" s="436" t="s">
        <v>539</v>
      </c>
      <c r="F44" s="436">
        <v>281</v>
      </c>
      <c r="G44" s="436">
        <v>273</v>
      </c>
      <c r="H44" s="436">
        <v>273</v>
      </c>
      <c r="I44" s="436" t="s">
        <v>909</v>
      </c>
      <c r="J44" s="434" t="s">
        <v>934</v>
      </c>
      <c r="K44" s="434">
        <f t="shared" ref="K44:K45" si="24">H44-F44</f>
        <v>-8</v>
      </c>
      <c r="L44" s="530">
        <f>(F44*-0.07)/100</f>
        <v>-0.19670000000000001</v>
      </c>
      <c r="M44" s="531">
        <f t="shared" ref="M44:M45" si="25">(K44+L44)/F44</f>
        <v>-2.9169750889679717E-2</v>
      </c>
      <c r="N44" s="434" t="s">
        <v>602</v>
      </c>
      <c r="O44" s="532">
        <v>44383</v>
      </c>
      <c r="P44" s="4"/>
      <c r="Q44" s="4"/>
      <c r="R44" s="314" t="s">
        <v>541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475">
        <v>14</v>
      </c>
      <c r="B45" s="450">
        <v>44383</v>
      </c>
      <c r="C45" s="451"/>
      <c r="D45" s="432" t="s">
        <v>147</v>
      </c>
      <c r="E45" s="423" t="s">
        <v>539</v>
      </c>
      <c r="F45" s="423">
        <v>1545</v>
      </c>
      <c r="G45" s="423">
        <v>1514</v>
      </c>
      <c r="H45" s="423">
        <v>1576</v>
      </c>
      <c r="I45" s="423" t="s">
        <v>923</v>
      </c>
      <c r="J45" s="447" t="s">
        <v>924</v>
      </c>
      <c r="K45" s="447">
        <f t="shared" si="24"/>
        <v>31</v>
      </c>
      <c r="L45" s="449">
        <f>(F45*-0.07)/100</f>
        <v>-1.0815000000000001</v>
      </c>
      <c r="M45" s="459">
        <f t="shared" si="25"/>
        <v>1.9364724919093853E-2</v>
      </c>
      <c r="N45" s="447" t="s">
        <v>538</v>
      </c>
      <c r="O45" s="515">
        <v>44383</v>
      </c>
      <c r="P45" s="4"/>
      <c r="Q45" s="4"/>
      <c r="R45" s="314" t="s">
        <v>541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475">
        <v>15</v>
      </c>
      <c r="B46" s="450">
        <v>44384</v>
      </c>
      <c r="C46" s="451"/>
      <c r="D46" s="432" t="s">
        <v>147</v>
      </c>
      <c r="E46" s="423" t="s">
        <v>539</v>
      </c>
      <c r="F46" s="423">
        <v>1532</v>
      </c>
      <c r="G46" s="423">
        <v>1490</v>
      </c>
      <c r="H46" s="423">
        <v>1562</v>
      </c>
      <c r="I46" s="423" t="s">
        <v>945</v>
      </c>
      <c r="J46" s="447" t="s">
        <v>822</v>
      </c>
      <c r="K46" s="447">
        <f t="shared" ref="K46:K47" si="26">H46-F46</f>
        <v>30</v>
      </c>
      <c r="L46" s="449">
        <f>(F46*-0.07)/100</f>
        <v>-1.0724</v>
      </c>
      <c r="M46" s="459">
        <f t="shared" ref="M46:M47" si="27">(K46+L46)/F46</f>
        <v>1.8882245430809397E-2</v>
      </c>
      <c r="N46" s="447" t="s">
        <v>538</v>
      </c>
      <c r="O46" s="515">
        <v>44384</v>
      </c>
      <c r="P46" s="4"/>
      <c r="Q46" s="4"/>
      <c r="R46" s="314" t="s">
        <v>541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475">
        <v>16</v>
      </c>
      <c r="B47" s="450">
        <v>44384</v>
      </c>
      <c r="C47" s="451"/>
      <c r="D47" s="432" t="s">
        <v>130</v>
      </c>
      <c r="E47" s="423" t="s">
        <v>539</v>
      </c>
      <c r="F47" s="423">
        <v>1003.5</v>
      </c>
      <c r="G47" s="423">
        <v>970</v>
      </c>
      <c r="H47" s="423">
        <v>1034.5</v>
      </c>
      <c r="I47" s="423">
        <v>1060</v>
      </c>
      <c r="J47" s="447" t="s">
        <v>924</v>
      </c>
      <c r="K47" s="447">
        <f t="shared" si="26"/>
        <v>31</v>
      </c>
      <c r="L47" s="449">
        <f>(F47*-0.7)/100</f>
        <v>-7.0244999999999997</v>
      </c>
      <c r="M47" s="459">
        <f t="shared" si="27"/>
        <v>2.3891878425510712E-2</v>
      </c>
      <c r="N47" s="447" t="s">
        <v>538</v>
      </c>
      <c r="O47" s="454">
        <v>44385</v>
      </c>
      <c r="P47" s="4"/>
      <c r="Q47" s="4"/>
      <c r="R47" s="314" t="s">
        <v>770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476"/>
      <c r="B48" s="457"/>
      <c r="C48" s="458"/>
      <c r="D48" s="431"/>
      <c r="E48" s="382"/>
      <c r="F48" s="382"/>
      <c r="G48" s="382"/>
      <c r="H48" s="382"/>
      <c r="I48" s="382"/>
      <c r="J48" s="438"/>
      <c r="K48" s="438"/>
      <c r="L48" s="440"/>
      <c r="M48" s="463"/>
      <c r="N48" s="438"/>
      <c r="O48" s="498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476"/>
      <c r="B49" s="457"/>
      <c r="C49" s="458"/>
      <c r="D49" s="431"/>
      <c r="E49" s="382"/>
      <c r="F49" s="382"/>
      <c r="G49" s="382"/>
      <c r="H49" s="382"/>
      <c r="I49" s="382"/>
      <c r="J49" s="438"/>
      <c r="K49" s="438"/>
      <c r="L49" s="440"/>
      <c r="M49" s="463"/>
      <c r="N49" s="438"/>
      <c r="O49" s="498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476"/>
      <c r="B50" s="457"/>
      <c r="C50" s="458"/>
      <c r="D50" s="431"/>
      <c r="E50" s="382"/>
      <c r="F50" s="382"/>
      <c r="G50" s="382"/>
      <c r="H50" s="382"/>
      <c r="I50" s="382"/>
      <c r="J50" s="438"/>
      <c r="K50" s="438"/>
      <c r="L50" s="440"/>
      <c r="M50" s="463"/>
      <c r="N50" s="438"/>
      <c r="O50" s="498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424"/>
      <c r="B52" s="388"/>
      <c r="C52" s="425"/>
      <c r="D52" s="426"/>
      <c r="E52" s="369"/>
      <c r="F52" s="369"/>
      <c r="G52" s="427"/>
      <c r="H52" s="427"/>
      <c r="I52" s="369"/>
      <c r="J52" s="368"/>
      <c r="K52" s="368"/>
      <c r="L52" s="428"/>
      <c r="M52" s="380"/>
      <c r="N52" s="371"/>
      <c r="O52" s="429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ht="44.25" customHeight="1">
      <c r="A53" s="20" t="s">
        <v>542</v>
      </c>
      <c r="B53" s="36"/>
      <c r="C53" s="36"/>
      <c r="D53" s="37"/>
      <c r="E53" s="33"/>
      <c r="F53" s="33"/>
      <c r="G53" s="32"/>
      <c r="H53" s="32" t="s">
        <v>797</v>
      </c>
      <c r="I53" s="33"/>
      <c r="J53" s="14"/>
      <c r="K53" s="76"/>
      <c r="L53" s="77"/>
      <c r="M53" s="76"/>
      <c r="N53" s="78"/>
      <c r="O53" s="76"/>
      <c r="P53" s="4"/>
      <c r="Q53" s="379"/>
      <c r="R53" s="387"/>
      <c r="S53" s="379"/>
      <c r="T53" s="379"/>
      <c r="U53" s="379"/>
      <c r="V53" s="379"/>
      <c r="W53" s="379"/>
      <c r="X53" s="379"/>
      <c r="Y53" s="379"/>
      <c r="Z53" s="37"/>
      <c r="AA53" s="37"/>
      <c r="AB53" s="37"/>
    </row>
    <row r="54" spans="1:34" s="3" customFormat="1">
      <c r="A54" s="26" t="s">
        <v>543</v>
      </c>
      <c r="B54" s="20"/>
      <c r="C54" s="20"/>
      <c r="D54" s="20"/>
      <c r="E54" s="2"/>
      <c r="F54" s="27" t="s">
        <v>544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6" customFormat="1" ht="14.25" customHeight="1">
      <c r="A55" s="26"/>
      <c r="B55" s="20"/>
      <c r="C55" s="20"/>
      <c r="D55" s="20"/>
      <c r="E55" s="29"/>
      <c r="F55" s="27" t="s">
        <v>546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S55" s="3"/>
      <c r="Y55" s="3"/>
      <c r="Z55" s="3"/>
    </row>
    <row r="56" spans="1:34" s="6" customFormat="1" ht="14.25" customHeight="1">
      <c r="A56" s="20"/>
      <c r="B56" s="20"/>
      <c r="C56" s="20"/>
      <c r="D56" s="20"/>
      <c r="E56" s="29"/>
      <c r="F56" s="14"/>
      <c r="G56" s="14"/>
      <c r="H56" s="28"/>
      <c r="I56" s="33"/>
      <c r="J56" s="68"/>
      <c r="K56" s="65"/>
      <c r="L56" s="66"/>
      <c r="M56" s="14"/>
      <c r="N56" s="69"/>
      <c r="O56" s="54"/>
      <c r="P56" s="5"/>
      <c r="Q56" s="1"/>
      <c r="R56" s="9"/>
      <c r="S56" s="3"/>
      <c r="Y56" s="3"/>
      <c r="Z56" s="3"/>
    </row>
    <row r="57" spans="1:34" s="6" customFormat="1" ht="15">
      <c r="A57" s="40" t="s">
        <v>553</v>
      </c>
      <c r="B57" s="40"/>
      <c r="C57" s="40"/>
      <c r="D57" s="40"/>
      <c r="E57" s="29"/>
      <c r="F57" s="14"/>
      <c r="G57" s="9"/>
      <c r="H57" s="14"/>
      <c r="I57" s="9"/>
      <c r="J57" s="85"/>
      <c r="K57" s="9"/>
      <c r="L57" s="9"/>
      <c r="M57" s="9"/>
      <c r="N57" s="9"/>
      <c r="O57" s="86"/>
      <c r="P57"/>
      <c r="Q57" s="1"/>
      <c r="R57" s="9"/>
      <c r="S57" s="3"/>
      <c r="Y57" s="3"/>
      <c r="Z57" s="3"/>
    </row>
    <row r="58" spans="1:34" s="6" customFormat="1" ht="38.25">
      <c r="A58" s="18" t="s">
        <v>16</v>
      </c>
      <c r="B58" s="18" t="s">
        <v>516</v>
      </c>
      <c r="C58" s="18"/>
      <c r="D58" s="19" t="s">
        <v>527</v>
      </c>
      <c r="E58" s="18" t="s">
        <v>528</v>
      </c>
      <c r="F58" s="18" t="s">
        <v>529</v>
      </c>
      <c r="G58" s="18" t="s">
        <v>548</v>
      </c>
      <c r="H58" s="18" t="s">
        <v>531</v>
      </c>
      <c r="I58" s="18" t="s">
        <v>532</v>
      </c>
      <c r="J58" s="17" t="s">
        <v>533</v>
      </c>
      <c r="K58" s="74" t="s">
        <v>554</v>
      </c>
      <c r="L58" s="60" t="s">
        <v>796</v>
      </c>
      <c r="M58" s="74" t="s">
        <v>550</v>
      </c>
      <c r="N58" s="18" t="s">
        <v>551</v>
      </c>
      <c r="O58" s="17" t="s">
        <v>536</v>
      </c>
      <c r="P58" s="87" t="s">
        <v>537</v>
      </c>
      <c r="Q58" s="1"/>
      <c r="R58" s="14"/>
      <c r="S58" s="3"/>
      <c r="Y58" s="3"/>
      <c r="Z58" s="3"/>
    </row>
    <row r="59" spans="1:34" s="344" customFormat="1" ht="13.9" customHeight="1">
      <c r="A59" s="496">
        <v>1</v>
      </c>
      <c r="B59" s="450">
        <v>44376</v>
      </c>
      <c r="C59" s="406"/>
      <c r="D59" s="446" t="s">
        <v>846</v>
      </c>
      <c r="E59" s="423" t="s">
        <v>539</v>
      </c>
      <c r="F59" s="423">
        <v>426.5</v>
      </c>
      <c r="G59" s="423">
        <v>418</v>
      </c>
      <c r="H59" s="423">
        <v>432</v>
      </c>
      <c r="I59" s="447">
        <v>445</v>
      </c>
      <c r="J59" s="447" t="s">
        <v>895</v>
      </c>
      <c r="K59" s="497">
        <f t="shared" ref="K59" si="28">H59-F59</f>
        <v>5.5</v>
      </c>
      <c r="L59" s="448">
        <f t="shared" ref="L59" si="29">(H59*N59)*0.07%</f>
        <v>453.60000000000008</v>
      </c>
      <c r="M59" s="452">
        <f t="shared" ref="M59" si="30">(K59*N59)-L59</f>
        <v>7796.4</v>
      </c>
      <c r="N59" s="447">
        <v>1500</v>
      </c>
      <c r="O59" s="453" t="s">
        <v>538</v>
      </c>
      <c r="P59" s="454">
        <v>44382</v>
      </c>
      <c r="Q59" s="513"/>
      <c r="R59" s="314" t="s">
        <v>541</v>
      </c>
      <c r="S59" s="37"/>
      <c r="Y59" s="37"/>
      <c r="Z59" s="37"/>
    </row>
    <row r="60" spans="1:34" s="344" customFormat="1" ht="13.9" customHeight="1">
      <c r="A60" s="496">
        <v>2</v>
      </c>
      <c r="B60" s="450">
        <v>44377</v>
      </c>
      <c r="C60" s="406"/>
      <c r="D60" s="446" t="s">
        <v>854</v>
      </c>
      <c r="E60" s="423" t="s">
        <v>539</v>
      </c>
      <c r="F60" s="423">
        <v>1679</v>
      </c>
      <c r="G60" s="423">
        <v>1645</v>
      </c>
      <c r="H60" s="423">
        <v>1702</v>
      </c>
      <c r="I60" s="447">
        <v>1740</v>
      </c>
      <c r="J60" s="447" t="s">
        <v>868</v>
      </c>
      <c r="K60" s="497">
        <f t="shared" ref="K60:K61" si="31">H60-F60</f>
        <v>23</v>
      </c>
      <c r="L60" s="448">
        <f t="shared" ref="L60:L61" si="32">(H60*N60)*0.07%</f>
        <v>416.99000000000007</v>
      </c>
      <c r="M60" s="452">
        <f t="shared" ref="M60:M61" si="33">(K60*N60)-L60</f>
        <v>7633.01</v>
      </c>
      <c r="N60" s="447">
        <v>350</v>
      </c>
      <c r="O60" s="453" t="s">
        <v>538</v>
      </c>
      <c r="P60" s="454">
        <v>44378</v>
      </c>
      <c r="Q60" s="513"/>
      <c r="R60" s="314" t="s">
        <v>770</v>
      </c>
      <c r="S60" s="37"/>
      <c r="Y60" s="37"/>
      <c r="Z60" s="37"/>
    </row>
    <row r="61" spans="1:34" s="344" customFormat="1" ht="13.9" customHeight="1">
      <c r="A61" s="496">
        <v>3</v>
      </c>
      <c r="B61" s="450">
        <v>44377</v>
      </c>
      <c r="C61" s="406"/>
      <c r="D61" s="446" t="s">
        <v>845</v>
      </c>
      <c r="E61" s="423" t="s">
        <v>539</v>
      </c>
      <c r="F61" s="423">
        <v>755</v>
      </c>
      <c r="G61" s="423">
        <v>745</v>
      </c>
      <c r="H61" s="423">
        <v>762</v>
      </c>
      <c r="I61" s="447">
        <v>775</v>
      </c>
      <c r="J61" s="447" t="s">
        <v>906</v>
      </c>
      <c r="K61" s="497">
        <f t="shared" si="31"/>
        <v>7</v>
      </c>
      <c r="L61" s="448">
        <f t="shared" si="32"/>
        <v>640.08000000000004</v>
      </c>
      <c r="M61" s="452">
        <f t="shared" si="33"/>
        <v>7759.92</v>
      </c>
      <c r="N61" s="447">
        <v>1200</v>
      </c>
      <c r="O61" s="453" t="s">
        <v>538</v>
      </c>
      <c r="P61" s="454">
        <v>44382</v>
      </c>
      <c r="Q61" s="513"/>
      <c r="R61" s="314" t="s">
        <v>541</v>
      </c>
      <c r="S61" s="37"/>
      <c r="Y61" s="37"/>
      <c r="Z61" s="37"/>
    </row>
    <row r="62" spans="1:34" s="344" customFormat="1" ht="13.9" customHeight="1">
      <c r="A62" s="496">
        <v>4</v>
      </c>
      <c r="B62" s="450">
        <v>44377</v>
      </c>
      <c r="C62" s="406"/>
      <c r="D62" s="446" t="s">
        <v>856</v>
      </c>
      <c r="E62" s="423" t="s">
        <v>539</v>
      </c>
      <c r="F62" s="423">
        <v>2482.5</v>
      </c>
      <c r="G62" s="423">
        <v>2440</v>
      </c>
      <c r="H62" s="423">
        <v>2507.5</v>
      </c>
      <c r="I62" s="447" t="s">
        <v>857</v>
      </c>
      <c r="J62" s="447" t="s">
        <v>682</v>
      </c>
      <c r="K62" s="497">
        <f t="shared" ref="K62" si="34">H62-F62</f>
        <v>25</v>
      </c>
      <c r="L62" s="448">
        <f t="shared" ref="L62" si="35">(H62*N62)*0.07%</f>
        <v>526.57500000000005</v>
      </c>
      <c r="M62" s="452">
        <f t="shared" ref="M62" si="36">(K62*N62)-L62</f>
        <v>6973.4250000000002</v>
      </c>
      <c r="N62" s="447">
        <v>300</v>
      </c>
      <c r="O62" s="453" t="s">
        <v>538</v>
      </c>
      <c r="P62" s="454">
        <v>44382</v>
      </c>
      <c r="Q62" s="513"/>
      <c r="R62" s="314" t="s">
        <v>770</v>
      </c>
      <c r="S62" s="37"/>
      <c r="Y62" s="37"/>
      <c r="Z62" s="37"/>
    </row>
    <row r="63" spans="1:34" s="344" customFormat="1" ht="13.9" customHeight="1">
      <c r="A63" s="488">
        <v>5</v>
      </c>
      <c r="B63" s="489">
        <v>44378</v>
      </c>
      <c r="C63" s="381"/>
      <c r="D63" s="437" t="s">
        <v>862</v>
      </c>
      <c r="E63" s="382" t="s">
        <v>539</v>
      </c>
      <c r="F63" s="382" t="s">
        <v>863</v>
      </c>
      <c r="G63" s="382">
        <v>676</v>
      </c>
      <c r="H63" s="382"/>
      <c r="I63" s="438" t="s">
        <v>850</v>
      </c>
      <c r="J63" s="438" t="s">
        <v>540</v>
      </c>
      <c r="K63" s="490"/>
      <c r="L63" s="439"/>
      <c r="M63" s="441"/>
      <c r="N63" s="438"/>
      <c r="O63" s="442"/>
      <c r="P63" s="443"/>
      <c r="Q63" s="513"/>
      <c r="R63" s="314" t="s">
        <v>541</v>
      </c>
      <c r="S63" s="37"/>
      <c r="Y63" s="37"/>
      <c r="Z63" s="37"/>
    </row>
    <row r="64" spans="1:34" s="344" customFormat="1" ht="13.9" customHeight="1">
      <c r="A64" s="496">
        <v>6</v>
      </c>
      <c r="B64" s="450">
        <v>44379</v>
      </c>
      <c r="C64" s="406"/>
      <c r="D64" s="446" t="s">
        <v>897</v>
      </c>
      <c r="E64" s="423" t="s">
        <v>539</v>
      </c>
      <c r="F64" s="423">
        <v>861.5</v>
      </c>
      <c r="G64" s="423">
        <v>844</v>
      </c>
      <c r="H64" s="423">
        <v>871.5</v>
      </c>
      <c r="I64" s="447" t="s">
        <v>898</v>
      </c>
      <c r="J64" s="447" t="s">
        <v>901</v>
      </c>
      <c r="K64" s="497">
        <f t="shared" ref="K64:K65" si="37">H64-F64</f>
        <v>10</v>
      </c>
      <c r="L64" s="448">
        <f t="shared" ref="L64:L65" si="38">(H64*N64)*0.07%</f>
        <v>518.54250000000002</v>
      </c>
      <c r="M64" s="452">
        <f t="shared" ref="M64:M65" si="39">(K64*N64)-L64</f>
        <v>7981.4575000000004</v>
      </c>
      <c r="N64" s="447">
        <v>850</v>
      </c>
      <c r="O64" s="453" t="s">
        <v>538</v>
      </c>
      <c r="P64" s="515">
        <v>44379</v>
      </c>
      <c r="Q64" s="513"/>
      <c r="R64" s="314" t="s">
        <v>541</v>
      </c>
      <c r="S64" s="37"/>
      <c r="Y64" s="37"/>
      <c r="Z64" s="37"/>
    </row>
    <row r="65" spans="1:26" s="344" customFormat="1" ht="13.9" customHeight="1">
      <c r="A65" s="534">
        <v>7</v>
      </c>
      <c r="B65" s="450">
        <v>44379</v>
      </c>
      <c r="C65" s="406"/>
      <c r="D65" s="446" t="s">
        <v>854</v>
      </c>
      <c r="E65" s="423" t="s">
        <v>539</v>
      </c>
      <c r="F65" s="423">
        <v>1691.5</v>
      </c>
      <c r="G65" s="423">
        <v>1655</v>
      </c>
      <c r="H65" s="423">
        <v>1711</v>
      </c>
      <c r="I65" s="447">
        <v>1750</v>
      </c>
      <c r="J65" s="447" t="s">
        <v>1014</v>
      </c>
      <c r="K65" s="535">
        <f t="shared" si="37"/>
        <v>19.5</v>
      </c>
      <c r="L65" s="448">
        <f t="shared" si="38"/>
        <v>419.19500000000005</v>
      </c>
      <c r="M65" s="452">
        <f t="shared" si="39"/>
        <v>6405.8050000000003</v>
      </c>
      <c r="N65" s="447">
        <v>350</v>
      </c>
      <c r="O65" s="453" t="s">
        <v>538</v>
      </c>
      <c r="P65" s="454">
        <v>44384</v>
      </c>
      <c r="Q65" s="513"/>
      <c r="R65" s="314" t="s">
        <v>770</v>
      </c>
      <c r="S65" s="37"/>
      <c r="Y65" s="37"/>
      <c r="Z65" s="37"/>
    </row>
    <row r="66" spans="1:26" s="344" customFormat="1" ht="13.9" customHeight="1">
      <c r="A66" s="534">
        <v>8</v>
      </c>
      <c r="B66" s="450">
        <v>44379</v>
      </c>
      <c r="C66" s="406"/>
      <c r="D66" s="446" t="s">
        <v>899</v>
      </c>
      <c r="E66" s="423" t="s">
        <v>539</v>
      </c>
      <c r="F66" s="423">
        <v>3555</v>
      </c>
      <c r="G66" s="423">
        <v>3490</v>
      </c>
      <c r="H66" s="423">
        <v>3597.5</v>
      </c>
      <c r="I66" s="447" t="s">
        <v>900</v>
      </c>
      <c r="J66" s="447" t="s">
        <v>904</v>
      </c>
      <c r="K66" s="497">
        <f t="shared" ref="K66" si="40">H66-F66</f>
        <v>42.5</v>
      </c>
      <c r="L66" s="448">
        <f t="shared" ref="L66" si="41">(H66*N66)*0.07%</f>
        <v>503.65000000000009</v>
      </c>
      <c r="M66" s="452">
        <f t="shared" ref="M66" si="42">(K66*N66)-L66</f>
        <v>7996.35</v>
      </c>
      <c r="N66" s="447">
        <v>200</v>
      </c>
      <c r="O66" s="453" t="s">
        <v>538</v>
      </c>
      <c r="P66" s="454">
        <v>44382</v>
      </c>
      <c r="Q66" s="513"/>
      <c r="R66" s="314" t="s">
        <v>541</v>
      </c>
      <c r="S66" s="37"/>
      <c r="Y66" s="37"/>
      <c r="Z66" s="37"/>
    </row>
    <row r="67" spans="1:26" s="344" customFormat="1" ht="13.9" customHeight="1">
      <c r="A67" s="494">
        <v>9</v>
      </c>
      <c r="B67" s="455">
        <v>44382</v>
      </c>
      <c r="C67" s="435"/>
      <c r="D67" s="444" t="s">
        <v>897</v>
      </c>
      <c r="E67" s="436" t="s">
        <v>539</v>
      </c>
      <c r="F67" s="436">
        <v>868</v>
      </c>
      <c r="G67" s="436">
        <v>850</v>
      </c>
      <c r="H67" s="436">
        <v>855</v>
      </c>
      <c r="I67" s="434" t="s">
        <v>907</v>
      </c>
      <c r="J67" s="434" t="s">
        <v>952</v>
      </c>
      <c r="K67" s="538">
        <f t="shared" ref="K67" si="43">H67-F67</f>
        <v>-13</v>
      </c>
      <c r="L67" s="445">
        <f t="shared" ref="L67" si="44">(H67*N67)*0.07%</f>
        <v>508.72500000000008</v>
      </c>
      <c r="M67" s="539">
        <f t="shared" ref="M67" si="45">(K67*N67)-L67</f>
        <v>-11558.725</v>
      </c>
      <c r="N67" s="434">
        <v>850</v>
      </c>
      <c r="O67" s="540" t="s">
        <v>602</v>
      </c>
      <c r="P67" s="541">
        <v>44384</v>
      </c>
      <c r="Q67" s="513"/>
      <c r="R67" s="314" t="s">
        <v>541</v>
      </c>
      <c r="S67" s="37"/>
      <c r="Y67" s="37"/>
      <c r="Z67" s="37"/>
    </row>
    <row r="68" spans="1:26" s="344" customFormat="1" ht="13.9" customHeight="1">
      <c r="A68" s="499">
        <v>10</v>
      </c>
      <c r="B68" s="521">
        <v>44382</v>
      </c>
      <c r="C68" s="500"/>
      <c r="D68" s="501" t="s">
        <v>899</v>
      </c>
      <c r="E68" s="438" t="s">
        <v>539</v>
      </c>
      <c r="F68" s="438" t="s">
        <v>908</v>
      </c>
      <c r="G68" s="438">
        <v>3480</v>
      </c>
      <c r="H68" s="438"/>
      <c r="I68" s="438" t="s">
        <v>900</v>
      </c>
      <c r="J68" s="438" t="s">
        <v>540</v>
      </c>
      <c r="K68" s="522"/>
      <c r="L68" s="439"/>
      <c r="M68" s="441"/>
      <c r="N68" s="438"/>
      <c r="O68" s="442"/>
      <c r="P68" s="443"/>
      <c r="Q68" s="513"/>
      <c r="R68" s="314" t="s">
        <v>770</v>
      </c>
      <c r="S68" s="37"/>
      <c r="Y68" s="37"/>
      <c r="Z68" s="37"/>
    </row>
    <row r="69" spans="1:26" s="344" customFormat="1" ht="13.9" customHeight="1">
      <c r="A69" s="494">
        <v>11</v>
      </c>
      <c r="B69" s="455">
        <v>44383</v>
      </c>
      <c r="C69" s="435"/>
      <c r="D69" s="444" t="s">
        <v>931</v>
      </c>
      <c r="E69" s="436" t="s">
        <v>539</v>
      </c>
      <c r="F69" s="436">
        <v>1031.5</v>
      </c>
      <c r="G69" s="436">
        <v>1012</v>
      </c>
      <c r="H69" s="436">
        <v>1012</v>
      </c>
      <c r="I69" s="434" t="s">
        <v>932</v>
      </c>
      <c r="J69" s="434" t="s">
        <v>970</v>
      </c>
      <c r="K69" s="538">
        <f t="shared" ref="K69" si="46">H69-F69</f>
        <v>-19.5</v>
      </c>
      <c r="L69" s="445">
        <f t="shared" ref="L69" si="47">(H69*N69)*0.07%</f>
        <v>531.30000000000007</v>
      </c>
      <c r="M69" s="539">
        <f t="shared" ref="M69" si="48">(K69*N69)-L69</f>
        <v>-15156.3</v>
      </c>
      <c r="N69" s="434">
        <v>750</v>
      </c>
      <c r="O69" s="540" t="s">
        <v>602</v>
      </c>
      <c r="P69" s="541">
        <v>44385</v>
      </c>
      <c r="Q69" s="513"/>
      <c r="R69" s="314" t="s">
        <v>541</v>
      </c>
      <c r="S69" s="37"/>
      <c r="Y69" s="37"/>
      <c r="Z69" s="37"/>
    </row>
    <row r="70" spans="1:26" s="344" customFormat="1" ht="13.9" customHeight="1">
      <c r="A70" s="534">
        <v>12</v>
      </c>
      <c r="B70" s="450">
        <v>44383</v>
      </c>
      <c r="C70" s="406"/>
      <c r="D70" s="446" t="s">
        <v>933</v>
      </c>
      <c r="E70" s="423" t="s">
        <v>539</v>
      </c>
      <c r="F70" s="423">
        <v>4020</v>
      </c>
      <c r="G70" s="423">
        <v>3930</v>
      </c>
      <c r="H70" s="423">
        <v>4072.5</v>
      </c>
      <c r="I70" s="447">
        <v>4250</v>
      </c>
      <c r="J70" s="447" t="s">
        <v>951</v>
      </c>
      <c r="K70" s="535">
        <f t="shared" ref="K70" si="49">H70-F70</f>
        <v>52.5</v>
      </c>
      <c r="L70" s="448">
        <f t="shared" ref="L70" si="50">(H70*N70)*0.07%</f>
        <v>427.61250000000007</v>
      </c>
      <c r="M70" s="452">
        <f t="shared" ref="M70" si="51">(K70*N70)-L70</f>
        <v>7447.3874999999998</v>
      </c>
      <c r="N70" s="447">
        <v>150</v>
      </c>
      <c r="O70" s="453" t="s">
        <v>538</v>
      </c>
      <c r="P70" s="454">
        <v>44384</v>
      </c>
      <c r="Q70" s="513"/>
      <c r="R70" s="314" t="s">
        <v>770</v>
      </c>
      <c r="S70" s="37"/>
      <c r="Y70" s="37"/>
      <c r="Z70" s="37"/>
    </row>
    <row r="71" spans="1:26" s="344" customFormat="1" ht="13.9" customHeight="1">
      <c r="A71" s="542">
        <v>13</v>
      </c>
      <c r="B71" s="543">
        <v>44384</v>
      </c>
      <c r="C71" s="406"/>
      <c r="D71" s="446" t="s">
        <v>946</v>
      </c>
      <c r="E71" s="423" t="s">
        <v>539</v>
      </c>
      <c r="F71" s="423">
        <v>1144</v>
      </c>
      <c r="G71" s="423">
        <v>1129</v>
      </c>
      <c r="H71" s="423">
        <v>1153.5</v>
      </c>
      <c r="I71" s="447">
        <v>1175</v>
      </c>
      <c r="J71" s="447" t="s">
        <v>981</v>
      </c>
      <c r="K71" s="544">
        <f t="shared" ref="K71:K72" si="52">H71-F71</f>
        <v>9.5</v>
      </c>
      <c r="L71" s="448">
        <f t="shared" ref="L71:L72" si="53">(H71*N71)*0.07%</f>
        <v>686.3325000000001</v>
      </c>
      <c r="M71" s="452">
        <f t="shared" ref="M71:M72" si="54">(K71*N71)-L71</f>
        <v>7388.6674999999996</v>
      </c>
      <c r="N71" s="447">
        <v>850</v>
      </c>
      <c r="O71" s="453" t="s">
        <v>538</v>
      </c>
      <c r="P71" s="454">
        <v>44385</v>
      </c>
      <c r="Q71" s="513"/>
      <c r="R71" s="314" t="s">
        <v>770</v>
      </c>
      <c r="S71" s="37"/>
      <c r="Y71" s="37"/>
      <c r="Z71" s="37"/>
    </row>
    <row r="72" spans="1:26" s="344" customFormat="1" ht="13.9" customHeight="1">
      <c r="A72" s="553">
        <v>14</v>
      </c>
      <c r="B72" s="554">
        <v>44384</v>
      </c>
      <c r="C72" s="406"/>
      <c r="D72" s="446" t="s">
        <v>947</v>
      </c>
      <c r="E72" s="423" t="s">
        <v>539</v>
      </c>
      <c r="F72" s="423">
        <v>1488</v>
      </c>
      <c r="G72" s="423">
        <v>1462</v>
      </c>
      <c r="H72" s="423">
        <v>1511.5</v>
      </c>
      <c r="I72" s="447">
        <v>1540</v>
      </c>
      <c r="J72" s="447" t="s">
        <v>1013</v>
      </c>
      <c r="K72" s="555">
        <f t="shared" si="52"/>
        <v>23.5</v>
      </c>
      <c r="L72" s="448">
        <f t="shared" si="53"/>
        <v>502.57375000000008</v>
      </c>
      <c r="M72" s="452">
        <f t="shared" si="54"/>
        <v>10659.92625</v>
      </c>
      <c r="N72" s="447">
        <v>475</v>
      </c>
      <c r="O72" s="453" t="s">
        <v>538</v>
      </c>
      <c r="P72" s="454">
        <v>44386</v>
      </c>
      <c r="Q72" s="513"/>
      <c r="R72" s="314" t="s">
        <v>770</v>
      </c>
      <c r="S72" s="37"/>
      <c r="Y72" s="37"/>
      <c r="Z72" s="37"/>
    </row>
    <row r="73" spans="1:26" s="344" customFormat="1" ht="13.9" customHeight="1">
      <c r="A73" s="542">
        <v>15</v>
      </c>
      <c r="B73" s="543">
        <v>44384</v>
      </c>
      <c r="C73" s="446"/>
      <c r="D73" s="446" t="s">
        <v>948</v>
      </c>
      <c r="E73" s="423" t="s">
        <v>539</v>
      </c>
      <c r="F73" s="423">
        <v>1021</v>
      </c>
      <c r="G73" s="423">
        <v>998</v>
      </c>
      <c r="H73" s="447">
        <v>1035</v>
      </c>
      <c r="I73" s="545" t="s">
        <v>949</v>
      </c>
      <c r="J73" s="447" t="s">
        <v>982</v>
      </c>
      <c r="K73" s="544">
        <f t="shared" ref="K73:K74" si="55">H73-F73</f>
        <v>14</v>
      </c>
      <c r="L73" s="448">
        <f t="shared" ref="L73:L74" si="56">(H73*N73)*0.07%</f>
        <v>434.70000000000005</v>
      </c>
      <c r="M73" s="452">
        <f t="shared" ref="M73:M74" si="57">(K73*N73)-L73</f>
        <v>7965.3</v>
      </c>
      <c r="N73" s="447">
        <v>600</v>
      </c>
      <c r="O73" s="453" t="s">
        <v>538</v>
      </c>
      <c r="P73" s="454">
        <v>44385</v>
      </c>
      <c r="Q73" s="513"/>
      <c r="R73" s="314" t="s">
        <v>541</v>
      </c>
      <c r="S73" s="37"/>
      <c r="Y73" s="37"/>
      <c r="Z73" s="37"/>
    </row>
    <row r="74" spans="1:26" s="344" customFormat="1" ht="13.9" customHeight="1">
      <c r="A74" s="542">
        <v>16</v>
      </c>
      <c r="B74" s="543">
        <v>44385</v>
      </c>
      <c r="C74" s="446"/>
      <c r="D74" s="446" t="s">
        <v>948</v>
      </c>
      <c r="E74" s="423" t="s">
        <v>539</v>
      </c>
      <c r="F74" s="423">
        <v>1020.5</v>
      </c>
      <c r="G74" s="423">
        <v>998</v>
      </c>
      <c r="H74" s="447">
        <v>1033.5</v>
      </c>
      <c r="I74" s="545" t="s">
        <v>949</v>
      </c>
      <c r="J74" s="447" t="s">
        <v>950</v>
      </c>
      <c r="K74" s="544">
        <f t="shared" si="55"/>
        <v>13</v>
      </c>
      <c r="L74" s="448">
        <f t="shared" si="56"/>
        <v>434.07000000000005</v>
      </c>
      <c r="M74" s="452">
        <f t="shared" si="57"/>
        <v>7365.93</v>
      </c>
      <c r="N74" s="447">
        <v>600</v>
      </c>
      <c r="O74" s="453" t="s">
        <v>538</v>
      </c>
      <c r="P74" s="515">
        <v>44385</v>
      </c>
      <c r="Q74" s="513"/>
      <c r="R74" s="314" t="s">
        <v>541</v>
      </c>
      <c r="S74" s="37"/>
      <c r="Y74" s="37"/>
      <c r="Z74" s="37"/>
    </row>
    <row r="75" spans="1:26" s="344" customFormat="1" ht="13.9" customHeight="1">
      <c r="A75" s="536">
        <v>17</v>
      </c>
      <c r="B75" s="489">
        <v>44385</v>
      </c>
      <c r="C75" s="381"/>
      <c r="D75" s="437" t="s">
        <v>971</v>
      </c>
      <c r="E75" s="382" t="s">
        <v>539</v>
      </c>
      <c r="F75" s="382" t="s">
        <v>972</v>
      </c>
      <c r="G75" s="382">
        <v>2440</v>
      </c>
      <c r="H75" s="382"/>
      <c r="I75" s="438">
        <v>2540</v>
      </c>
      <c r="J75" s="550" t="s">
        <v>540</v>
      </c>
      <c r="K75" s="440"/>
      <c r="L75" s="439"/>
      <c r="M75" s="491"/>
      <c r="N75" s="491"/>
      <c r="O75" s="486"/>
      <c r="P75" s="487"/>
      <c r="Q75" s="513"/>
      <c r="R75" s="314" t="s">
        <v>770</v>
      </c>
      <c r="S75" s="37"/>
      <c r="Y75" s="37"/>
      <c r="Z75" s="37"/>
    </row>
    <row r="76" spans="1:26" s="344" customFormat="1" ht="13.9" customHeight="1">
      <c r="A76" s="548">
        <v>18</v>
      </c>
      <c r="B76" s="549">
        <v>44386</v>
      </c>
      <c r="C76" s="381"/>
      <c r="D76" s="437" t="s">
        <v>931</v>
      </c>
      <c r="E76" s="382" t="s">
        <v>539</v>
      </c>
      <c r="F76" s="382" t="s">
        <v>1005</v>
      </c>
      <c r="G76" s="382">
        <v>999</v>
      </c>
      <c r="H76" s="382"/>
      <c r="I76" s="438" t="s">
        <v>1006</v>
      </c>
      <c r="J76" s="552" t="s">
        <v>540</v>
      </c>
      <c r="K76" s="440"/>
      <c r="L76" s="439"/>
      <c r="M76" s="550"/>
      <c r="N76" s="550"/>
      <c r="O76" s="546"/>
      <c r="P76" s="547"/>
      <c r="Q76" s="513"/>
      <c r="R76" s="314" t="s">
        <v>541</v>
      </c>
      <c r="S76" s="37"/>
      <c r="Y76" s="37"/>
      <c r="Z76" s="37"/>
    </row>
    <row r="77" spans="1:26" s="344" customFormat="1" ht="13.9" customHeight="1">
      <c r="A77" s="548">
        <v>19</v>
      </c>
      <c r="B77" s="551">
        <v>44386</v>
      </c>
      <c r="C77" s="381"/>
      <c r="D77" s="437" t="s">
        <v>948</v>
      </c>
      <c r="E77" s="382" t="s">
        <v>539</v>
      </c>
      <c r="F77" s="382" t="s">
        <v>1007</v>
      </c>
      <c r="G77" s="382">
        <v>998</v>
      </c>
      <c r="H77" s="382"/>
      <c r="I77" s="438" t="s">
        <v>949</v>
      </c>
      <c r="J77" s="552" t="s">
        <v>540</v>
      </c>
      <c r="K77" s="440"/>
      <c r="L77" s="439"/>
      <c r="M77" s="550"/>
      <c r="N77" s="550"/>
      <c r="O77" s="546"/>
      <c r="P77" s="547"/>
      <c r="Q77" s="513"/>
      <c r="R77" s="314" t="s">
        <v>541</v>
      </c>
      <c r="S77" s="37"/>
      <c r="Y77" s="37"/>
      <c r="Z77" s="37"/>
    </row>
    <row r="78" spans="1:26" s="344" customFormat="1" ht="13.9" customHeight="1">
      <c r="A78" s="548"/>
      <c r="B78" s="549"/>
      <c r="C78" s="381"/>
      <c r="D78" s="437"/>
      <c r="E78" s="382"/>
      <c r="F78" s="382"/>
      <c r="G78" s="382"/>
      <c r="H78" s="382"/>
      <c r="I78" s="438"/>
      <c r="J78" s="550"/>
      <c r="K78" s="440"/>
      <c r="L78" s="439"/>
      <c r="M78" s="550"/>
      <c r="N78" s="550"/>
      <c r="O78" s="546"/>
      <c r="P78" s="547"/>
      <c r="Q78" s="513"/>
      <c r="R78" s="314"/>
      <c r="S78" s="37"/>
      <c r="Y78" s="37"/>
      <c r="Z78" s="37"/>
    </row>
    <row r="79" spans="1:26" s="344" customFormat="1" ht="13.9" customHeight="1">
      <c r="A79" s="536"/>
      <c r="B79" s="489"/>
      <c r="C79" s="381"/>
      <c r="D79" s="437"/>
      <c r="E79" s="382"/>
      <c r="F79" s="382"/>
      <c r="G79" s="382"/>
      <c r="H79" s="382"/>
      <c r="I79" s="438"/>
      <c r="J79" s="491"/>
      <c r="K79" s="440"/>
      <c r="L79" s="439"/>
      <c r="M79" s="491"/>
      <c r="N79" s="491"/>
      <c r="O79" s="486"/>
      <c r="P79" s="487"/>
      <c r="Q79" s="513"/>
      <c r="R79" s="314"/>
      <c r="S79" s="37"/>
      <c r="Y79" s="37"/>
      <c r="Z79" s="37"/>
    </row>
    <row r="80" spans="1:26" s="344" customFormat="1" ht="13.9" customHeight="1">
      <c r="A80" s="579"/>
      <c r="B80" s="581"/>
      <c r="C80" s="381"/>
      <c r="D80" s="437"/>
      <c r="E80" s="382"/>
      <c r="F80" s="382"/>
      <c r="G80" s="382"/>
      <c r="H80" s="382"/>
      <c r="I80" s="438"/>
      <c r="J80" s="583"/>
      <c r="K80" s="439"/>
      <c r="L80" s="439"/>
      <c r="M80" s="583"/>
      <c r="N80" s="583"/>
      <c r="O80" s="575"/>
      <c r="P80" s="577"/>
      <c r="Q80" s="513"/>
      <c r="R80" s="314"/>
      <c r="S80" s="37"/>
      <c r="Y80" s="37"/>
      <c r="Z80" s="37"/>
    </row>
    <row r="81" spans="1:34" s="344" customFormat="1" ht="13.9" customHeight="1">
      <c r="A81" s="580"/>
      <c r="B81" s="582"/>
      <c r="C81" s="381"/>
      <c r="D81" s="437"/>
      <c r="E81" s="382"/>
      <c r="F81" s="382"/>
      <c r="G81" s="382"/>
      <c r="H81" s="382"/>
      <c r="I81" s="438"/>
      <c r="J81" s="584"/>
      <c r="K81" s="440"/>
      <c r="L81" s="439"/>
      <c r="M81" s="584"/>
      <c r="N81" s="584"/>
      <c r="O81" s="576"/>
      <c r="P81" s="578"/>
      <c r="Q81" s="343"/>
      <c r="R81" s="314"/>
      <c r="S81" s="37"/>
      <c r="Y81" s="37"/>
      <c r="Z81" s="37"/>
    </row>
    <row r="82" spans="1:34" s="344" customFormat="1" ht="13.9" customHeight="1">
      <c r="A82" s="394"/>
      <c r="B82" s="388"/>
      <c r="C82" s="395"/>
      <c r="D82" s="396"/>
      <c r="E82" s="334"/>
      <c r="F82" s="369"/>
      <c r="G82" s="369"/>
      <c r="H82" s="369"/>
      <c r="I82" s="368"/>
      <c r="J82" s="368"/>
      <c r="K82" s="368"/>
      <c r="L82" s="368"/>
      <c r="M82" s="368"/>
      <c r="N82" s="368"/>
      <c r="O82" s="368"/>
      <c r="P82" s="368"/>
      <c r="Q82" s="343"/>
      <c r="R82" s="314"/>
      <c r="S82" s="37"/>
      <c r="Y82" s="37"/>
      <c r="Z82" s="37"/>
    </row>
    <row r="83" spans="1:34" s="3" customFormat="1">
      <c r="A83" s="41"/>
      <c r="B83" s="42"/>
      <c r="C83" s="43"/>
      <c r="D83" s="44"/>
      <c r="E83" s="45"/>
      <c r="F83" s="46"/>
      <c r="G83" s="46"/>
      <c r="H83" s="46"/>
      <c r="I83" s="46"/>
      <c r="J83" s="14"/>
      <c r="K83" s="88"/>
      <c r="L83" s="88"/>
      <c r="M83" s="14"/>
      <c r="N83" s="13"/>
      <c r="O83" s="89"/>
      <c r="P83" s="2"/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" customFormat="1" ht="15">
      <c r="A84" s="47" t="s">
        <v>555</v>
      </c>
      <c r="B84" s="47"/>
      <c r="C84" s="47"/>
      <c r="D84" s="47"/>
      <c r="E84" s="48"/>
      <c r="F84" s="46"/>
      <c r="G84" s="46"/>
      <c r="H84" s="46"/>
      <c r="I84" s="46"/>
      <c r="J84" s="50"/>
      <c r="K84" s="9"/>
      <c r="L84" s="9"/>
      <c r="M84" s="9"/>
      <c r="N84" s="8"/>
      <c r="O84" s="50"/>
      <c r="P84" s="2"/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" customFormat="1" ht="38.25">
      <c r="A85" s="18" t="s">
        <v>16</v>
      </c>
      <c r="B85" s="18" t="s">
        <v>516</v>
      </c>
      <c r="C85" s="18"/>
      <c r="D85" s="19" t="s">
        <v>527</v>
      </c>
      <c r="E85" s="18" t="s">
        <v>528</v>
      </c>
      <c r="F85" s="18" t="s">
        <v>529</v>
      </c>
      <c r="G85" s="49" t="s">
        <v>548</v>
      </c>
      <c r="H85" s="18" t="s">
        <v>531</v>
      </c>
      <c r="I85" s="18" t="s">
        <v>532</v>
      </c>
      <c r="J85" s="17" t="s">
        <v>533</v>
      </c>
      <c r="K85" s="17" t="s">
        <v>556</v>
      </c>
      <c r="L85" s="60" t="s">
        <v>796</v>
      </c>
      <c r="M85" s="74" t="s">
        <v>550</v>
      </c>
      <c r="N85" s="18" t="s">
        <v>551</v>
      </c>
      <c r="O85" s="18" t="s">
        <v>536</v>
      </c>
      <c r="P85" s="19" t="s">
        <v>537</v>
      </c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7" customFormat="1" ht="14.25">
      <c r="A86" s="589">
        <v>1</v>
      </c>
      <c r="B86" s="591">
        <v>44376</v>
      </c>
      <c r="C86" s="446" t="s">
        <v>833</v>
      </c>
      <c r="D86" s="446" t="s">
        <v>848</v>
      </c>
      <c r="E86" s="423" t="s">
        <v>539</v>
      </c>
      <c r="F86" s="423">
        <v>89</v>
      </c>
      <c r="G86" s="423"/>
      <c r="H86" s="447">
        <v>125</v>
      </c>
      <c r="I86" s="593"/>
      <c r="J86" s="593" t="s">
        <v>925</v>
      </c>
      <c r="K86" s="448">
        <v>36</v>
      </c>
      <c r="L86" s="593">
        <v>100</v>
      </c>
      <c r="M86" s="593">
        <f>(15*N86)-200</f>
        <v>4675</v>
      </c>
      <c r="N86" s="593">
        <v>325</v>
      </c>
      <c r="O86" s="585" t="s">
        <v>538</v>
      </c>
      <c r="P86" s="587">
        <v>44383</v>
      </c>
      <c r="Q86" s="513"/>
      <c r="R86" s="514" t="s">
        <v>541</v>
      </c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A87" s="590"/>
      <c r="B87" s="592"/>
      <c r="C87" s="446" t="s">
        <v>834</v>
      </c>
      <c r="D87" s="446" t="s">
        <v>849</v>
      </c>
      <c r="E87" s="423" t="s">
        <v>820</v>
      </c>
      <c r="F87" s="423">
        <v>69</v>
      </c>
      <c r="G87" s="423"/>
      <c r="H87" s="447">
        <v>90</v>
      </c>
      <c r="I87" s="594"/>
      <c r="J87" s="594"/>
      <c r="K87" s="448">
        <v>21</v>
      </c>
      <c r="L87" s="594">
        <v>100</v>
      </c>
      <c r="M87" s="594"/>
      <c r="N87" s="594"/>
      <c r="O87" s="586"/>
      <c r="P87" s="588"/>
      <c r="Q87" s="513"/>
      <c r="R87" s="514" t="s">
        <v>541</v>
      </c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 ht="14.25">
      <c r="A88" s="494">
        <v>2</v>
      </c>
      <c r="B88" s="455">
        <v>44377</v>
      </c>
      <c r="C88" s="435"/>
      <c r="D88" s="444" t="s">
        <v>858</v>
      </c>
      <c r="E88" s="436" t="s">
        <v>539</v>
      </c>
      <c r="F88" s="436">
        <v>36</v>
      </c>
      <c r="G88" s="436">
        <v>0</v>
      </c>
      <c r="H88" s="436">
        <v>0</v>
      </c>
      <c r="I88" s="434">
        <v>90</v>
      </c>
      <c r="J88" s="495" t="s">
        <v>867</v>
      </c>
      <c r="K88" s="445">
        <f>H88-F88</f>
        <v>-36</v>
      </c>
      <c r="L88" s="445">
        <v>100</v>
      </c>
      <c r="M88" s="495">
        <f>(K88*N88)-100</f>
        <v>-2800</v>
      </c>
      <c r="N88" s="495">
        <v>75</v>
      </c>
      <c r="O88" s="492" t="s">
        <v>602</v>
      </c>
      <c r="P88" s="493">
        <v>44378</v>
      </c>
      <c r="Q88" s="513"/>
      <c r="R88" s="514" t="s">
        <v>770</v>
      </c>
      <c r="Z88" s="344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589">
        <v>3</v>
      </c>
      <c r="B89" s="591">
        <v>44378</v>
      </c>
      <c r="C89" s="406" t="s">
        <v>833</v>
      </c>
      <c r="D89" s="446" t="s">
        <v>864</v>
      </c>
      <c r="E89" s="423" t="s">
        <v>539</v>
      </c>
      <c r="F89" s="423">
        <v>340</v>
      </c>
      <c r="G89" s="423">
        <v>90</v>
      </c>
      <c r="H89" s="423">
        <v>335</v>
      </c>
      <c r="I89" s="447"/>
      <c r="J89" s="593" t="s">
        <v>905</v>
      </c>
      <c r="K89" s="448">
        <v>-5</v>
      </c>
      <c r="L89" s="448">
        <v>100</v>
      </c>
      <c r="M89" s="593">
        <f>(60*N89)-200</f>
        <v>1300</v>
      </c>
      <c r="N89" s="593">
        <v>25</v>
      </c>
      <c r="O89" s="585" t="s">
        <v>538</v>
      </c>
      <c r="P89" s="587">
        <v>44382</v>
      </c>
      <c r="Q89" s="513"/>
      <c r="R89" s="514" t="s">
        <v>541</v>
      </c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590"/>
      <c r="B90" s="592"/>
      <c r="C90" s="406" t="s">
        <v>834</v>
      </c>
      <c r="D90" s="446" t="s">
        <v>865</v>
      </c>
      <c r="E90" s="423" t="s">
        <v>820</v>
      </c>
      <c r="F90" s="423">
        <v>65</v>
      </c>
      <c r="G90" s="423"/>
      <c r="H90" s="423">
        <v>0</v>
      </c>
      <c r="I90" s="447"/>
      <c r="J90" s="594"/>
      <c r="K90" s="448">
        <v>65</v>
      </c>
      <c r="L90" s="448">
        <v>100</v>
      </c>
      <c r="M90" s="594"/>
      <c r="N90" s="594"/>
      <c r="O90" s="586"/>
      <c r="P90" s="588"/>
      <c r="Q90" s="513"/>
      <c r="R90" s="514" t="s">
        <v>541</v>
      </c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s="37" customFormat="1" ht="14.25">
      <c r="A91" s="523">
        <v>4</v>
      </c>
      <c r="B91" s="450">
        <v>44378</v>
      </c>
      <c r="C91" s="451"/>
      <c r="D91" s="406" t="s">
        <v>851</v>
      </c>
      <c r="E91" s="423" t="s">
        <v>820</v>
      </c>
      <c r="F91" s="423">
        <v>10.75</v>
      </c>
      <c r="G91" s="533">
        <v>14.5</v>
      </c>
      <c r="H91" s="423">
        <v>8.3000000000000007</v>
      </c>
      <c r="I91" s="447">
        <v>5</v>
      </c>
      <c r="J91" s="520" t="s">
        <v>927</v>
      </c>
      <c r="K91" s="448">
        <f>F91-H91</f>
        <v>2.4499999999999993</v>
      </c>
      <c r="L91" s="448">
        <v>100</v>
      </c>
      <c r="M91" s="520">
        <f>(K91*N91)-100</f>
        <v>3729.349999999999</v>
      </c>
      <c r="N91" s="447">
        <v>1563</v>
      </c>
      <c r="O91" s="453" t="s">
        <v>538</v>
      </c>
      <c r="P91" s="454">
        <v>44383</v>
      </c>
      <c r="Q91" s="513"/>
      <c r="R91" s="514" t="s">
        <v>770</v>
      </c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34" s="37" customFormat="1" ht="14.25">
      <c r="A92" s="518">
        <v>5</v>
      </c>
      <c r="B92" s="450">
        <v>44378</v>
      </c>
      <c r="C92" s="406"/>
      <c r="D92" s="446" t="s">
        <v>866</v>
      </c>
      <c r="E92" s="423" t="s">
        <v>820</v>
      </c>
      <c r="F92" s="423">
        <v>13.5</v>
      </c>
      <c r="G92" s="423">
        <v>19</v>
      </c>
      <c r="H92" s="423">
        <v>10.3</v>
      </c>
      <c r="I92" s="447">
        <v>2</v>
      </c>
      <c r="J92" s="520" t="s">
        <v>926</v>
      </c>
      <c r="K92" s="448">
        <f>F92-H92</f>
        <v>3.1999999999999993</v>
      </c>
      <c r="L92" s="448">
        <v>100</v>
      </c>
      <c r="M92" s="520">
        <f>(K92*N92)-100</f>
        <v>3899.9999999999991</v>
      </c>
      <c r="N92" s="520">
        <v>1250</v>
      </c>
      <c r="O92" s="453" t="s">
        <v>538</v>
      </c>
      <c r="P92" s="454">
        <v>44383</v>
      </c>
      <c r="Q92" s="513"/>
      <c r="R92" s="514" t="s">
        <v>541</v>
      </c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485">
        <v>6</v>
      </c>
      <c r="B93" s="489">
        <v>44382</v>
      </c>
      <c r="C93" s="381"/>
      <c r="D93" s="437" t="s">
        <v>914</v>
      </c>
      <c r="E93" s="382" t="s">
        <v>820</v>
      </c>
      <c r="F93" s="382" t="s">
        <v>915</v>
      </c>
      <c r="G93" s="382">
        <v>3.05</v>
      </c>
      <c r="H93" s="382"/>
      <c r="I93" s="438">
        <v>0.1</v>
      </c>
      <c r="J93" s="517" t="s">
        <v>540</v>
      </c>
      <c r="K93" s="439"/>
      <c r="L93" s="439"/>
      <c r="M93" s="491"/>
      <c r="N93" s="491"/>
      <c r="O93" s="486"/>
      <c r="P93" s="487"/>
      <c r="Q93" s="513"/>
      <c r="R93" s="514" t="s">
        <v>770</v>
      </c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4.25">
      <c r="A94" s="518">
        <v>7</v>
      </c>
      <c r="B94" s="519">
        <v>44383</v>
      </c>
      <c r="C94" s="406"/>
      <c r="D94" s="446" t="s">
        <v>928</v>
      </c>
      <c r="E94" s="423" t="s">
        <v>539</v>
      </c>
      <c r="F94" s="423">
        <v>50</v>
      </c>
      <c r="G94" s="423">
        <v>14</v>
      </c>
      <c r="H94" s="423">
        <v>63.5</v>
      </c>
      <c r="I94" s="447" t="s">
        <v>929</v>
      </c>
      <c r="J94" s="520" t="s">
        <v>930</v>
      </c>
      <c r="K94" s="448">
        <f>H94-F94</f>
        <v>13.5</v>
      </c>
      <c r="L94" s="448">
        <v>100</v>
      </c>
      <c r="M94" s="520">
        <f>(K94*N94)-100</f>
        <v>912.5</v>
      </c>
      <c r="N94" s="520">
        <v>75</v>
      </c>
      <c r="O94" s="453" t="s">
        <v>538</v>
      </c>
      <c r="P94" s="454">
        <v>44383</v>
      </c>
      <c r="Q94" s="513"/>
      <c r="R94" s="514" t="s">
        <v>541</v>
      </c>
      <c r="Z94" s="344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 ht="14.25">
      <c r="A95" s="485">
        <v>8</v>
      </c>
      <c r="B95" s="489">
        <v>44384</v>
      </c>
      <c r="C95" s="381"/>
      <c r="D95" s="437" t="s">
        <v>955</v>
      </c>
      <c r="E95" s="382" t="s">
        <v>539</v>
      </c>
      <c r="F95" s="382" t="s">
        <v>956</v>
      </c>
      <c r="G95" s="382">
        <v>0.9</v>
      </c>
      <c r="H95" s="382"/>
      <c r="I95" s="438">
        <v>4</v>
      </c>
      <c r="J95" s="537" t="s">
        <v>540</v>
      </c>
      <c r="K95" s="439"/>
      <c r="L95" s="439"/>
      <c r="M95" s="491"/>
      <c r="N95" s="491"/>
      <c r="O95" s="486"/>
      <c r="P95" s="487"/>
      <c r="Q95" s="513"/>
      <c r="R95" s="514" t="s">
        <v>541</v>
      </c>
      <c r="Z95" s="344"/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542">
        <v>9</v>
      </c>
      <c r="B96" s="543">
        <v>44384</v>
      </c>
      <c r="C96" s="406"/>
      <c r="D96" s="446" t="s">
        <v>957</v>
      </c>
      <c r="E96" s="423" t="s">
        <v>539</v>
      </c>
      <c r="F96" s="423">
        <v>42</v>
      </c>
      <c r="G96" s="423">
        <v>12</v>
      </c>
      <c r="H96" s="423">
        <v>53.5</v>
      </c>
      <c r="I96" s="447" t="s">
        <v>958</v>
      </c>
      <c r="J96" s="545" t="s">
        <v>975</v>
      </c>
      <c r="K96" s="448">
        <f>H96-F96</f>
        <v>11.5</v>
      </c>
      <c r="L96" s="448">
        <v>100</v>
      </c>
      <c r="M96" s="545">
        <f>(K96*N96)-100</f>
        <v>762.5</v>
      </c>
      <c r="N96" s="545">
        <v>75</v>
      </c>
      <c r="O96" s="453" t="s">
        <v>538</v>
      </c>
      <c r="P96" s="454">
        <v>44385</v>
      </c>
      <c r="Q96" s="513"/>
      <c r="R96" s="514" t="s">
        <v>541</v>
      </c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34" s="37" customFormat="1" ht="14.25">
      <c r="A97" s="558">
        <v>10</v>
      </c>
      <c r="B97" s="559">
        <v>44385</v>
      </c>
      <c r="C97" s="528"/>
      <c r="D97" s="435" t="s">
        <v>973</v>
      </c>
      <c r="E97" s="436" t="s">
        <v>539</v>
      </c>
      <c r="F97" s="436">
        <v>25</v>
      </c>
      <c r="G97" s="436">
        <v>16</v>
      </c>
      <c r="H97" s="436">
        <v>16</v>
      </c>
      <c r="I97" s="434" t="s">
        <v>974</v>
      </c>
      <c r="J97" s="495" t="s">
        <v>1009</v>
      </c>
      <c r="K97" s="445">
        <f>H97-F97</f>
        <v>-9</v>
      </c>
      <c r="L97" s="445">
        <v>100</v>
      </c>
      <c r="M97" s="495">
        <f>(K97*N97)-100</f>
        <v>-5050</v>
      </c>
      <c r="N97" s="495">
        <v>550</v>
      </c>
      <c r="O97" s="492" t="s">
        <v>602</v>
      </c>
      <c r="P97" s="541">
        <v>44386</v>
      </c>
      <c r="Q97" s="513"/>
      <c r="R97" s="514"/>
      <c r="Z97" s="344"/>
      <c r="AA97" s="344"/>
      <c r="AB97" s="344"/>
      <c r="AC97" s="344"/>
      <c r="AD97" s="344"/>
      <c r="AE97" s="344"/>
      <c r="AF97" s="344"/>
      <c r="AG97" s="344"/>
      <c r="AH97" s="344"/>
    </row>
    <row r="98" spans="1:34" s="37" customFormat="1" ht="14.25">
      <c r="A98" s="558">
        <v>11</v>
      </c>
      <c r="B98" s="559">
        <v>44385</v>
      </c>
      <c r="C98" s="528"/>
      <c r="D98" s="435" t="s">
        <v>851</v>
      </c>
      <c r="E98" s="436" t="s">
        <v>820</v>
      </c>
      <c r="F98" s="436">
        <v>11.75</v>
      </c>
      <c r="G98" s="436">
        <v>15.2</v>
      </c>
      <c r="H98" s="436">
        <v>15.2</v>
      </c>
      <c r="I98" s="434">
        <v>5</v>
      </c>
      <c r="J98" s="495" t="s">
        <v>1008</v>
      </c>
      <c r="K98" s="445">
        <f>F98-H98</f>
        <v>-3.4499999999999993</v>
      </c>
      <c r="L98" s="445">
        <v>100</v>
      </c>
      <c r="M98" s="495">
        <f>(K98*N98)-100</f>
        <v>-5492.3499999999985</v>
      </c>
      <c r="N98" s="434">
        <v>1563</v>
      </c>
      <c r="O98" s="492" t="s">
        <v>602</v>
      </c>
      <c r="P98" s="541">
        <v>44386</v>
      </c>
      <c r="Q98" s="513"/>
      <c r="R98" s="514"/>
      <c r="Z98" s="344"/>
      <c r="AA98" s="344"/>
      <c r="AB98" s="344"/>
      <c r="AC98" s="344"/>
      <c r="AD98" s="344"/>
      <c r="AE98" s="344"/>
      <c r="AF98" s="344"/>
      <c r="AG98" s="344"/>
      <c r="AH98" s="344"/>
    </row>
    <row r="99" spans="1:34" s="37" customFormat="1" ht="15">
      <c r="A99" s="386">
        <v>12</v>
      </c>
      <c r="B99" s="549">
        <v>44385</v>
      </c>
      <c r="C99" s="458"/>
      <c r="D99" s="381" t="s">
        <v>976</v>
      </c>
      <c r="E99" s="382" t="s">
        <v>820</v>
      </c>
      <c r="F99" s="382" t="s">
        <v>977</v>
      </c>
      <c r="G99" s="382">
        <v>25</v>
      </c>
      <c r="H99" s="382"/>
      <c r="I99" s="438">
        <v>0.1</v>
      </c>
      <c r="J99" s="438" t="s">
        <v>540</v>
      </c>
      <c r="K99" s="438"/>
      <c r="L99" s="438"/>
      <c r="M99" s="441"/>
      <c r="N99" s="438"/>
      <c r="O99" s="442"/>
      <c r="P99" s="498"/>
      <c r="Q99" s="513"/>
      <c r="R99" s="514"/>
      <c r="Z99" s="344"/>
      <c r="AA99" s="344"/>
      <c r="AB99" s="344"/>
      <c r="AC99" s="344"/>
      <c r="AD99" s="344"/>
      <c r="AE99" s="344"/>
      <c r="AF99" s="344"/>
      <c r="AG99" s="344"/>
      <c r="AH99" s="344"/>
    </row>
    <row r="100" spans="1:34" s="37" customFormat="1" ht="15">
      <c r="A100" s="560">
        <v>13</v>
      </c>
      <c r="B100" s="554">
        <v>44386</v>
      </c>
      <c r="C100" s="451"/>
      <c r="D100" s="406" t="s">
        <v>1010</v>
      </c>
      <c r="E100" s="423" t="s">
        <v>539</v>
      </c>
      <c r="F100" s="423">
        <v>58</v>
      </c>
      <c r="G100" s="423">
        <v>17</v>
      </c>
      <c r="H100" s="423">
        <v>70</v>
      </c>
      <c r="I100" s="447" t="s">
        <v>1011</v>
      </c>
      <c r="J100" s="556" t="s">
        <v>1012</v>
      </c>
      <c r="K100" s="448">
        <f>H100-F100</f>
        <v>12</v>
      </c>
      <c r="L100" s="448">
        <v>100</v>
      </c>
      <c r="M100" s="556">
        <f>(K100*N100)-100</f>
        <v>800</v>
      </c>
      <c r="N100" s="556">
        <v>75</v>
      </c>
      <c r="O100" s="453" t="s">
        <v>538</v>
      </c>
      <c r="P100" s="515">
        <v>44386</v>
      </c>
      <c r="Q100" s="513"/>
      <c r="R100" s="514"/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4.25">
      <c r="A101" s="386"/>
      <c r="B101" s="457"/>
      <c r="C101" s="458"/>
      <c r="D101" s="381"/>
      <c r="E101" s="382"/>
      <c r="F101" s="382"/>
      <c r="G101" s="382"/>
      <c r="H101" s="382"/>
      <c r="I101" s="438"/>
      <c r="J101" s="438"/>
      <c r="K101" s="438"/>
      <c r="L101" s="438"/>
      <c r="M101" s="441"/>
      <c r="N101" s="438"/>
      <c r="O101" s="442"/>
      <c r="P101" s="443"/>
      <c r="Q101" s="513"/>
      <c r="R101" s="514"/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4.25">
      <c r="B102" s="513"/>
      <c r="C102" s="513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334"/>
      <c r="B104" s="335"/>
      <c r="C104" s="335"/>
      <c r="D104" s="336"/>
      <c r="E104" s="334"/>
      <c r="F104" s="345"/>
      <c r="G104" s="334"/>
      <c r="H104" s="334"/>
      <c r="I104" s="334"/>
      <c r="J104" s="335"/>
      <c r="K104" s="346"/>
      <c r="L104" s="334"/>
      <c r="M104" s="334"/>
      <c r="N104" s="334"/>
      <c r="O104" s="347"/>
      <c r="P104" s="343"/>
      <c r="Q104" s="343"/>
      <c r="R104" s="314"/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ht="15">
      <c r="A105" s="96" t="s">
        <v>557</v>
      </c>
      <c r="B105" s="97"/>
      <c r="C105" s="97"/>
      <c r="D105" s="98"/>
      <c r="E105" s="31"/>
      <c r="F105" s="29"/>
      <c r="G105" s="29"/>
      <c r="H105" s="70"/>
      <c r="I105" s="116"/>
      <c r="J105" s="117"/>
      <c r="K105" s="14"/>
      <c r="L105" s="14"/>
      <c r="M105" s="14"/>
      <c r="N105" s="8"/>
      <c r="O105" s="50"/>
      <c r="Q105" s="92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34" ht="38.25">
      <c r="A106" s="17" t="s">
        <v>16</v>
      </c>
      <c r="B106" s="18" t="s">
        <v>516</v>
      </c>
      <c r="C106" s="18"/>
      <c r="D106" s="19" t="s">
        <v>527</v>
      </c>
      <c r="E106" s="18" t="s">
        <v>528</v>
      </c>
      <c r="F106" s="18" t="s">
        <v>529</v>
      </c>
      <c r="G106" s="18" t="s">
        <v>530</v>
      </c>
      <c r="H106" s="18" t="s">
        <v>531</v>
      </c>
      <c r="I106" s="18" t="s">
        <v>532</v>
      </c>
      <c r="J106" s="17" t="s">
        <v>533</v>
      </c>
      <c r="K106" s="59" t="s">
        <v>549</v>
      </c>
      <c r="L106" s="366" t="s">
        <v>796</v>
      </c>
      <c r="M106" s="60" t="s">
        <v>795</v>
      </c>
      <c r="N106" s="18" t="s">
        <v>536</v>
      </c>
      <c r="O106" s="75" t="s">
        <v>537</v>
      </c>
      <c r="P106" s="94"/>
      <c r="Q106" s="8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34" s="37" customFormat="1" ht="14.25">
      <c r="A107" s="456">
        <v>1</v>
      </c>
      <c r="B107" s="457">
        <v>44363</v>
      </c>
      <c r="C107" s="460"/>
      <c r="D107" s="381" t="s">
        <v>510</v>
      </c>
      <c r="E107" s="461" t="s">
        <v>539</v>
      </c>
      <c r="F107" s="382" t="s">
        <v>838</v>
      </c>
      <c r="G107" s="382">
        <v>2070</v>
      </c>
      <c r="H107" s="461"/>
      <c r="I107" s="462" t="s">
        <v>839</v>
      </c>
      <c r="J107" s="438" t="s">
        <v>540</v>
      </c>
      <c r="K107" s="438"/>
      <c r="L107" s="440"/>
      <c r="M107" s="463"/>
      <c r="N107" s="438"/>
      <c r="O107" s="443"/>
      <c r="P107" s="407"/>
      <c r="Q107" s="4"/>
      <c r="R107" s="408" t="s">
        <v>541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34" s="37" customFormat="1" ht="14.25">
      <c r="A108" s="456"/>
      <c r="B108" s="457"/>
      <c r="C108" s="460"/>
      <c r="D108" s="381"/>
      <c r="E108" s="461"/>
      <c r="F108" s="382"/>
      <c r="G108" s="382"/>
      <c r="H108" s="461"/>
      <c r="I108" s="462"/>
      <c r="J108" s="438"/>
      <c r="K108" s="438"/>
      <c r="L108" s="440"/>
      <c r="M108" s="463"/>
      <c r="N108" s="438"/>
      <c r="O108" s="443"/>
      <c r="P108" s="407"/>
      <c r="Q108" s="4"/>
      <c r="R108" s="408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34" s="5" customFormat="1" ht="14.25">
      <c r="A109" s="464"/>
      <c r="B109" s="465"/>
      <c r="C109" s="466"/>
      <c r="D109" s="467"/>
      <c r="E109" s="468"/>
      <c r="F109" s="468"/>
      <c r="G109" s="468"/>
      <c r="H109" s="468"/>
      <c r="I109" s="468"/>
      <c r="J109" s="469"/>
      <c r="K109" s="470"/>
      <c r="L109" s="471"/>
      <c r="M109" s="472"/>
      <c r="N109" s="473"/>
      <c r="O109" s="474"/>
      <c r="P109" s="120"/>
      <c r="Q109"/>
      <c r="R109" s="91"/>
      <c r="T109" s="54"/>
      <c r="U109" s="54"/>
      <c r="V109" s="54"/>
      <c r="W109" s="54"/>
      <c r="X109" s="54"/>
      <c r="Y109" s="54"/>
      <c r="Z109" s="54"/>
    </row>
    <row r="110" spans="1:34">
      <c r="A110" s="20" t="s">
        <v>542</v>
      </c>
      <c r="B110" s="20"/>
      <c r="C110" s="20"/>
      <c r="D110" s="20"/>
      <c r="E110" s="2"/>
      <c r="F110" s="27" t="s">
        <v>544</v>
      </c>
      <c r="G110" s="79"/>
      <c r="H110" s="79"/>
      <c r="I110" s="35"/>
      <c r="J110" s="82"/>
      <c r="K110" s="80"/>
      <c r="L110" s="81"/>
      <c r="M110" s="82"/>
      <c r="N110" s="83"/>
      <c r="O110" s="121"/>
      <c r="P110" s="8"/>
      <c r="Q110" s="13"/>
      <c r="R110" s="93"/>
      <c r="S110" s="13"/>
      <c r="T110" s="13"/>
      <c r="U110" s="13"/>
      <c r="V110" s="13"/>
      <c r="W110" s="13"/>
      <c r="X110" s="13"/>
      <c r="Y110" s="13"/>
    </row>
    <row r="111" spans="1:34">
      <c r="A111" s="26" t="s">
        <v>543</v>
      </c>
      <c r="B111" s="20"/>
      <c r="C111" s="20"/>
      <c r="D111" s="20"/>
      <c r="E111" s="29"/>
      <c r="F111" s="27" t="s">
        <v>546</v>
      </c>
      <c r="G111" s="9"/>
      <c r="H111" s="9"/>
      <c r="I111" s="9"/>
      <c r="J111" s="50"/>
      <c r="K111" s="9"/>
      <c r="L111" s="9"/>
      <c r="M111" s="9"/>
      <c r="N111" s="8"/>
      <c r="O111" s="50"/>
      <c r="Q111" s="4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>
      <c r="A112" s="26"/>
      <c r="B112" s="20"/>
      <c r="C112" s="20"/>
      <c r="D112" s="20"/>
      <c r="E112" s="29"/>
      <c r="F112" s="27"/>
      <c r="G112" s="9"/>
      <c r="H112" s="9"/>
      <c r="I112" s="9"/>
      <c r="J112" s="50"/>
      <c r="K112" s="9"/>
      <c r="L112" s="9"/>
      <c r="M112" s="9"/>
      <c r="N112" s="8"/>
      <c r="O112" s="50"/>
      <c r="Q112" s="4"/>
      <c r="R112" s="79"/>
      <c r="S112" s="13"/>
      <c r="T112" s="13"/>
      <c r="U112" s="13"/>
      <c r="V112" s="13"/>
      <c r="W112" s="13"/>
      <c r="X112" s="13"/>
      <c r="Y112" s="13"/>
      <c r="Z112" s="13"/>
    </row>
    <row r="113" spans="1:29" ht="15">
      <c r="A113" s="8"/>
      <c r="B113" s="30" t="s">
        <v>799</v>
      </c>
      <c r="C113" s="30"/>
      <c r="D113" s="30"/>
      <c r="E113" s="30"/>
      <c r="F113" s="31"/>
      <c r="G113" s="29"/>
      <c r="H113" s="29"/>
      <c r="I113" s="70"/>
      <c r="J113" s="71"/>
      <c r="K113" s="72"/>
      <c r="L113" s="365"/>
      <c r="M113" s="9"/>
      <c r="N113" s="8"/>
      <c r="O113" s="50"/>
      <c r="Q113" s="4"/>
      <c r="R113" s="79"/>
      <c r="S113" s="13"/>
      <c r="T113" s="13"/>
      <c r="U113" s="13"/>
      <c r="V113" s="13"/>
      <c r="W113" s="13"/>
      <c r="X113" s="13"/>
      <c r="Y113" s="13"/>
      <c r="Z113" s="13"/>
    </row>
    <row r="114" spans="1:29" ht="38.25">
      <c r="A114" s="17" t="s">
        <v>16</v>
      </c>
      <c r="B114" s="18" t="s">
        <v>516</v>
      </c>
      <c r="C114" s="18"/>
      <c r="D114" s="19" t="s">
        <v>527</v>
      </c>
      <c r="E114" s="18" t="s">
        <v>528</v>
      </c>
      <c r="F114" s="18" t="s">
        <v>529</v>
      </c>
      <c r="G114" s="18" t="s">
        <v>548</v>
      </c>
      <c r="H114" s="18" t="s">
        <v>531</v>
      </c>
      <c r="I114" s="18" t="s">
        <v>532</v>
      </c>
      <c r="J114" s="73" t="s">
        <v>533</v>
      </c>
      <c r="K114" s="59" t="s">
        <v>549</v>
      </c>
      <c r="L114" s="74" t="s">
        <v>550</v>
      </c>
      <c r="M114" s="18" t="s">
        <v>551</v>
      </c>
      <c r="N114" s="366" t="s">
        <v>796</v>
      </c>
      <c r="O114" s="60" t="s">
        <v>795</v>
      </c>
      <c r="P114" s="18" t="s">
        <v>536</v>
      </c>
      <c r="Q114" s="75" t="s">
        <v>537</v>
      </c>
      <c r="R114" s="79"/>
      <c r="S114" s="13"/>
      <c r="T114" s="13"/>
      <c r="U114" s="13"/>
      <c r="V114" s="13"/>
      <c r="W114" s="13"/>
      <c r="X114" s="13"/>
      <c r="Y114" s="13"/>
      <c r="Z114" s="13"/>
    </row>
    <row r="115" spans="1:29" ht="14.25">
      <c r="A115" s="339"/>
      <c r="B115" s="348"/>
      <c r="C115" s="352"/>
      <c r="D115" s="360"/>
      <c r="E115" s="353"/>
      <c r="F115" s="373"/>
      <c r="G115" s="358"/>
      <c r="H115" s="353"/>
      <c r="I115" s="350"/>
      <c r="J115" s="383"/>
      <c r="K115" s="383"/>
      <c r="L115" s="384"/>
      <c r="M115" s="382"/>
      <c r="N115" s="384"/>
      <c r="O115" s="372"/>
      <c r="P115" s="354"/>
      <c r="Q115" s="367"/>
      <c r="R115" s="380"/>
      <c r="S115" s="371"/>
      <c r="T115" s="13"/>
      <c r="U115" s="379"/>
      <c r="V115" s="379"/>
      <c r="W115" s="379"/>
      <c r="X115" s="379"/>
      <c r="Y115" s="379"/>
      <c r="Z115" s="379"/>
      <c r="AA115" s="344"/>
      <c r="AB115" s="344"/>
      <c r="AC115" s="344"/>
    </row>
    <row r="116" spans="1:29" ht="14.25">
      <c r="A116" s="339"/>
      <c r="B116" s="348"/>
      <c r="C116" s="352"/>
      <c r="D116" s="360"/>
      <c r="E116" s="353"/>
      <c r="F116" s="373"/>
      <c r="G116" s="358"/>
      <c r="H116" s="353"/>
      <c r="I116" s="350"/>
      <c r="J116" s="383"/>
      <c r="K116" s="383"/>
      <c r="L116" s="384"/>
      <c r="M116" s="382"/>
      <c r="N116" s="384"/>
      <c r="O116" s="372"/>
      <c r="P116" s="354"/>
      <c r="Q116" s="367"/>
      <c r="R116" s="380"/>
      <c r="S116" s="371"/>
      <c r="T116" s="13"/>
      <c r="U116" s="379"/>
      <c r="V116" s="379"/>
      <c r="W116" s="379"/>
      <c r="X116" s="379"/>
      <c r="Y116" s="379"/>
      <c r="Z116" s="379"/>
      <c r="AA116" s="344"/>
      <c r="AB116" s="344"/>
      <c r="AC116" s="344"/>
    </row>
    <row r="117" spans="1:29" s="344" customFormat="1" ht="14.25">
      <c r="A117" s="339"/>
      <c r="B117" s="348"/>
      <c r="C117" s="352"/>
      <c r="D117" s="360"/>
      <c r="E117" s="353"/>
      <c r="F117" s="373"/>
      <c r="G117" s="358"/>
      <c r="H117" s="353"/>
      <c r="I117" s="350"/>
      <c r="J117" s="383"/>
      <c r="K117" s="383"/>
      <c r="L117" s="384"/>
      <c r="M117" s="382"/>
      <c r="N117" s="384"/>
      <c r="O117" s="372"/>
      <c r="P117" s="354"/>
      <c r="Q117" s="367"/>
      <c r="R117" s="378"/>
      <c r="S117" s="379"/>
      <c r="T117" s="379"/>
      <c r="U117" s="379"/>
      <c r="V117" s="379"/>
      <c r="W117" s="379"/>
      <c r="X117" s="379"/>
      <c r="Y117" s="379"/>
      <c r="Z117" s="379"/>
    </row>
    <row r="118" spans="1:29" s="344" customFormat="1" ht="14.25">
      <c r="A118" s="339"/>
      <c r="B118" s="348"/>
      <c r="C118" s="352"/>
      <c r="D118" s="360"/>
      <c r="E118" s="353"/>
      <c r="F118" s="383"/>
      <c r="G118" s="361"/>
      <c r="H118" s="353"/>
      <c r="I118" s="350"/>
      <c r="J118" s="383"/>
      <c r="K118" s="383"/>
      <c r="L118" s="384"/>
      <c r="M118" s="382"/>
      <c r="N118" s="384"/>
      <c r="O118" s="372"/>
      <c r="P118" s="354"/>
      <c r="Q118" s="367"/>
      <c r="R118" s="378"/>
      <c r="S118" s="379"/>
      <c r="T118" s="379"/>
      <c r="U118" s="379"/>
      <c r="V118" s="379"/>
      <c r="W118" s="379"/>
      <c r="X118" s="379"/>
      <c r="Y118" s="379"/>
      <c r="Z118" s="379"/>
    </row>
    <row r="119" spans="1:29" s="344" customFormat="1" ht="14.25">
      <c r="A119" s="339"/>
      <c r="B119" s="348"/>
      <c r="C119" s="352"/>
      <c r="D119" s="360"/>
      <c r="E119" s="353"/>
      <c r="F119" s="383"/>
      <c r="G119" s="361"/>
      <c r="H119" s="353"/>
      <c r="I119" s="350"/>
      <c r="J119" s="383"/>
      <c r="K119" s="383"/>
      <c r="L119" s="384"/>
      <c r="M119" s="382"/>
      <c r="N119" s="384"/>
      <c r="O119" s="372"/>
      <c r="P119" s="354"/>
      <c r="Q119" s="367"/>
      <c r="R119" s="378"/>
      <c r="S119" s="379"/>
      <c r="T119" s="379"/>
      <c r="U119" s="379"/>
      <c r="V119" s="379"/>
      <c r="W119" s="379"/>
      <c r="X119" s="379"/>
      <c r="Y119" s="379"/>
      <c r="Z119" s="379"/>
    </row>
    <row r="120" spans="1:29" s="344" customFormat="1" ht="14.25">
      <c r="A120" s="339"/>
      <c r="B120" s="348"/>
      <c r="C120" s="352"/>
      <c r="D120" s="360"/>
      <c r="E120" s="353"/>
      <c r="F120" s="373"/>
      <c r="G120" s="358"/>
      <c r="H120" s="353"/>
      <c r="I120" s="350"/>
      <c r="J120" s="383"/>
      <c r="K120" s="375"/>
      <c r="L120" s="384"/>
      <c r="M120" s="382"/>
      <c r="N120" s="384"/>
      <c r="O120" s="372"/>
      <c r="P120" s="377"/>
      <c r="Q120" s="367"/>
      <c r="R120" s="378"/>
      <c r="S120" s="379"/>
      <c r="T120" s="379"/>
      <c r="U120" s="379"/>
      <c r="V120" s="379"/>
      <c r="W120" s="379"/>
      <c r="X120" s="379"/>
      <c r="Y120" s="379"/>
      <c r="Z120" s="379"/>
    </row>
    <row r="121" spans="1:29" s="344" customFormat="1" ht="14.25">
      <c r="A121" s="339"/>
      <c r="B121" s="348"/>
      <c r="C121" s="352"/>
      <c r="D121" s="360"/>
      <c r="E121" s="353"/>
      <c r="F121" s="373"/>
      <c r="G121" s="358"/>
      <c r="H121" s="353"/>
      <c r="I121" s="350"/>
      <c r="J121" s="375"/>
      <c r="K121" s="375"/>
      <c r="L121" s="375"/>
      <c r="M121" s="375"/>
      <c r="N121" s="376"/>
      <c r="O121" s="385"/>
      <c r="P121" s="377"/>
      <c r="Q121" s="367"/>
      <c r="R121" s="378"/>
      <c r="S121" s="379"/>
      <c r="T121" s="379"/>
      <c r="U121" s="379"/>
      <c r="V121" s="379"/>
      <c r="W121" s="379"/>
      <c r="X121" s="379"/>
      <c r="Y121" s="379"/>
      <c r="Z121" s="379"/>
    </row>
    <row r="122" spans="1:29" s="344" customFormat="1" ht="14.25">
      <c r="A122" s="339"/>
      <c r="B122" s="348"/>
      <c r="C122" s="352"/>
      <c r="D122" s="360"/>
      <c r="E122" s="353"/>
      <c r="F122" s="383"/>
      <c r="G122" s="361"/>
      <c r="H122" s="353"/>
      <c r="I122" s="350"/>
      <c r="J122" s="383"/>
      <c r="K122" s="383"/>
      <c r="L122" s="384"/>
      <c r="M122" s="382"/>
      <c r="N122" s="384"/>
      <c r="O122" s="372"/>
      <c r="P122" s="354"/>
      <c r="Q122" s="367"/>
      <c r="R122" s="380"/>
      <c r="S122" s="371"/>
      <c r="T122" s="379"/>
      <c r="U122" s="379"/>
      <c r="V122" s="379"/>
      <c r="W122" s="379"/>
      <c r="X122" s="379"/>
      <c r="Y122" s="379"/>
      <c r="Z122" s="379"/>
    </row>
    <row r="123" spans="1:29" s="344" customFormat="1" ht="14.25">
      <c r="A123" s="339"/>
      <c r="B123" s="348"/>
      <c r="C123" s="352"/>
      <c r="D123" s="360"/>
      <c r="E123" s="353"/>
      <c r="F123" s="373"/>
      <c r="G123" s="358"/>
      <c r="H123" s="353"/>
      <c r="I123" s="350"/>
      <c r="J123" s="333"/>
      <c r="K123" s="333"/>
      <c r="L123" s="333"/>
      <c r="M123" s="333"/>
      <c r="N123" s="374"/>
      <c r="O123" s="372"/>
      <c r="P123" s="355"/>
      <c r="Q123" s="367"/>
      <c r="R123" s="380"/>
      <c r="S123" s="371"/>
      <c r="T123" s="379"/>
      <c r="U123" s="379"/>
      <c r="V123" s="379"/>
      <c r="W123" s="379"/>
      <c r="X123" s="379"/>
      <c r="Y123" s="379"/>
      <c r="Z123" s="379"/>
    </row>
    <row r="124" spans="1:29">
      <c r="A124" s="26"/>
      <c r="B124" s="20"/>
      <c r="C124" s="20"/>
      <c r="D124" s="20"/>
      <c r="E124" s="29"/>
      <c r="F124" s="27"/>
      <c r="G124" s="9"/>
      <c r="H124" s="9"/>
      <c r="I124" s="9"/>
      <c r="J124" s="50"/>
      <c r="K124" s="9"/>
      <c r="L124" s="9"/>
      <c r="M124" s="9"/>
      <c r="N124" s="8"/>
      <c r="O124" s="50"/>
      <c r="P124" s="4"/>
      <c r="Q124" s="8"/>
      <c r="R124" s="138"/>
      <c r="S124" s="13"/>
      <c r="T124" s="13"/>
      <c r="U124" s="13"/>
      <c r="V124" s="13"/>
      <c r="W124" s="13"/>
      <c r="X124" s="13"/>
      <c r="Y124" s="13"/>
      <c r="Z124" s="13"/>
    </row>
    <row r="125" spans="1:29">
      <c r="A125" s="26"/>
      <c r="B125" s="20"/>
      <c r="C125" s="20"/>
      <c r="D125" s="20"/>
      <c r="E125" s="29"/>
      <c r="F125" s="27"/>
      <c r="G125" s="38"/>
      <c r="H125" s="39"/>
      <c r="I125" s="79"/>
      <c r="J125" s="14"/>
      <c r="K125" s="80"/>
      <c r="L125" s="81"/>
      <c r="M125" s="82"/>
      <c r="N125" s="83"/>
      <c r="O125" s="84"/>
      <c r="P125" s="8"/>
      <c r="Q125" s="13"/>
      <c r="R125" s="138"/>
      <c r="S125" s="13"/>
      <c r="T125" s="13"/>
      <c r="U125" s="13"/>
      <c r="V125" s="13"/>
      <c r="W125" s="13"/>
      <c r="X125" s="13"/>
      <c r="Y125" s="13"/>
      <c r="Z125" s="13"/>
    </row>
    <row r="126" spans="1:29">
      <c r="A126" s="34"/>
      <c r="B126" s="42"/>
      <c r="C126" s="99"/>
      <c r="D126" s="3"/>
      <c r="E126" s="35"/>
      <c r="F126" s="79"/>
      <c r="G126" s="38"/>
      <c r="H126" s="39"/>
      <c r="I126" s="79"/>
      <c r="J126" s="14"/>
      <c r="K126" s="80"/>
      <c r="L126" s="81"/>
      <c r="M126" s="82"/>
      <c r="N126" s="83"/>
      <c r="O126" s="84"/>
      <c r="P126" s="8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9" ht="15">
      <c r="A127" s="2"/>
      <c r="B127" s="100" t="s">
        <v>558</v>
      </c>
      <c r="C127" s="100"/>
      <c r="D127" s="100"/>
      <c r="E127" s="100"/>
      <c r="F127" s="14"/>
      <c r="G127" s="14"/>
      <c r="H127" s="101"/>
      <c r="I127" s="14"/>
      <c r="J127" s="71"/>
      <c r="K127" s="72"/>
      <c r="L127" s="14"/>
      <c r="M127" s="14"/>
      <c r="N127" s="13"/>
      <c r="O127" s="95"/>
      <c r="P127" s="8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 ht="38.25">
      <c r="A128" s="17" t="s">
        <v>16</v>
      </c>
      <c r="B128" s="18" t="s">
        <v>516</v>
      </c>
      <c r="C128" s="18"/>
      <c r="D128" s="19" t="s">
        <v>527</v>
      </c>
      <c r="E128" s="18" t="s">
        <v>528</v>
      </c>
      <c r="F128" s="18" t="s">
        <v>529</v>
      </c>
      <c r="G128" s="18" t="s">
        <v>559</v>
      </c>
      <c r="H128" s="18" t="s">
        <v>560</v>
      </c>
      <c r="I128" s="18" t="s">
        <v>532</v>
      </c>
      <c r="J128" s="58" t="s">
        <v>533</v>
      </c>
      <c r="K128" s="18" t="s">
        <v>534</v>
      </c>
      <c r="L128" s="18" t="s">
        <v>535</v>
      </c>
      <c r="M128" s="18" t="s">
        <v>536</v>
      </c>
      <c r="N128" s="19" t="s">
        <v>537</v>
      </c>
      <c r="O128" s="95"/>
      <c r="P128" s="8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</v>
      </c>
      <c r="B129" s="102">
        <v>41579</v>
      </c>
      <c r="C129" s="102"/>
      <c r="D129" s="103" t="s">
        <v>561</v>
      </c>
      <c r="E129" s="104" t="s">
        <v>562</v>
      </c>
      <c r="F129" s="105">
        <v>82</v>
      </c>
      <c r="G129" s="104" t="s">
        <v>563</v>
      </c>
      <c r="H129" s="104">
        <v>100</v>
      </c>
      <c r="I129" s="122">
        <v>100</v>
      </c>
      <c r="J129" s="123" t="s">
        <v>564</v>
      </c>
      <c r="K129" s="124">
        <f t="shared" ref="K129:K160" si="58">H129-F129</f>
        <v>18</v>
      </c>
      <c r="L129" s="125">
        <f t="shared" ref="L129:L160" si="59">K129/F129</f>
        <v>0.21951219512195122</v>
      </c>
      <c r="M129" s="126" t="s">
        <v>538</v>
      </c>
      <c r="N129" s="127">
        <v>42657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2</v>
      </c>
      <c r="B130" s="102">
        <v>41794</v>
      </c>
      <c r="C130" s="102"/>
      <c r="D130" s="103" t="s">
        <v>565</v>
      </c>
      <c r="E130" s="104" t="s">
        <v>539</v>
      </c>
      <c r="F130" s="105">
        <v>257</v>
      </c>
      <c r="G130" s="104" t="s">
        <v>563</v>
      </c>
      <c r="H130" s="104">
        <v>300</v>
      </c>
      <c r="I130" s="122">
        <v>300</v>
      </c>
      <c r="J130" s="123" t="s">
        <v>564</v>
      </c>
      <c r="K130" s="124">
        <f t="shared" si="58"/>
        <v>43</v>
      </c>
      <c r="L130" s="125">
        <f t="shared" si="59"/>
        <v>0.16731517509727625</v>
      </c>
      <c r="M130" s="126" t="s">
        <v>538</v>
      </c>
      <c r="N130" s="127">
        <v>41822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3</v>
      </c>
      <c r="B131" s="102">
        <v>41828</v>
      </c>
      <c r="C131" s="102"/>
      <c r="D131" s="103" t="s">
        <v>566</v>
      </c>
      <c r="E131" s="104" t="s">
        <v>539</v>
      </c>
      <c r="F131" s="105">
        <v>393</v>
      </c>
      <c r="G131" s="104" t="s">
        <v>563</v>
      </c>
      <c r="H131" s="104">
        <v>468</v>
      </c>
      <c r="I131" s="122">
        <v>468</v>
      </c>
      <c r="J131" s="123" t="s">
        <v>564</v>
      </c>
      <c r="K131" s="124">
        <f t="shared" si="58"/>
        <v>75</v>
      </c>
      <c r="L131" s="125">
        <f t="shared" si="59"/>
        <v>0.19083969465648856</v>
      </c>
      <c r="M131" s="126" t="s">
        <v>538</v>
      </c>
      <c r="N131" s="127">
        <v>41863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4</v>
      </c>
      <c r="B132" s="102">
        <v>41857</v>
      </c>
      <c r="C132" s="102"/>
      <c r="D132" s="103" t="s">
        <v>567</v>
      </c>
      <c r="E132" s="104" t="s">
        <v>539</v>
      </c>
      <c r="F132" s="105">
        <v>205</v>
      </c>
      <c r="G132" s="104" t="s">
        <v>563</v>
      </c>
      <c r="H132" s="104">
        <v>275</v>
      </c>
      <c r="I132" s="122">
        <v>250</v>
      </c>
      <c r="J132" s="123" t="s">
        <v>564</v>
      </c>
      <c r="K132" s="124">
        <f t="shared" si="58"/>
        <v>70</v>
      </c>
      <c r="L132" s="125">
        <f t="shared" si="59"/>
        <v>0.34146341463414637</v>
      </c>
      <c r="M132" s="126" t="s">
        <v>538</v>
      </c>
      <c r="N132" s="127">
        <v>41962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5</v>
      </c>
      <c r="B133" s="102">
        <v>41886</v>
      </c>
      <c r="C133" s="102"/>
      <c r="D133" s="103" t="s">
        <v>568</v>
      </c>
      <c r="E133" s="104" t="s">
        <v>539</v>
      </c>
      <c r="F133" s="105">
        <v>162</v>
      </c>
      <c r="G133" s="104" t="s">
        <v>563</v>
      </c>
      <c r="H133" s="104">
        <v>190</v>
      </c>
      <c r="I133" s="122">
        <v>190</v>
      </c>
      <c r="J133" s="123" t="s">
        <v>564</v>
      </c>
      <c r="K133" s="124">
        <f t="shared" si="58"/>
        <v>28</v>
      </c>
      <c r="L133" s="125">
        <f t="shared" si="59"/>
        <v>0.1728395061728395</v>
      </c>
      <c r="M133" s="126" t="s">
        <v>538</v>
      </c>
      <c r="N133" s="127">
        <v>42006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6</v>
      </c>
      <c r="B134" s="102">
        <v>41886</v>
      </c>
      <c r="C134" s="102"/>
      <c r="D134" s="103" t="s">
        <v>569</v>
      </c>
      <c r="E134" s="104" t="s">
        <v>539</v>
      </c>
      <c r="F134" s="105">
        <v>75</v>
      </c>
      <c r="G134" s="104" t="s">
        <v>563</v>
      </c>
      <c r="H134" s="104">
        <v>91.5</v>
      </c>
      <c r="I134" s="122" t="s">
        <v>570</v>
      </c>
      <c r="J134" s="123" t="s">
        <v>571</v>
      </c>
      <c r="K134" s="124">
        <f t="shared" si="58"/>
        <v>16.5</v>
      </c>
      <c r="L134" s="125">
        <f t="shared" si="59"/>
        <v>0.22</v>
      </c>
      <c r="M134" s="126" t="s">
        <v>538</v>
      </c>
      <c r="N134" s="127">
        <v>41954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7</v>
      </c>
      <c r="B135" s="102">
        <v>41913</v>
      </c>
      <c r="C135" s="102"/>
      <c r="D135" s="103" t="s">
        <v>572</v>
      </c>
      <c r="E135" s="104" t="s">
        <v>539</v>
      </c>
      <c r="F135" s="105">
        <v>850</v>
      </c>
      <c r="G135" s="104" t="s">
        <v>563</v>
      </c>
      <c r="H135" s="104">
        <v>982.5</v>
      </c>
      <c r="I135" s="122">
        <v>1050</v>
      </c>
      <c r="J135" s="123" t="s">
        <v>573</v>
      </c>
      <c r="K135" s="124">
        <f t="shared" si="58"/>
        <v>132.5</v>
      </c>
      <c r="L135" s="125">
        <f t="shared" si="59"/>
        <v>0.15588235294117647</v>
      </c>
      <c r="M135" s="126" t="s">
        <v>538</v>
      </c>
      <c r="N135" s="127">
        <v>42039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8</v>
      </c>
      <c r="B136" s="102">
        <v>41913</v>
      </c>
      <c r="C136" s="102"/>
      <c r="D136" s="103" t="s">
        <v>574</v>
      </c>
      <c r="E136" s="104" t="s">
        <v>539</v>
      </c>
      <c r="F136" s="105">
        <v>475</v>
      </c>
      <c r="G136" s="104" t="s">
        <v>563</v>
      </c>
      <c r="H136" s="104">
        <v>515</v>
      </c>
      <c r="I136" s="122">
        <v>600</v>
      </c>
      <c r="J136" s="123" t="s">
        <v>575</v>
      </c>
      <c r="K136" s="124">
        <f t="shared" si="58"/>
        <v>40</v>
      </c>
      <c r="L136" s="125">
        <f t="shared" si="59"/>
        <v>8.4210526315789472E-2</v>
      </c>
      <c r="M136" s="126" t="s">
        <v>538</v>
      </c>
      <c r="N136" s="127">
        <v>41939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9</v>
      </c>
      <c r="B137" s="102">
        <v>41913</v>
      </c>
      <c r="C137" s="102"/>
      <c r="D137" s="103" t="s">
        <v>576</v>
      </c>
      <c r="E137" s="104" t="s">
        <v>539</v>
      </c>
      <c r="F137" s="105">
        <v>86</v>
      </c>
      <c r="G137" s="104" t="s">
        <v>563</v>
      </c>
      <c r="H137" s="104">
        <v>99</v>
      </c>
      <c r="I137" s="122">
        <v>140</v>
      </c>
      <c r="J137" s="123" t="s">
        <v>577</v>
      </c>
      <c r="K137" s="124">
        <f t="shared" si="58"/>
        <v>13</v>
      </c>
      <c r="L137" s="125">
        <f t="shared" si="59"/>
        <v>0.15116279069767441</v>
      </c>
      <c r="M137" s="126" t="s">
        <v>538</v>
      </c>
      <c r="N137" s="127">
        <v>41939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10</v>
      </c>
      <c r="B138" s="102">
        <v>41926</v>
      </c>
      <c r="C138" s="102"/>
      <c r="D138" s="103" t="s">
        <v>578</v>
      </c>
      <c r="E138" s="104" t="s">
        <v>539</v>
      </c>
      <c r="F138" s="105">
        <v>496.6</v>
      </c>
      <c r="G138" s="104" t="s">
        <v>563</v>
      </c>
      <c r="H138" s="104">
        <v>621</v>
      </c>
      <c r="I138" s="122">
        <v>580</v>
      </c>
      <c r="J138" s="123" t="s">
        <v>564</v>
      </c>
      <c r="K138" s="124">
        <f t="shared" si="58"/>
        <v>124.39999999999998</v>
      </c>
      <c r="L138" s="125">
        <f t="shared" si="59"/>
        <v>0.25050342327829234</v>
      </c>
      <c r="M138" s="126" t="s">
        <v>538</v>
      </c>
      <c r="N138" s="127">
        <v>42605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11</v>
      </c>
      <c r="B139" s="102">
        <v>41926</v>
      </c>
      <c r="C139" s="102"/>
      <c r="D139" s="103" t="s">
        <v>579</v>
      </c>
      <c r="E139" s="104" t="s">
        <v>539</v>
      </c>
      <c r="F139" s="105">
        <v>2481.9</v>
      </c>
      <c r="G139" s="104" t="s">
        <v>563</v>
      </c>
      <c r="H139" s="104">
        <v>2840</v>
      </c>
      <c r="I139" s="122">
        <v>2870</v>
      </c>
      <c r="J139" s="123" t="s">
        <v>580</v>
      </c>
      <c r="K139" s="124">
        <f t="shared" si="58"/>
        <v>358.09999999999991</v>
      </c>
      <c r="L139" s="125">
        <f t="shared" si="59"/>
        <v>0.14428462065353154</v>
      </c>
      <c r="M139" s="126" t="s">
        <v>538</v>
      </c>
      <c r="N139" s="127">
        <v>42017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12</v>
      </c>
      <c r="B140" s="102">
        <v>41928</v>
      </c>
      <c r="C140" s="102"/>
      <c r="D140" s="103" t="s">
        <v>581</v>
      </c>
      <c r="E140" s="104" t="s">
        <v>539</v>
      </c>
      <c r="F140" s="105">
        <v>84.5</v>
      </c>
      <c r="G140" s="104" t="s">
        <v>563</v>
      </c>
      <c r="H140" s="104">
        <v>93</v>
      </c>
      <c r="I140" s="122">
        <v>110</v>
      </c>
      <c r="J140" s="123" t="s">
        <v>582</v>
      </c>
      <c r="K140" s="124">
        <f t="shared" si="58"/>
        <v>8.5</v>
      </c>
      <c r="L140" s="125">
        <f t="shared" si="59"/>
        <v>0.10059171597633136</v>
      </c>
      <c r="M140" s="126" t="s">
        <v>538</v>
      </c>
      <c r="N140" s="127">
        <v>41939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13</v>
      </c>
      <c r="B141" s="102">
        <v>41928</v>
      </c>
      <c r="C141" s="102"/>
      <c r="D141" s="103" t="s">
        <v>583</v>
      </c>
      <c r="E141" s="104" t="s">
        <v>539</v>
      </c>
      <c r="F141" s="105">
        <v>401</v>
      </c>
      <c r="G141" s="104" t="s">
        <v>563</v>
      </c>
      <c r="H141" s="104">
        <v>428</v>
      </c>
      <c r="I141" s="122">
        <v>450</v>
      </c>
      <c r="J141" s="123" t="s">
        <v>584</v>
      </c>
      <c r="K141" s="124">
        <f t="shared" si="58"/>
        <v>27</v>
      </c>
      <c r="L141" s="125">
        <f t="shared" si="59"/>
        <v>6.7331670822942641E-2</v>
      </c>
      <c r="M141" s="126" t="s">
        <v>538</v>
      </c>
      <c r="N141" s="127">
        <v>42020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14</v>
      </c>
      <c r="B142" s="102">
        <v>41928</v>
      </c>
      <c r="C142" s="102"/>
      <c r="D142" s="103" t="s">
        <v>585</v>
      </c>
      <c r="E142" s="104" t="s">
        <v>539</v>
      </c>
      <c r="F142" s="105">
        <v>101</v>
      </c>
      <c r="G142" s="104" t="s">
        <v>563</v>
      </c>
      <c r="H142" s="104">
        <v>112</v>
      </c>
      <c r="I142" s="122">
        <v>120</v>
      </c>
      <c r="J142" s="123" t="s">
        <v>586</v>
      </c>
      <c r="K142" s="124">
        <f t="shared" si="58"/>
        <v>11</v>
      </c>
      <c r="L142" s="125">
        <f t="shared" si="59"/>
        <v>0.10891089108910891</v>
      </c>
      <c r="M142" s="126" t="s">
        <v>538</v>
      </c>
      <c r="N142" s="127">
        <v>41939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15</v>
      </c>
      <c r="B143" s="102">
        <v>41954</v>
      </c>
      <c r="C143" s="102"/>
      <c r="D143" s="103" t="s">
        <v>587</v>
      </c>
      <c r="E143" s="104" t="s">
        <v>539</v>
      </c>
      <c r="F143" s="105">
        <v>59</v>
      </c>
      <c r="G143" s="104" t="s">
        <v>563</v>
      </c>
      <c r="H143" s="104">
        <v>76</v>
      </c>
      <c r="I143" s="122">
        <v>76</v>
      </c>
      <c r="J143" s="123" t="s">
        <v>564</v>
      </c>
      <c r="K143" s="124">
        <f t="shared" si="58"/>
        <v>17</v>
      </c>
      <c r="L143" s="125">
        <f t="shared" si="59"/>
        <v>0.28813559322033899</v>
      </c>
      <c r="M143" s="126" t="s">
        <v>538</v>
      </c>
      <c r="N143" s="127">
        <v>43032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16</v>
      </c>
      <c r="B144" s="102">
        <v>41954</v>
      </c>
      <c r="C144" s="102"/>
      <c r="D144" s="103" t="s">
        <v>576</v>
      </c>
      <c r="E144" s="104" t="s">
        <v>539</v>
      </c>
      <c r="F144" s="105">
        <v>99</v>
      </c>
      <c r="G144" s="104" t="s">
        <v>563</v>
      </c>
      <c r="H144" s="104">
        <v>120</v>
      </c>
      <c r="I144" s="122">
        <v>120</v>
      </c>
      <c r="J144" s="123" t="s">
        <v>588</v>
      </c>
      <c r="K144" s="124">
        <f t="shared" si="58"/>
        <v>21</v>
      </c>
      <c r="L144" s="125">
        <f t="shared" si="59"/>
        <v>0.21212121212121213</v>
      </c>
      <c r="M144" s="126" t="s">
        <v>538</v>
      </c>
      <c r="N144" s="127">
        <v>41960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17</v>
      </c>
      <c r="B145" s="102">
        <v>41956</v>
      </c>
      <c r="C145" s="102"/>
      <c r="D145" s="103" t="s">
        <v>589</v>
      </c>
      <c r="E145" s="104" t="s">
        <v>539</v>
      </c>
      <c r="F145" s="105">
        <v>22</v>
      </c>
      <c r="G145" s="104" t="s">
        <v>563</v>
      </c>
      <c r="H145" s="104">
        <v>33.549999999999997</v>
      </c>
      <c r="I145" s="122">
        <v>32</v>
      </c>
      <c r="J145" s="123" t="s">
        <v>590</v>
      </c>
      <c r="K145" s="124">
        <f t="shared" si="58"/>
        <v>11.549999999999997</v>
      </c>
      <c r="L145" s="125">
        <f t="shared" si="59"/>
        <v>0.52499999999999991</v>
      </c>
      <c r="M145" s="126" t="s">
        <v>538</v>
      </c>
      <c r="N145" s="127">
        <v>42188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18</v>
      </c>
      <c r="B146" s="102">
        <v>41976</v>
      </c>
      <c r="C146" s="102"/>
      <c r="D146" s="103" t="s">
        <v>591</v>
      </c>
      <c r="E146" s="104" t="s">
        <v>539</v>
      </c>
      <c r="F146" s="105">
        <v>440</v>
      </c>
      <c r="G146" s="104" t="s">
        <v>563</v>
      </c>
      <c r="H146" s="104">
        <v>520</v>
      </c>
      <c r="I146" s="122">
        <v>520</v>
      </c>
      <c r="J146" s="123" t="s">
        <v>592</v>
      </c>
      <c r="K146" s="124">
        <f t="shared" si="58"/>
        <v>80</v>
      </c>
      <c r="L146" s="125">
        <f t="shared" si="59"/>
        <v>0.18181818181818182</v>
      </c>
      <c r="M146" s="126" t="s">
        <v>538</v>
      </c>
      <c r="N146" s="127">
        <v>42208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19</v>
      </c>
      <c r="B147" s="102">
        <v>41976</v>
      </c>
      <c r="C147" s="102"/>
      <c r="D147" s="103" t="s">
        <v>593</v>
      </c>
      <c r="E147" s="104" t="s">
        <v>539</v>
      </c>
      <c r="F147" s="105">
        <v>360</v>
      </c>
      <c r="G147" s="104" t="s">
        <v>563</v>
      </c>
      <c r="H147" s="104">
        <v>427</v>
      </c>
      <c r="I147" s="122">
        <v>425</v>
      </c>
      <c r="J147" s="123" t="s">
        <v>594</v>
      </c>
      <c r="K147" s="124">
        <f t="shared" si="58"/>
        <v>67</v>
      </c>
      <c r="L147" s="125">
        <f t="shared" si="59"/>
        <v>0.18611111111111112</v>
      </c>
      <c r="M147" s="126" t="s">
        <v>538</v>
      </c>
      <c r="N147" s="127">
        <v>42058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20</v>
      </c>
      <c r="B148" s="102">
        <v>42012</v>
      </c>
      <c r="C148" s="102"/>
      <c r="D148" s="103" t="s">
        <v>595</v>
      </c>
      <c r="E148" s="104" t="s">
        <v>539</v>
      </c>
      <c r="F148" s="105">
        <v>360</v>
      </c>
      <c r="G148" s="104" t="s">
        <v>563</v>
      </c>
      <c r="H148" s="104">
        <v>455</v>
      </c>
      <c r="I148" s="122">
        <v>420</v>
      </c>
      <c r="J148" s="123" t="s">
        <v>596</v>
      </c>
      <c r="K148" s="124">
        <f t="shared" si="58"/>
        <v>95</v>
      </c>
      <c r="L148" s="125">
        <f t="shared" si="59"/>
        <v>0.2638888888888889</v>
      </c>
      <c r="M148" s="126" t="s">
        <v>538</v>
      </c>
      <c r="N148" s="127">
        <v>42024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21</v>
      </c>
      <c r="B149" s="102">
        <v>42012</v>
      </c>
      <c r="C149" s="102"/>
      <c r="D149" s="103" t="s">
        <v>597</v>
      </c>
      <c r="E149" s="104" t="s">
        <v>539</v>
      </c>
      <c r="F149" s="105">
        <v>130</v>
      </c>
      <c r="G149" s="104"/>
      <c r="H149" s="104">
        <v>175.5</v>
      </c>
      <c r="I149" s="122">
        <v>165</v>
      </c>
      <c r="J149" s="123" t="s">
        <v>598</v>
      </c>
      <c r="K149" s="124">
        <f t="shared" si="58"/>
        <v>45.5</v>
      </c>
      <c r="L149" s="125">
        <f t="shared" si="59"/>
        <v>0.35</v>
      </c>
      <c r="M149" s="126" t="s">
        <v>538</v>
      </c>
      <c r="N149" s="127">
        <v>43088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22</v>
      </c>
      <c r="B150" s="102">
        <v>42040</v>
      </c>
      <c r="C150" s="102"/>
      <c r="D150" s="103" t="s">
        <v>371</v>
      </c>
      <c r="E150" s="104" t="s">
        <v>562</v>
      </c>
      <c r="F150" s="105">
        <v>98</v>
      </c>
      <c r="G150" s="104"/>
      <c r="H150" s="104">
        <v>120</v>
      </c>
      <c r="I150" s="122">
        <v>120</v>
      </c>
      <c r="J150" s="123" t="s">
        <v>564</v>
      </c>
      <c r="K150" s="124">
        <f t="shared" si="58"/>
        <v>22</v>
      </c>
      <c r="L150" s="125">
        <f t="shared" si="59"/>
        <v>0.22448979591836735</v>
      </c>
      <c r="M150" s="126" t="s">
        <v>538</v>
      </c>
      <c r="N150" s="127">
        <v>42753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23</v>
      </c>
      <c r="B151" s="102">
        <v>42040</v>
      </c>
      <c r="C151" s="102"/>
      <c r="D151" s="103" t="s">
        <v>599</v>
      </c>
      <c r="E151" s="104" t="s">
        <v>562</v>
      </c>
      <c r="F151" s="105">
        <v>196</v>
      </c>
      <c r="G151" s="104"/>
      <c r="H151" s="104">
        <v>262</v>
      </c>
      <c r="I151" s="122">
        <v>255</v>
      </c>
      <c r="J151" s="123" t="s">
        <v>564</v>
      </c>
      <c r="K151" s="124">
        <f t="shared" si="58"/>
        <v>66</v>
      </c>
      <c r="L151" s="125">
        <f t="shared" si="59"/>
        <v>0.33673469387755101</v>
      </c>
      <c r="M151" s="126" t="s">
        <v>538</v>
      </c>
      <c r="N151" s="127">
        <v>42599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7">
        <v>24</v>
      </c>
      <c r="B152" s="106">
        <v>42067</v>
      </c>
      <c r="C152" s="106"/>
      <c r="D152" s="107" t="s">
        <v>370</v>
      </c>
      <c r="E152" s="108" t="s">
        <v>562</v>
      </c>
      <c r="F152" s="109">
        <v>235</v>
      </c>
      <c r="G152" s="109"/>
      <c r="H152" s="110">
        <v>77</v>
      </c>
      <c r="I152" s="128" t="s">
        <v>600</v>
      </c>
      <c r="J152" s="129" t="s">
        <v>601</v>
      </c>
      <c r="K152" s="130">
        <f t="shared" si="58"/>
        <v>-158</v>
      </c>
      <c r="L152" s="131">
        <f t="shared" si="59"/>
        <v>-0.67234042553191486</v>
      </c>
      <c r="M152" s="132" t="s">
        <v>602</v>
      </c>
      <c r="N152" s="133">
        <v>43522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25</v>
      </c>
      <c r="B153" s="102">
        <v>42067</v>
      </c>
      <c r="C153" s="102"/>
      <c r="D153" s="103" t="s">
        <v>439</v>
      </c>
      <c r="E153" s="104" t="s">
        <v>562</v>
      </c>
      <c r="F153" s="105">
        <v>185</v>
      </c>
      <c r="G153" s="104"/>
      <c r="H153" s="104">
        <v>224</v>
      </c>
      <c r="I153" s="122" t="s">
        <v>603</v>
      </c>
      <c r="J153" s="123" t="s">
        <v>564</v>
      </c>
      <c r="K153" s="124">
        <f t="shared" si="58"/>
        <v>39</v>
      </c>
      <c r="L153" s="125">
        <f t="shared" si="59"/>
        <v>0.21081081081081082</v>
      </c>
      <c r="M153" s="126" t="s">
        <v>538</v>
      </c>
      <c r="N153" s="127">
        <v>42647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323">
        <v>26</v>
      </c>
      <c r="B154" s="111">
        <v>42090</v>
      </c>
      <c r="C154" s="111"/>
      <c r="D154" s="112" t="s">
        <v>604</v>
      </c>
      <c r="E154" s="113" t="s">
        <v>562</v>
      </c>
      <c r="F154" s="114">
        <v>49.5</v>
      </c>
      <c r="G154" s="115"/>
      <c r="H154" s="115">
        <v>15.85</v>
      </c>
      <c r="I154" s="115">
        <v>67</v>
      </c>
      <c r="J154" s="134" t="s">
        <v>605</v>
      </c>
      <c r="K154" s="115">
        <f t="shared" si="58"/>
        <v>-33.65</v>
      </c>
      <c r="L154" s="135">
        <f t="shared" si="59"/>
        <v>-0.67979797979797973</v>
      </c>
      <c r="M154" s="132" t="s">
        <v>602</v>
      </c>
      <c r="N154" s="136">
        <v>43627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27</v>
      </c>
      <c r="B155" s="102">
        <v>42093</v>
      </c>
      <c r="C155" s="102"/>
      <c r="D155" s="103" t="s">
        <v>606</v>
      </c>
      <c r="E155" s="104" t="s">
        <v>562</v>
      </c>
      <c r="F155" s="105">
        <v>183.5</v>
      </c>
      <c r="G155" s="104"/>
      <c r="H155" s="104">
        <v>219</v>
      </c>
      <c r="I155" s="122">
        <v>218</v>
      </c>
      <c r="J155" s="123" t="s">
        <v>607</v>
      </c>
      <c r="K155" s="124">
        <f t="shared" si="58"/>
        <v>35.5</v>
      </c>
      <c r="L155" s="125">
        <f t="shared" si="59"/>
        <v>0.19346049046321526</v>
      </c>
      <c r="M155" s="126" t="s">
        <v>538</v>
      </c>
      <c r="N155" s="127">
        <v>42103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28</v>
      </c>
      <c r="B156" s="102">
        <v>42114</v>
      </c>
      <c r="C156" s="102"/>
      <c r="D156" s="103" t="s">
        <v>608</v>
      </c>
      <c r="E156" s="104" t="s">
        <v>562</v>
      </c>
      <c r="F156" s="105">
        <f>(227+237)/2</f>
        <v>232</v>
      </c>
      <c r="G156" s="104"/>
      <c r="H156" s="104">
        <v>298</v>
      </c>
      <c r="I156" s="122">
        <v>298</v>
      </c>
      <c r="J156" s="123" t="s">
        <v>564</v>
      </c>
      <c r="K156" s="124">
        <f t="shared" si="58"/>
        <v>66</v>
      </c>
      <c r="L156" s="125">
        <f t="shared" si="59"/>
        <v>0.28448275862068967</v>
      </c>
      <c r="M156" s="126" t="s">
        <v>538</v>
      </c>
      <c r="N156" s="127">
        <v>42823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29</v>
      </c>
      <c r="B157" s="102">
        <v>42128</v>
      </c>
      <c r="C157" s="102"/>
      <c r="D157" s="103" t="s">
        <v>609</v>
      </c>
      <c r="E157" s="104" t="s">
        <v>539</v>
      </c>
      <c r="F157" s="105">
        <v>385</v>
      </c>
      <c r="G157" s="104"/>
      <c r="H157" s="104">
        <f>212.5+331</f>
        <v>543.5</v>
      </c>
      <c r="I157" s="122">
        <v>510</v>
      </c>
      <c r="J157" s="123" t="s">
        <v>610</v>
      </c>
      <c r="K157" s="124">
        <f t="shared" si="58"/>
        <v>158.5</v>
      </c>
      <c r="L157" s="125">
        <f t="shared" si="59"/>
        <v>0.41168831168831171</v>
      </c>
      <c r="M157" s="126" t="s">
        <v>538</v>
      </c>
      <c r="N157" s="127">
        <v>42235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30</v>
      </c>
      <c r="B158" s="102">
        <v>42128</v>
      </c>
      <c r="C158" s="102"/>
      <c r="D158" s="103" t="s">
        <v>611</v>
      </c>
      <c r="E158" s="104" t="s">
        <v>539</v>
      </c>
      <c r="F158" s="105">
        <v>115.5</v>
      </c>
      <c r="G158" s="104"/>
      <c r="H158" s="104">
        <v>146</v>
      </c>
      <c r="I158" s="122">
        <v>142</v>
      </c>
      <c r="J158" s="123" t="s">
        <v>612</v>
      </c>
      <c r="K158" s="124">
        <f t="shared" si="58"/>
        <v>30.5</v>
      </c>
      <c r="L158" s="125">
        <f t="shared" si="59"/>
        <v>0.26406926406926406</v>
      </c>
      <c r="M158" s="126" t="s">
        <v>538</v>
      </c>
      <c r="N158" s="127">
        <v>42202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31</v>
      </c>
      <c r="B159" s="102">
        <v>42151</v>
      </c>
      <c r="C159" s="102"/>
      <c r="D159" s="103" t="s">
        <v>613</v>
      </c>
      <c r="E159" s="104" t="s">
        <v>539</v>
      </c>
      <c r="F159" s="105">
        <v>237.5</v>
      </c>
      <c r="G159" s="104"/>
      <c r="H159" s="104">
        <v>279.5</v>
      </c>
      <c r="I159" s="122">
        <v>278</v>
      </c>
      <c r="J159" s="123" t="s">
        <v>564</v>
      </c>
      <c r="K159" s="124">
        <f t="shared" si="58"/>
        <v>42</v>
      </c>
      <c r="L159" s="125">
        <f t="shared" si="59"/>
        <v>0.17684210526315788</v>
      </c>
      <c r="M159" s="126" t="s">
        <v>538</v>
      </c>
      <c r="N159" s="127">
        <v>42222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32</v>
      </c>
      <c r="B160" s="102">
        <v>42174</v>
      </c>
      <c r="C160" s="102"/>
      <c r="D160" s="103" t="s">
        <v>583</v>
      </c>
      <c r="E160" s="104" t="s">
        <v>562</v>
      </c>
      <c r="F160" s="105">
        <v>340</v>
      </c>
      <c r="G160" s="104"/>
      <c r="H160" s="104">
        <v>448</v>
      </c>
      <c r="I160" s="122">
        <v>448</v>
      </c>
      <c r="J160" s="123" t="s">
        <v>564</v>
      </c>
      <c r="K160" s="124">
        <f t="shared" si="58"/>
        <v>108</v>
      </c>
      <c r="L160" s="125">
        <f t="shared" si="59"/>
        <v>0.31764705882352939</v>
      </c>
      <c r="M160" s="126" t="s">
        <v>538</v>
      </c>
      <c r="N160" s="127">
        <v>43018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33</v>
      </c>
      <c r="B161" s="102">
        <v>42191</v>
      </c>
      <c r="C161" s="102"/>
      <c r="D161" s="103" t="s">
        <v>614</v>
      </c>
      <c r="E161" s="104" t="s">
        <v>562</v>
      </c>
      <c r="F161" s="105">
        <v>390</v>
      </c>
      <c r="G161" s="104"/>
      <c r="H161" s="104">
        <v>460</v>
      </c>
      <c r="I161" s="122">
        <v>460</v>
      </c>
      <c r="J161" s="123" t="s">
        <v>564</v>
      </c>
      <c r="K161" s="124">
        <f t="shared" ref="K161:K181" si="60">H161-F161</f>
        <v>70</v>
      </c>
      <c r="L161" s="125">
        <f t="shared" ref="L161:L181" si="61">K161/F161</f>
        <v>0.17948717948717949</v>
      </c>
      <c r="M161" s="126" t="s">
        <v>538</v>
      </c>
      <c r="N161" s="127">
        <v>42478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7">
        <v>34</v>
      </c>
      <c r="B162" s="106">
        <v>42195</v>
      </c>
      <c r="C162" s="106"/>
      <c r="D162" s="107" t="s">
        <v>615</v>
      </c>
      <c r="E162" s="108" t="s">
        <v>562</v>
      </c>
      <c r="F162" s="109">
        <v>122.5</v>
      </c>
      <c r="G162" s="109"/>
      <c r="H162" s="110">
        <v>61</v>
      </c>
      <c r="I162" s="128">
        <v>172</v>
      </c>
      <c r="J162" s="129" t="s">
        <v>616</v>
      </c>
      <c r="K162" s="130">
        <f t="shared" si="60"/>
        <v>-61.5</v>
      </c>
      <c r="L162" s="131">
        <f t="shared" si="61"/>
        <v>-0.50204081632653064</v>
      </c>
      <c r="M162" s="132" t="s">
        <v>602</v>
      </c>
      <c r="N162" s="133">
        <v>43333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35</v>
      </c>
      <c r="B163" s="102">
        <v>42219</v>
      </c>
      <c r="C163" s="102"/>
      <c r="D163" s="103" t="s">
        <v>617</v>
      </c>
      <c r="E163" s="104" t="s">
        <v>562</v>
      </c>
      <c r="F163" s="105">
        <v>297.5</v>
      </c>
      <c r="G163" s="104"/>
      <c r="H163" s="104">
        <v>350</v>
      </c>
      <c r="I163" s="122">
        <v>360</v>
      </c>
      <c r="J163" s="123" t="s">
        <v>618</v>
      </c>
      <c r="K163" s="124">
        <f t="shared" si="60"/>
        <v>52.5</v>
      </c>
      <c r="L163" s="125">
        <f t="shared" si="61"/>
        <v>0.17647058823529413</v>
      </c>
      <c r="M163" s="126" t="s">
        <v>538</v>
      </c>
      <c r="N163" s="127">
        <v>42232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36</v>
      </c>
      <c r="B164" s="102">
        <v>42219</v>
      </c>
      <c r="C164" s="102"/>
      <c r="D164" s="103" t="s">
        <v>619</v>
      </c>
      <c r="E164" s="104" t="s">
        <v>562</v>
      </c>
      <c r="F164" s="105">
        <v>115.5</v>
      </c>
      <c r="G164" s="104"/>
      <c r="H164" s="104">
        <v>149</v>
      </c>
      <c r="I164" s="122">
        <v>140</v>
      </c>
      <c r="J164" s="137" t="s">
        <v>620</v>
      </c>
      <c r="K164" s="124">
        <f t="shared" si="60"/>
        <v>33.5</v>
      </c>
      <c r="L164" s="125">
        <f t="shared" si="61"/>
        <v>0.29004329004329005</v>
      </c>
      <c r="M164" s="126" t="s">
        <v>538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37</v>
      </c>
      <c r="B165" s="102">
        <v>42251</v>
      </c>
      <c r="C165" s="102"/>
      <c r="D165" s="103" t="s">
        <v>613</v>
      </c>
      <c r="E165" s="104" t="s">
        <v>562</v>
      </c>
      <c r="F165" s="105">
        <v>226</v>
      </c>
      <c r="G165" s="104"/>
      <c r="H165" s="104">
        <v>292</v>
      </c>
      <c r="I165" s="122">
        <v>292</v>
      </c>
      <c r="J165" s="123" t="s">
        <v>621</v>
      </c>
      <c r="K165" s="124">
        <f t="shared" si="60"/>
        <v>66</v>
      </c>
      <c r="L165" s="125">
        <f t="shared" si="61"/>
        <v>0.29203539823008851</v>
      </c>
      <c r="M165" s="126" t="s">
        <v>538</v>
      </c>
      <c r="N165" s="127">
        <v>42286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38</v>
      </c>
      <c r="B166" s="102">
        <v>42254</v>
      </c>
      <c r="C166" s="102"/>
      <c r="D166" s="103" t="s">
        <v>608</v>
      </c>
      <c r="E166" s="104" t="s">
        <v>562</v>
      </c>
      <c r="F166" s="105">
        <v>232.5</v>
      </c>
      <c r="G166" s="104"/>
      <c r="H166" s="104">
        <v>312.5</v>
      </c>
      <c r="I166" s="122">
        <v>310</v>
      </c>
      <c r="J166" s="123" t="s">
        <v>564</v>
      </c>
      <c r="K166" s="124">
        <f t="shared" si="60"/>
        <v>80</v>
      </c>
      <c r="L166" s="125">
        <f t="shared" si="61"/>
        <v>0.34408602150537637</v>
      </c>
      <c r="M166" s="126" t="s">
        <v>538</v>
      </c>
      <c r="N166" s="127">
        <v>42823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39</v>
      </c>
      <c r="B167" s="102">
        <v>42268</v>
      </c>
      <c r="C167" s="102"/>
      <c r="D167" s="103" t="s">
        <v>622</v>
      </c>
      <c r="E167" s="104" t="s">
        <v>562</v>
      </c>
      <c r="F167" s="105">
        <v>196.5</v>
      </c>
      <c r="G167" s="104"/>
      <c r="H167" s="104">
        <v>238</v>
      </c>
      <c r="I167" s="122">
        <v>238</v>
      </c>
      <c r="J167" s="123" t="s">
        <v>621</v>
      </c>
      <c r="K167" s="124">
        <f t="shared" si="60"/>
        <v>41.5</v>
      </c>
      <c r="L167" s="125">
        <f t="shared" si="61"/>
        <v>0.21119592875318066</v>
      </c>
      <c r="M167" s="126" t="s">
        <v>538</v>
      </c>
      <c r="N167" s="127">
        <v>42291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40</v>
      </c>
      <c r="B168" s="102">
        <v>42271</v>
      </c>
      <c r="C168" s="102"/>
      <c r="D168" s="103" t="s">
        <v>561</v>
      </c>
      <c r="E168" s="104" t="s">
        <v>562</v>
      </c>
      <c r="F168" s="105">
        <v>65</v>
      </c>
      <c r="G168" s="104"/>
      <c r="H168" s="104">
        <v>82</v>
      </c>
      <c r="I168" s="122">
        <v>82</v>
      </c>
      <c r="J168" s="123" t="s">
        <v>621</v>
      </c>
      <c r="K168" s="124">
        <f t="shared" si="60"/>
        <v>17</v>
      </c>
      <c r="L168" s="125">
        <f t="shared" si="61"/>
        <v>0.26153846153846155</v>
      </c>
      <c r="M168" s="126" t="s">
        <v>538</v>
      </c>
      <c r="N168" s="127">
        <v>42578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41</v>
      </c>
      <c r="B169" s="102">
        <v>42291</v>
      </c>
      <c r="C169" s="102"/>
      <c r="D169" s="103" t="s">
        <v>623</v>
      </c>
      <c r="E169" s="104" t="s">
        <v>562</v>
      </c>
      <c r="F169" s="105">
        <v>144</v>
      </c>
      <c r="G169" s="104"/>
      <c r="H169" s="104">
        <v>182.5</v>
      </c>
      <c r="I169" s="122">
        <v>181</v>
      </c>
      <c r="J169" s="123" t="s">
        <v>621</v>
      </c>
      <c r="K169" s="124">
        <f t="shared" si="60"/>
        <v>38.5</v>
      </c>
      <c r="L169" s="125">
        <f t="shared" si="61"/>
        <v>0.2673611111111111</v>
      </c>
      <c r="M169" s="126" t="s">
        <v>538</v>
      </c>
      <c r="N169" s="127">
        <v>42817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42</v>
      </c>
      <c r="B170" s="102">
        <v>42291</v>
      </c>
      <c r="C170" s="102"/>
      <c r="D170" s="103" t="s">
        <v>624</v>
      </c>
      <c r="E170" s="104" t="s">
        <v>562</v>
      </c>
      <c r="F170" s="105">
        <v>264</v>
      </c>
      <c r="G170" s="104"/>
      <c r="H170" s="104">
        <v>311</v>
      </c>
      <c r="I170" s="122">
        <v>311</v>
      </c>
      <c r="J170" s="123" t="s">
        <v>621</v>
      </c>
      <c r="K170" s="124">
        <f t="shared" si="60"/>
        <v>47</v>
      </c>
      <c r="L170" s="125">
        <f t="shared" si="61"/>
        <v>0.17803030303030304</v>
      </c>
      <c r="M170" s="126" t="s">
        <v>538</v>
      </c>
      <c r="N170" s="127">
        <v>42604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43</v>
      </c>
      <c r="B171" s="102">
        <v>42318</v>
      </c>
      <c r="C171" s="102"/>
      <c r="D171" s="103" t="s">
        <v>625</v>
      </c>
      <c r="E171" s="104" t="s">
        <v>539</v>
      </c>
      <c r="F171" s="105">
        <v>549.5</v>
      </c>
      <c r="G171" s="104"/>
      <c r="H171" s="104">
        <v>630</v>
      </c>
      <c r="I171" s="122">
        <v>630</v>
      </c>
      <c r="J171" s="123" t="s">
        <v>621</v>
      </c>
      <c r="K171" s="124">
        <f t="shared" si="60"/>
        <v>80.5</v>
      </c>
      <c r="L171" s="125">
        <f t="shared" si="61"/>
        <v>0.1464968152866242</v>
      </c>
      <c r="M171" s="126" t="s">
        <v>538</v>
      </c>
      <c r="N171" s="127">
        <v>42419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44</v>
      </c>
      <c r="B172" s="102">
        <v>42342</v>
      </c>
      <c r="C172" s="102"/>
      <c r="D172" s="103" t="s">
        <v>626</v>
      </c>
      <c r="E172" s="104" t="s">
        <v>562</v>
      </c>
      <c r="F172" s="105">
        <v>1027.5</v>
      </c>
      <c r="G172" s="104"/>
      <c r="H172" s="104">
        <v>1315</v>
      </c>
      <c r="I172" s="122">
        <v>1250</v>
      </c>
      <c r="J172" s="123" t="s">
        <v>621</v>
      </c>
      <c r="K172" s="124">
        <f t="shared" si="60"/>
        <v>287.5</v>
      </c>
      <c r="L172" s="125">
        <f t="shared" si="61"/>
        <v>0.27980535279805352</v>
      </c>
      <c r="M172" s="126" t="s">
        <v>538</v>
      </c>
      <c r="N172" s="127">
        <v>43244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45</v>
      </c>
      <c r="B173" s="102">
        <v>42367</v>
      </c>
      <c r="C173" s="102"/>
      <c r="D173" s="103" t="s">
        <v>627</v>
      </c>
      <c r="E173" s="104" t="s">
        <v>562</v>
      </c>
      <c r="F173" s="105">
        <v>465</v>
      </c>
      <c r="G173" s="104"/>
      <c r="H173" s="104">
        <v>540</v>
      </c>
      <c r="I173" s="122">
        <v>540</v>
      </c>
      <c r="J173" s="123" t="s">
        <v>621</v>
      </c>
      <c r="K173" s="124">
        <f t="shared" si="60"/>
        <v>75</v>
      </c>
      <c r="L173" s="125">
        <f t="shared" si="61"/>
        <v>0.16129032258064516</v>
      </c>
      <c r="M173" s="126" t="s">
        <v>538</v>
      </c>
      <c r="N173" s="127">
        <v>42530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46</v>
      </c>
      <c r="B174" s="102">
        <v>42380</v>
      </c>
      <c r="C174" s="102"/>
      <c r="D174" s="103" t="s">
        <v>371</v>
      </c>
      <c r="E174" s="104" t="s">
        <v>539</v>
      </c>
      <c r="F174" s="105">
        <v>81</v>
      </c>
      <c r="G174" s="104"/>
      <c r="H174" s="104">
        <v>110</v>
      </c>
      <c r="I174" s="122">
        <v>110</v>
      </c>
      <c r="J174" s="123" t="s">
        <v>621</v>
      </c>
      <c r="K174" s="124">
        <f t="shared" si="60"/>
        <v>29</v>
      </c>
      <c r="L174" s="125">
        <f t="shared" si="61"/>
        <v>0.35802469135802467</v>
      </c>
      <c r="M174" s="126" t="s">
        <v>538</v>
      </c>
      <c r="N174" s="127">
        <v>42745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47</v>
      </c>
      <c r="B175" s="102">
        <v>42382</v>
      </c>
      <c r="C175" s="102"/>
      <c r="D175" s="103" t="s">
        <v>628</v>
      </c>
      <c r="E175" s="104" t="s">
        <v>539</v>
      </c>
      <c r="F175" s="105">
        <v>417.5</v>
      </c>
      <c r="G175" s="104"/>
      <c r="H175" s="104">
        <v>547</v>
      </c>
      <c r="I175" s="122">
        <v>535</v>
      </c>
      <c r="J175" s="123" t="s">
        <v>621</v>
      </c>
      <c r="K175" s="124">
        <f t="shared" si="60"/>
        <v>129.5</v>
      </c>
      <c r="L175" s="125">
        <f t="shared" si="61"/>
        <v>0.31017964071856285</v>
      </c>
      <c r="M175" s="126" t="s">
        <v>538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48</v>
      </c>
      <c r="B176" s="102">
        <v>42408</v>
      </c>
      <c r="C176" s="102"/>
      <c r="D176" s="103" t="s">
        <v>629</v>
      </c>
      <c r="E176" s="104" t="s">
        <v>562</v>
      </c>
      <c r="F176" s="105">
        <v>650</v>
      </c>
      <c r="G176" s="104"/>
      <c r="H176" s="104">
        <v>800</v>
      </c>
      <c r="I176" s="122">
        <v>800</v>
      </c>
      <c r="J176" s="123" t="s">
        <v>621</v>
      </c>
      <c r="K176" s="124">
        <f t="shared" si="60"/>
        <v>150</v>
      </c>
      <c r="L176" s="125">
        <f t="shared" si="61"/>
        <v>0.23076923076923078</v>
      </c>
      <c r="M176" s="126" t="s">
        <v>538</v>
      </c>
      <c r="N176" s="127">
        <v>43154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49</v>
      </c>
      <c r="B177" s="102">
        <v>42433</v>
      </c>
      <c r="C177" s="102"/>
      <c r="D177" s="103" t="s">
        <v>193</v>
      </c>
      <c r="E177" s="104" t="s">
        <v>562</v>
      </c>
      <c r="F177" s="105">
        <v>437.5</v>
      </c>
      <c r="G177" s="104"/>
      <c r="H177" s="104">
        <v>504.5</v>
      </c>
      <c r="I177" s="122">
        <v>522</v>
      </c>
      <c r="J177" s="123" t="s">
        <v>630</v>
      </c>
      <c r="K177" s="124">
        <f t="shared" si="60"/>
        <v>67</v>
      </c>
      <c r="L177" s="125">
        <f t="shared" si="61"/>
        <v>0.15314285714285714</v>
      </c>
      <c r="M177" s="126" t="s">
        <v>538</v>
      </c>
      <c r="N177" s="127">
        <v>42480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50</v>
      </c>
      <c r="B178" s="102">
        <v>42438</v>
      </c>
      <c r="C178" s="102"/>
      <c r="D178" s="103" t="s">
        <v>631</v>
      </c>
      <c r="E178" s="104" t="s">
        <v>562</v>
      </c>
      <c r="F178" s="105">
        <v>189.5</v>
      </c>
      <c r="G178" s="104"/>
      <c r="H178" s="104">
        <v>218</v>
      </c>
      <c r="I178" s="122">
        <v>218</v>
      </c>
      <c r="J178" s="123" t="s">
        <v>621</v>
      </c>
      <c r="K178" s="124">
        <f t="shared" si="60"/>
        <v>28.5</v>
      </c>
      <c r="L178" s="125">
        <f t="shared" si="61"/>
        <v>0.15039577836411611</v>
      </c>
      <c r="M178" s="126" t="s">
        <v>538</v>
      </c>
      <c r="N178" s="127">
        <v>43034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323">
        <v>51</v>
      </c>
      <c r="B179" s="111">
        <v>42471</v>
      </c>
      <c r="C179" s="111"/>
      <c r="D179" s="112" t="s">
        <v>632</v>
      </c>
      <c r="E179" s="113" t="s">
        <v>562</v>
      </c>
      <c r="F179" s="114">
        <v>36.5</v>
      </c>
      <c r="G179" s="115"/>
      <c r="H179" s="115">
        <v>15.85</v>
      </c>
      <c r="I179" s="115">
        <v>60</v>
      </c>
      <c r="J179" s="134" t="s">
        <v>633</v>
      </c>
      <c r="K179" s="130">
        <f t="shared" si="60"/>
        <v>-20.65</v>
      </c>
      <c r="L179" s="159">
        <f t="shared" si="61"/>
        <v>-0.5657534246575342</v>
      </c>
      <c r="M179" s="132" t="s">
        <v>602</v>
      </c>
      <c r="N179" s="160">
        <v>43627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52</v>
      </c>
      <c r="B180" s="102">
        <v>42472</v>
      </c>
      <c r="C180" s="102"/>
      <c r="D180" s="103" t="s">
        <v>634</v>
      </c>
      <c r="E180" s="104" t="s">
        <v>562</v>
      </c>
      <c r="F180" s="105">
        <v>93</v>
      </c>
      <c r="G180" s="104"/>
      <c r="H180" s="104">
        <v>149</v>
      </c>
      <c r="I180" s="122">
        <v>140</v>
      </c>
      <c r="J180" s="137" t="s">
        <v>635</v>
      </c>
      <c r="K180" s="124">
        <f t="shared" si="60"/>
        <v>56</v>
      </c>
      <c r="L180" s="125">
        <f t="shared" si="61"/>
        <v>0.60215053763440862</v>
      </c>
      <c r="M180" s="126" t="s">
        <v>538</v>
      </c>
      <c r="N180" s="127">
        <v>42740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53</v>
      </c>
      <c r="B181" s="102">
        <v>42472</v>
      </c>
      <c r="C181" s="102"/>
      <c r="D181" s="103" t="s">
        <v>636</v>
      </c>
      <c r="E181" s="104" t="s">
        <v>562</v>
      </c>
      <c r="F181" s="105">
        <v>130</v>
      </c>
      <c r="G181" s="104"/>
      <c r="H181" s="104">
        <v>150</v>
      </c>
      <c r="I181" s="122" t="s">
        <v>637</v>
      </c>
      <c r="J181" s="123" t="s">
        <v>621</v>
      </c>
      <c r="K181" s="124">
        <f t="shared" si="60"/>
        <v>20</v>
      </c>
      <c r="L181" s="125">
        <f t="shared" si="61"/>
        <v>0.15384615384615385</v>
      </c>
      <c r="M181" s="126" t="s">
        <v>538</v>
      </c>
      <c r="N181" s="127">
        <v>42564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54</v>
      </c>
      <c r="B182" s="102">
        <v>42473</v>
      </c>
      <c r="C182" s="102"/>
      <c r="D182" s="103" t="s">
        <v>341</v>
      </c>
      <c r="E182" s="104" t="s">
        <v>562</v>
      </c>
      <c r="F182" s="105">
        <v>196</v>
      </c>
      <c r="G182" s="104"/>
      <c r="H182" s="104">
        <v>299</v>
      </c>
      <c r="I182" s="122">
        <v>299</v>
      </c>
      <c r="J182" s="123" t="s">
        <v>621</v>
      </c>
      <c r="K182" s="124">
        <v>103</v>
      </c>
      <c r="L182" s="125">
        <v>0.52551020408163296</v>
      </c>
      <c r="M182" s="126" t="s">
        <v>538</v>
      </c>
      <c r="N182" s="127">
        <v>42620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55</v>
      </c>
      <c r="B183" s="102">
        <v>42473</v>
      </c>
      <c r="C183" s="102"/>
      <c r="D183" s="103" t="s">
        <v>695</v>
      </c>
      <c r="E183" s="104" t="s">
        <v>562</v>
      </c>
      <c r="F183" s="105">
        <v>88</v>
      </c>
      <c r="G183" s="104"/>
      <c r="H183" s="104">
        <v>103</v>
      </c>
      <c r="I183" s="122">
        <v>103</v>
      </c>
      <c r="J183" s="123" t="s">
        <v>621</v>
      </c>
      <c r="K183" s="124">
        <v>15</v>
      </c>
      <c r="L183" s="125">
        <v>0.170454545454545</v>
      </c>
      <c r="M183" s="126" t="s">
        <v>538</v>
      </c>
      <c r="N183" s="127">
        <v>42530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56</v>
      </c>
      <c r="B184" s="102">
        <v>42492</v>
      </c>
      <c r="C184" s="102"/>
      <c r="D184" s="103" t="s">
        <v>638</v>
      </c>
      <c r="E184" s="104" t="s">
        <v>562</v>
      </c>
      <c r="F184" s="105">
        <v>127.5</v>
      </c>
      <c r="G184" s="104"/>
      <c r="H184" s="104">
        <v>148</v>
      </c>
      <c r="I184" s="122" t="s">
        <v>639</v>
      </c>
      <c r="J184" s="123" t="s">
        <v>621</v>
      </c>
      <c r="K184" s="124">
        <f>H184-F184</f>
        <v>20.5</v>
      </c>
      <c r="L184" s="125">
        <f>K184/F184</f>
        <v>0.16078431372549021</v>
      </c>
      <c r="M184" s="126" t="s">
        <v>538</v>
      </c>
      <c r="N184" s="127">
        <v>42564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57</v>
      </c>
      <c r="B185" s="102">
        <v>42493</v>
      </c>
      <c r="C185" s="102"/>
      <c r="D185" s="103" t="s">
        <v>640</v>
      </c>
      <c r="E185" s="104" t="s">
        <v>562</v>
      </c>
      <c r="F185" s="105">
        <v>675</v>
      </c>
      <c r="G185" s="104"/>
      <c r="H185" s="104">
        <v>815</v>
      </c>
      <c r="I185" s="122" t="s">
        <v>641</v>
      </c>
      <c r="J185" s="123" t="s">
        <v>621</v>
      </c>
      <c r="K185" s="124">
        <f>H185-F185</f>
        <v>140</v>
      </c>
      <c r="L185" s="125">
        <f>K185/F185</f>
        <v>0.2074074074074074</v>
      </c>
      <c r="M185" s="126" t="s">
        <v>538</v>
      </c>
      <c r="N185" s="127">
        <v>43154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7">
        <v>58</v>
      </c>
      <c r="B186" s="106">
        <v>42522</v>
      </c>
      <c r="C186" s="106"/>
      <c r="D186" s="107" t="s">
        <v>696</v>
      </c>
      <c r="E186" s="108" t="s">
        <v>562</v>
      </c>
      <c r="F186" s="109">
        <v>500</v>
      </c>
      <c r="G186" s="109"/>
      <c r="H186" s="110">
        <v>232.5</v>
      </c>
      <c r="I186" s="128" t="s">
        <v>697</v>
      </c>
      <c r="J186" s="129" t="s">
        <v>698</v>
      </c>
      <c r="K186" s="130">
        <f>H186-F186</f>
        <v>-267.5</v>
      </c>
      <c r="L186" s="131">
        <f>K186/F186</f>
        <v>-0.53500000000000003</v>
      </c>
      <c r="M186" s="132" t="s">
        <v>602</v>
      </c>
      <c r="N186" s="133">
        <v>43735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59</v>
      </c>
      <c r="B187" s="102">
        <v>42527</v>
      </c>
      <c r="C187" s="102"/>
      <c r="D187" s="103" t="s">
        <v>642</v>
      </c>
      <c r="E187" s="104" t="s">
        <v>562</v>
      </c>
      <c r="F187" s="105">
        <v>110</v>
      </c>
      <c r="G187" s="104"/>
      <c r="H187" s="104">
        <v>126.5</v>
      </c>
      <c r="I187" s="122">
        <v>125</v>
      </c>
      <c r="J187" s="123" t="s">
        <v>571</v>
      </c>
      <c r="K187" s="124">
        <f>H187-F187</f>
        <v>16.5</v>
      </c>
      <c r="L187" s="125">
        <f>K187/F187</f>
        <v>0.15</v>
      </c>
      <c r="M187" s="126" t="s">
        <v>538</v>
      </c>
      <c r="N187" s="127">
        <v>42552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60</v>
      </c>
      <c r="B188" s="102">
        <v>42538</v>
      </c>
      <c r="C188" s="102"/>
      <c r="D188" s="103" t="s">
        <v>643</v>
      </c>
      <c r="E188" s="104" t="s">
        <v>562</v>
      </c>
      <c r="F188" s="105">
        <v>44</v>
      </c>
      <c r="G188" s="104"/>
      <c r="H188" s="104">
        <v>69.5</v>
      </c>
      <c r="I188" s="122">
        <v>69.5</v>
      </c>
      <c r="J188" s="123" t="s">
        <v>644</v>
      </c>
      <c r="K188" s="124">
        <f>H188-F188</f>
        <v>25.5</v>
      </c>
      <c r="L188" s="125">
        <f>K188/F188</f>
        <v>0.57954545454545459</v>
      </c>
      <c r="M188" s="126" t="s">
        <v>538</v>
      </c>
      <c r="N188" s="127">
        <v>42977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61</v>
      </c>
      <c r="B189" s="102">
        <v>42549</v>
      </c>
      <c r="C189" s="102"/>
      <c r="D189" s="144" t="s">
        <v>699</v>
      </c>
      <c r="E189" s="104" t="s">
        <v>562</v>
      </c>
      <c r="F189" s="105">
        <v>262.5</v>
      </c>
      <c r="G189" s="104"/>
      <c r="H189" s="104">
        <v>340</v>
      </c>
      <c r="I189" s="122">
        <v>333</v>
      </c>
      <c r="J189" s="123" t="s">
        <v>700</v>
      </c>
      <c r="K189" s="124">
        <v>77.5</v>
      </c>
      <c r="L189" s="125">
        <v>0.29523809523809502</v>
      </c>
      <c r="M189" s="126" t="s">
        <v>538</v>
      </c>
      <c r="N189" s="127">
        <v>43017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62</v>
      </c>
      <c r="B190" s="102">
        <v>42549</v>
      </c>
      <c r="C190" s="102"/>
      <c r="D190" s="144" t="s">
        <v>701</v>
      </c>
      <c r="E190" s="104" t="s">
        <v>562</v>
      </c>
      <c r="F190" s="105">
        <v>840</v>
      </c>
      <c r="G190" s="104"/>
      <c r="H190" s="104">
        <v>1230</v>
      </c>
      <c r="I190" s="122">
        <v>1230</v>
      </c>
      <c r="J190" s="123" t="s">
        <v>621</v>
      </c>
      <c r="K190" s="124">
        <v>390</v>
      </c>
      <c r="L190" s="125">
        <v>0.46428571428571402</v>
      </c>
      <c r="M190" s="126" t="s">
        <v>538</v>
      </c>
      <c r="N190" s="127">
        <v>42649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24">
        <v>63</v>
      </c>
      <c r="B191" s="139">
        <v>42556</v>
      </c>
      <c r="C191" s="139"/>
      <c r="D191" s="140" t="s">
        <v>645</v>
      </c>
      <c r="E191" s="141" t="s">
        <v>562</v>
      </c>
      <c r="F191" s="142">
        <v>395</v>
      </c>
      <c r="G191" s="143"/>
      <c r="H191" s="143">
        <f>(468.5+342.5)/2</f>
        <v>405.5</v>
      </c>
      <c r="I191" s="143">
        <v>510</v>
      </c>
      <c r="J191" s="161" t="s">
        <v>646</v>
      </c>
      <c r="K191" s="162">
        <f t="shared" ref="K191:K197" si="62">H191-F191</f>
        <v>10.5</v>
      </c>
      <c r="L191" s="163">
        <f t="shared" ref="L191:L197" si="63">K191/F191</f>
        <v>2.6582278481012658E-2</v>
      </c>
      <c r="M191" s="164" t="s">
        <v>647</v>
      </c>
      <c r="N191" s="165">
        <v>43606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64</v>
      </c>
      <c r="B192" s="106">
        <v>42584</v>
      </c>
      <c r="C192" s="106"/>
      <c r="D192" s="107" t="s">
        <v>648</v>
      </c>
      <c r="E192" s="108" t="s">
        <v>539</v>
      </c>
      <c r="F192" s="109">
        <f>169.5-12.8</f>
        <v>156.69999999999999</v>
      </c>
      <c r="G192" s="109"/>
      <c r="H192" s="110">
        <v>77</v>
      </c>
      <c r="I192" s="128" t="s">
        <v>649</v>
      </c>
      <c r="J192" s="340" t="s">
        <v>773</v>
      </c>
      <c r="K192" s="130">
        <f t="shared" si="62"/>
        <v>-79.699999999999989</v>
      </c>
      <c r="L192" s="131">
        <f t="shared" si="63"/>
        <v>-0.50861518825781749</v>
      </c>
      <c r="M192" s="132" t="s">
        <v>602</v>
      </c>
      <c r="N192" s="133">
        <v>43522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65</v>
      </c>
      <c r="B193" s="106">
        <v>42586</v>
      </c>
      <c r="C193" s="106"/>
      <c r="D193" s="107" t="s">
        <v>650</v>
      </c>
      <c r="E193" s="108" t="s">
        <v>562</v>
      </c>
      <c r="F193" s="109">
        <v>400</v>
      </c>
      <c r="G193" s="109"/>
      <c r="H193" s="110">
        <v>305</v>
      </c>
      <c r="I193" s="128">
        <v>475</v>
      </c>
      <c r="J193" s="129" t="s">
        <v>651</v>
      </c>
      <c r="K193" s="130">
        <f t="shared" si="62"/>
        <v>-95</v>
      </c>
      <c r="L193" s="131">
        <f t="shared" si="63"/>
        <v>-0.23749999999999999</v>
      </c>
      <c r="M193" s="132" t="s">
        <v>602</v>
      </c>
      <c r="N193" s="133">
        <v>43606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66</v>
      </c>
      <c r="B194" s="102">
        <v>42593</v>
      </c>
      <c r="C194" s="102"/>
      <c r="D194" s="103" t="s">
        <v>652</v>
      </c>
      <c r="E194" s="104" t="s">
        <v>562</v>
      </c>
      <c r="F194" s="105">
        <v>86.5</v>
      </c>
      <c r="G194" s="104"/>
      <c r="H194" s="104">
        <v>130</v>
      </c>
      <c r="I194" s="122">
        <v>130</v>
      </c>
      <c r="J194" s="137" t="s">
        <v>653</v>
      </c>
      <c r="K194" s="124">
        <f t="shared" si="62"/>
        <v>43.5</v>
      </c>
      <c r="L194" s="125">
        <f t="shared" si="63"/>
        <v>0.50289017341040465</v>
      </c>
      <c r="M194" s="126" t="s">
        <v>538</v>
      </c>
      <c r="N194" s="127">
        <v>43091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67</v>
      </c>
      <c r="B195" s="106">
        <v>42600</v>
      </c>
      <c r="C195" s="106"/>
      <c r="D195" s="107" t="s">
        <v>363</v>
      </c>
      <c r="E195" s="108" t="s">
        <v>562</v>
      </c>
      <c r="F195" s="109">
        <v>133.5</v>
      </c>
      <c r="G195" s="109"/>
      <c r="H195" s="110">
        <v>126.5</v>
      </c>
      <c r="I195" s="128">
        <v>178</v>
      </c>
      <c r="J195" s="129" t="s">
        <v>654</v>
      </c>
      <c r="K195" s="130">
        <f t="shared" si="62"/>
        <v>-7</v>
      </c>
      <c r="L195" s="131">
        <f t="shared" si="63"/>
        <v>-5.2434456928838954E-2</v>
      </c>
      <c r="M195" s="132" t="s">
        <v>602</v>
      </c>
      <c r="N195" s="133">
        <v>42615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68</v>
      </c>
      <c r="B196" s="102">
        <v>42613</v>
      </c>
      <c r="C196" s="102"/>
      <c r="D196" s="103" t="s">
        <v>655</v>
      </c>
      <c r="E196" s="104" t="s">
        <v>562</v>
      </c>
      <c r="F196" s="105">
        <v>560</v>
      </c>
      <c r="G196" s="104"/>
      <c r="H196" s="104">
        <v>725</v>
      </c>
      <c r="I196" s="122">
        <v>725</v>
      </c>
      <c r="J196" s="123" t="s">
        <v>564</v>
      </c>
      <c r="K196" s="124">
        <f t="shared" si="62"/>
        <v>165</v>
      </c>
      <c r="L196" s="125">
        <f t="shared" si="63"/>
        <v>0.29464285714285715</v>
      </c>
      <c r="M196" s="126" t="s">
        <v>538</v>
      </c>
      <c r="N196" s="127">
        <v>42456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69</v>
      </c>
      <c r="B197" s="102">
        <v>42614</v>
      </c>
      <c r="C197" s="102"/>
      <c r="D197" s="103" t="s">
        <v>656</v>
      </c>
      <c r="E197" s="104" t="s">
        <v>562</v>
      </c>
      <c r="F197" s="105">
        <v>160.5</v>
      </c>
      <c r="G197" s="104"/>
      <c r="H197" s="104">
        <v>210</v>
      </c>
      <c r="I197" s="122">
        <v>210</v>
      </c>
      <c r="J197" s="123" t="s">
        <v>564</v>
      </c>
      <c r="K197" s="124">
        <f t="shared" si="62"/>
        <v>49.5</v>
      </c>
      <c r="L197" s="125">
        <f t="shared" si="63"/>
        <v>0.30841121495327101</v>
      </c>
      <c r="M197" s="126" t="s">
        <v>538</v>
      </c>
      <c r="N197" s="127">
        <v>42871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70</v>
      </c>
      <c r="B198" s="102">
        <v>42646</v>
      </c>
      <c r="C198" s="102"/>
      <c r="D198" s="144" t="s">
        <v>382</v>
      </c>
      <c r="E198" s="104" t="s">
        <v>562</v>
      </c>
      <c r="F198" s="105">
        <v>430</v>
      </c>
      <c r="G198" s="104"/>
      <c r="H198" s="104">
        <v>596</v>
      </c>
      <c r="I198" s="122">
        <v>575</v>
      </c>
      <c r="J198" s="123" t="s">
        <v>702</v>
      </c>
      <c r="K198" s="124">
        <v>166</v>
      </c>
      <c r="L198" s="125">
        <v>0.38604651162790699</v>
      </c>
      <c r="M198" s="126" t="s">
        <v>538</v>
      </c>
      <c r="N198" s="127">
        <v>42769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71</v>
      </c>
      <c r="B199" s="102">
        <v>42657</v>
      </c>
      <c r="C199" s="102"/>
      <c r="D199" s="103" t="s">
        <v>657</v>
      </c>
      <c r="E199" s="104" t="s">
        <v>562</v>
      </c>
      <c r="F199" s="105">
        <v>280</v>
      </c>
      <c r="G199" s="104"/>
      <c r="H199" s="104">
        <v>345</v>
      </c>
      <c r="I199" s="122">
        <v>345</v>
      </c>
      <c r="J199" s="123" t="s">
        <v>564</v>
      </c>
      <c r="K199" s="124">
        <f t="shared" ref="K199:K204" si="64">H199-F199</f>
        <v>65</v>
      </c>
      <c r="L199" s="125">
        <f>K199/F199</f>
        <v>0.23214285714285715</v>
      </c>
      <c r="M199" s="126" t="s">
        <v>538</v>
      </c>
      <c r="N199" s="127">
        <v>42814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72</v>
      </c>
      <c r="B200" s="102">
        <v>42657</v>
      </c>
      <c r="C200" s="102"/>
      <c r="D200" s="103" t="s">
        <v>658</v>
      </c>
      <c r="E200" s="104" t="s">
        <v>562</v>
      </c>
      <c r="F200" s="105">
        <v>245</v>
      </c>
      <c r="G200" s="104"/>
      <c r="H200" s="104">
        <v>325.5</v>
      </c>
      <c r="I200" s="122">
        <v>330</v>
      </c>
      <c r="J200" s="123" t="s">
        <v>659</v>
      </c>
      <c r="K200" s="124">
        <f t="shared" si="64"/>
        <v>80.5</v>
      </c>
      <c r="L200" s="125">
        <f>K200/F200</f>
        <v>0.32857142857142857</v>
      </c>
      <c r="M200" s="126" t="s">
        <v>538</v>
      </c>
      <c r="N200" s="127">
        <v>42769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73</v>
      </c>
      <c r="B201" s="102">
        <v>42660</v>
      </c>
      <c r="C201" s="102"/>
      <c r="D201" s="103" t="s">
        <v>337</v>
      </c>
      <c r="E201" s="104" t="s">
        <v>562</v>
      </c>
      <c r="F201" s="105">
        <v>125</v>
      </c>
      <c r="G201" s="104"/>
      <c r="H201" s="104">
        <v>160</v>
      </c>
      <c r="I201" s="122">
        <v>160</v>
      </c>
      <c r="J201" s="123" t="s">
        <v>621</v>
      </c>
      <c r="K201" s="124">
        <f t="shared" si="64"/>
        <v>35</v>
      </c>
      <c r="L201" s="125">
        <v>0.28000000000000003</v>
      </c>
      <c r="M201" s="126" t="s">
        <v>538</v>
      </c>
      <c r="N201" s="127">
        <v>42803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74</v>
      </c>
      <c r="B202" s="102">
        <v>42660</v>
      </c>
      <c r="C202" s="102"/>
      <c r="D202" s="103" t="s">
        <v>441</v>
      </c>
      <c r="E202" s="104" t="s">
        <v>562</v>
      </c>
      <c r="F202" s="105">
        <v>114</v>
      </c>
      <c r="G202" s="104"/>
      <c r="H202" s="104">
        <v>145</v>
      </c>
      <c r="I202" s="122">
        <v>145</v>
      </c>
      <c r="J202" s="123" t="s">
        <v>621</v>
      </c>
      <c r="K202" s="124">
        <f t="shared" si="64"/>
        <v>31</v>
      </c>
      <c r="L202" s="125">
        <f>K202/F202</f>
        <v>0.27192982456140352</v>
      </c>
      <c r="M202" s="126" t="s">
        <v>538</v>
      </c>
      <c r="N202" s="127">
        <v>42859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75</v>
      </c>
      <c r="B203" s="102">
        <v>42660</v>
      </c>
      <c r="C203" s="102"/>
      <c r="D203" s="103" t="s">
        <v>660</v>
      </c>
      <c r="E203" s="104" t="s">
        <v>562</v>
      </c>
      <c r="F203" s="105">
        <v>212</v>
      </c>
      <c r="G203" s="104"/>
      <c r="H203" s="104">
        <v>280</v>
      </c>
      <c r="I203" s="122">
        <v>276</v>
      </c>
      <c r="J203" s="123" t="s">
        <v>661</v>
      </c>
      <c r="K203" s="124">
        <f t="shared" si="64"/>
        <v>68</v>
      </c>
      <c r="L203" s="125">
        <f>K203/F203</f>
        <v>0.32075471698113206</v>
      </c>
      <c r="M203" s="126" t="s">
        <v>538</v>
      </c>
      <c r="N203" s="127">
        <v>42858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76</v>
      </c>
      <c r="B204" s="102">
        <v>42678</v>
      </c>
      <c r="C204" s="102"/>
      <c r="D204" s="103" t="s">
        <v>149</v>
      </c>
      <c r="E204" s="104" t="s">
        <v>562</v>
      </c>
      <c r="F204" s="105">
        <v>155</v>
      </c>
      <c r="G204" s="104"/>
      <c r="H204" s="104">
        <v>210</v>
      </c>
      <c r="I204" s="122">
        <v>210</v>
      </c>
      <c r="J204" s="123" t="s">
        <v>662</v>
      </c>
      <c r="K204" s="124">
        <f t="shared" si="64"/>
        <v>55</v>
      </c>
      <c r="L204" s="125">
        <f>K204/F204</f>
        <v>0.35483870967741937</v>
      </c>
      <c r="M204" s="126" t="s">
        <v>538</v>
      </c>
      <c r="N204" s="127">
        <v>42944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7">
        <v>77</v>
      </c>
      <c r="B205" s="106">
        <v>42710</v>
      </c>
      <c r="C205" s="106"/>
      <c r="D205" s="107" t="s">
        <v>703</v>
      </c>
      <c r="E205" s="108" t="s">
        <v>562</v>
      </c>
      <c r="F205" s="109">
        <v>150.5</v>
      </c>
      <c r="G205" s="109"/>
      <c r="H205" s="110">
        <v>72.5</v>
      </c>
      <c r="I205" s="128">
        <v>174</v>
      </c>
      <c r="J205" s="129" t="s">
        <v>704</v>
      </c>
      <c r="K205" s="130">
        <v>-78</v>
      </c>
      <c r="L205" s="131">
        <v>-0.51827242524916906</v>
      </c>
      <c r="M205" s="132" t="s">
        <v>602</v>
      </c>
      <c r="N205" s="133">
        <v>43333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78</v>
      </c>
      <c r="B206" s="102">
        <v>42712</v>
      </c>
      <c r="C206" s="102"/>
      <c r="D206" s="103" t="s">
        <v>123</v>
      </c>
      <c r="E206" s="104" t="s">
        <v>562</v>
      </c>
      <c r="F206" s="105">
        <v>380</v>
      </c>
      <c r="G206" s="104"/>
      <c r="H206" s="104">
        <v>478</v>
      </c>
      <c r="I206" s="122">
        <v>468</v>
      </c>
      <c r="J206" s="123" t="s">
        <v>621</v>
      </c>
      <c r="K206" s="124">
        <f>H206-F206</f>
        <v>98</v>
      </c>
      <c r="L206" s="125">
        <f>K206/F206</f>
        <v>0.25789473684210529</v>
      </c>
      <c r="M206" s="126" t="s">
        <v>538</v>
      </c>
      <c r="N206" s="127">
        <v>43025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79</v>
      </c>
      <c r="B207" s="102">
        <v>42734</v>
      </c>
      <c r="C207" s="102"/>
      <c r="D207" s="103" t="s">
        <v>244</v>
      </c>
      <c r="E207" s="104" t="s">
        <v>562</v>
      </c>
      <c r="F207" s="105">
        <v>305</v>
      </c>
      <c r="G207" s="104"/>
      <c r="H207" s="104">
        <v>375</v>
      </c>
      <c r="I207" s="122">
        <v>375</v>
      </c>
      <c r="J207" s="123" t="s">
        <v>621</v>
      </c>
      <c r="K207" s="124">
        <f>H207-F207</f>
        <v>70</v>
      </c>
      <c r="L207" s="125">
        <f>K207/F207</f>
        <v>0.22950819672131148</v>
      </c>
      <c r="M207" s="126" t="s">
        <v>538</v>
      </c>
      <c r="N207" s="127">
        <v>42768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80</v>
      </c>
      <c r="B208" s="102">
        <v>42739</v>
      </c>
      <c r="C208" s="102"/>
      <c r="D208" s="103" t="s">
        <v>339</v>
      </c>
      <c r="E208" s="104" t="s">
        <v>562</v>
      </c>
      <c r="F208" s="105">
        <v>99.5</v>
      </c>
      <c r="G208" s="104"/>
      <c r="H208" s="104">
        <v>158</v>
      </c>
      <c r="I208" s="122">
        <v>158</v>
      </c>
      <c r="J208" s="123" t="s">
        <v>621</v>
      </c>
      <c r="K208" s="124">
        <f>H208-F208</f>
        <v>58.5</v>
      </c>
      <c r="L208" s="125">
        <f>K208/F208</f>
        <v>0.5879396984924623</v>
      </c>
      <c r="M208" s="126" t="s">
        <v>538</v>
      </c>
      <c r="N208" s="127">
        <v>42898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81</v>
      </c>
      <c r="B209" s="102">
        <v>42739</v>
      </c>
      <c r="C209" s="102"/>
      <c r="D209" s="103" t="s">
        <v>339</v>
      </c>
      <c r="E209" s="104" t="s">
        <v>562</v>
      </c>
      <c r="F209" s="105">
        <v>99.5</v>
      </c>
      <c r="G209" s="104"/>
      <c r="H209" s="104">
        <v>158</v>
      </c>
      <c r="I209" s="122">
        <v>158</v>
      </c>
      <c r="J209" s="123" t="s">
        <v>621</v>
      </c>
      <c r="K209" s="124">
        <v>58.5</v>
      </c>
      <c r="L209" s="125">
        <v>0.58793969849246197</v>
      </c>
      <c r="M209" s="126" t="s">
        <v>538</v>
      </c>
      <c r="N209" s="127">
        <v>42898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82</v>
      </c>
      <c r="B210" s="102">
        <v>42786</v>
      </c>
      <c r="C210" s="102"/>
      <c r="D210" s="103" t="s">
        <v>166</v>
      </c>
      <c r="E210" s="104" t="s">
        <v>562</v>
      </c>
      <c r="F210" s="105">
        <v>140.5</v>
      </c>
      <c r="G210" s="104"/>
      <c r="H210" s="104">
        <v>220</v>
      </c>
      <c r="I210" s="122">
        <v>220</v>
      </c>
      <c r="J210" s="123" t="s">
        <v>621</v>
      </c>
      <c r="K210" s="124">
        <f>H210-F210</f>
        <v>79.5</v>
      </c>
      <c r="L210" s="125">
        <f>K210/F210</f>
        <v>0.5658362989323843</v>
      </c>
      <c r="M210" s="126" t="s">
        <v>538</v>
      </c>
      <c r="N210" s="127">
        <v>42864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83</v>
      </c>
      <c r="B211" s="102">
        <v>42786</v>
      </c>
      <c r="C211" s="102"/>
      <c r="D211" s="103" t="s">
        <v>705</v>
      </c>
      <c r="E211" s="104" t="s">
        <v>562</v>
      </c>
      <c r="F211" s="105">
        <v>202.5</v>
      </c>
      <c r="G211" s="104"/>
      <c r="H211" s="104">
        <v>234</v>
      </c>
      <c r="I211" s="122">
        <v>234</v>
      </c>
      <c r="J211" s="123" t="s">
        <v>621</v>
      </c>
      <c r="K211" s="124">
        <v>31.5</v>
      </c>
      <c r="L211" s="125">
        <v>0.155555555555556</v>
      </c>
      <c r="M211" s="126" t="s">
        <v>538</v>
      </c>
      <c r="N211" s="127">
        <v>42836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84</v>
      </c>
      <c r="B212" s="102">
        <v>42818</v>
      </c>
      <c r="C212" s="102"/>
      <c r="D212" s="103" t="s">
        <v>499</v>
      </c>
      <c r="E212" s="104" t="s">
        <v>562</v>
      </c>
      <c r="F212" s="105">
        <v>300.5</v>
      </c>
      <c r="G212" s="104"/>
      <c r="H212" s="104">
        <v>417.5</v>
      </c>
      <c r="I212" s="122">
        <v>420</v>
      </c>
      <c r="J212" s="123" t="s">
        <v>663</v>
      </c>
      <c r="K212" s="124">
        <f>H212-F212</f>
        <v>117</v>
      </c>
      <c r="L212" s="125">
        <f>K212/F212</f>
        <v>0.38935108153078202</v>
      </c>
      <c r="M212" s="126" t="s">
        <v>538</v>
      </c>
      <c r="N212" s="127">
        <v>43070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85</v>
      </c>
      <c r="B213" s="102">
        <v>42818</v>
      </c>
      <c r="C213" s="102"/>
      <c r="D213" s="103" t="s">
        <v>701</v>
      </c>
      <c r="E213" s="104" t="s">
        <v>562</v>
      </c>
      <c r="F213" s="105">
        <v>850</v>
      </c>
      <c r="G213" s="104"/>
      <c r="H213" s="104">
        <v>1042.5</v>
      </c>
      <c r="I213" s="122">
        <v>1023</v>
      </c>
      <c r="J213" s="123" t="s">
        <v>706</v>
      </c>
      <c r="K213" s="124">
        <v>192.5</v>
      </c>
      <c r="L213" s="125">
        <v>0.22647058823529401</v>
      </c>
      <c r="M213" s="126" t="s">
        <v>538</v>
      </c>
      <c r="N213" s="127">
        <v>42830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86</v>
      </c>
      <c r="B214" s="102">
        <v>42830</v>
      </c>
      <c r="C214" s="102"/>
      <c r="D214" s="103" t="s">
        <v>455</v>
      </c>
      <c r="E214" s="104" t="s">
        <v>562</v>
      </c>
      <c r="F214" s="105">
        <v>785</v>
      </c>
      <c r="G214" s="104"/>
      <c r="H214" s="104">
        <v>930</v>
      </c>
      <c r="I214" s="122">
        <v>920</v>
      </c>
      <c r="J214" s="123" t="s">
        <v>664</v>
      </c>
      <c r="K214" s="124">
        <f>H214-F214</f>
        <v>145</v>
      </c>
      <c r="L214" s="125">
        <f>K214/F214</f>
        <v>0.18471337579617833</v>
      </c>
      <c r="M214" s="126" t="s">
        <v>538</v>
      </c>
      <c r="N214" s="127">
        <v>42976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87</v>
      </c>
      <c r="B215" s="106">
        <v>42831</v>
      </c>
      <c r="C215" s="106"/>
      <c r="D215" s="107" t="s">
        <v>707</v>
      </c>
      <c r="E215" s="108" t="s">
        <v>562</v>
      </c>
      <c r="F215" s="109">
        <v>40</v>
      </c>
      <c r="G215" s="109"/>
      <c r="H215" s="110">
        <v>13.1</v>
      </c>
      <c r="I215" s="128">
        <v>60</v>
      </c>
      <c r="J215" s="134" t="s">
        <v>708</v>
      </c>
      <c r="K215" s="130">
        <v>-26.9</v>
      </c>
      <c r="L215" s="131">
        <v>-0.67249999999999999</v>
      </c>
      <c r="M215" s="132" t="s">
        <v>602</v>
      </c>
      <c r="N215" s="133">
        <v>43138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88</v>
      </c>
      <c r="B216" s="102">
        <v>42837</v>
      </c>
      <c r="C216" s="102"/>
      <c r="D216" s="103" t="s">
        <v>87</v>
      </c>
      <c r="E216" s="104" t="s">
        <v>562</v>
      </c>
      <c r="F216" s="105">
        <v>289.5</v>
      </c>
      <c r="G216" s="104"/>
      <c r="H216" s="104">
        <v>354</v>
      </c>
      <c r="I216" s="122">
        <v>360</v>
      </c>
      <c r="J216" s="123" t="s">
        <v>665</v>
      </c>
      <c r="K216" s="124">
        <f t="shared" ref="K216:K224" si="65">H216-F216</f>
        <v>64.5</v>
      </c>
      <c r="L216" s="125">
        <f t="shared" ref="L216:L224" si="66">K216/F216</f>
        <v>0.22279792746113988</v>
      </c>
      <c r="M216" s="126" t="s">
        <v>538</v>
      </c>
      <c r="N216" s="127">
        <v>43040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89</v>
      </c>
      <c r="B217" s="102">
        <v>42845</v>
      </c>
      <c r="C217" s="102"/>
      <c r="D217" s="103" t="s">
        <v>405</v>
      </c>
      <c r="E217" s="104" t="s">
        <v>562</v>
      </c>
      <c r="F217" s="105">
        <v>700</v>
      </c>
      <c r="G217" s="104"/>
      <c r="H217" s="104">
        <v>840</v>
      </c>
      <c r="I217" s="122">
        <v>840</v>
      </c>
      <c r="J217" s="123" t="s">
        <v>666</v>
      </c>
      <c r="K217" s="124">
        <f t="shared" si="65"/>
        <v>140</v>
      </c>
      <c r="L217" s="125">
        <f t="shared" si="66"/>
        <v>0.2</v>
      </c>
      <c r="M217" s="126" t="s">
        <v>538</v>
      </c>
      <c r="N217" s="127">
        <v>42893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90</v>
      </c>
      <c r="B218" s="102">
        <v>42887</v>
      </c>
      <c r="C218" s="102"/>
      <c r="D218" s="144" t="s">
        <v>350</v>
      </c>
      <c r="E218" s="104" t="s">
        <v>562</v>
      </c>
      <c r="F218" s="105">
        <v>130</v>
      </c>
      <c r="G218" s="104"/>
      <c r="H218" s="104">
        <v>144.25</v>
      </c>
      <c r="I218" s="122">
        <v>170</v>
      </c>
      <c r="J218" s="123" t="s">
        <v>667</v>
      </c>
      <c r="K218" s="124">
        <f t="shared" si="65"/>
        <v>14.25</v>
      </c>
      <c r="L218" s="125">
        <f t="shared" si="66"/>
        <v>0.10961538461538461</v>
      </c>
      <c r="M218" s="126" t="s">
        <v>538</v>
      </c>
      <c r="N218" s="127">
        <v>43675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91</v>
      </c>
      <c r="B219" s="102">
        <v>42901</v>
      </c>
      <c r="C219" s="102"/>
      <c r="D219" s="144" t="s">
        <v>668</v>
      </c>
      <c r="E219" s="104" t="s">
        <v>562</v>
      </c>
      <c r="F219" s="105">
        <v>214.5</v>
      </c>
      <c r="G219" s="104"/>
      <c r="H219" s="104">
        <v>262</v>
      </c>
      <c r="I219" s="122">
        <v>262</v>
      </c>
      <c r="J219" s="123" t="s">
        <v>669</v>
      </c>
      <c r="K219" s="124">
        <f t="shared" si="65"/>
        <v>47.5</v>
      </c>
      <c r="L219" s="125">
        <f t="shared" si="66"/>
        <v>0.22144522144522144</v>
      </c>
      <c r="M219" s="126" t="s">
        <v>538</v>
      </c>
      <c r="N219" s="127">
        <v>42977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92</v>
      </c>
      <c r="B220" s="150">
        <v>42933</v>
      </c>
      <c r="C220" s="150"/>
      <c r="D220" s="151" t="s">
        <v>670</v>
      </c>
      <c r="E220" s="152" t="s">
        <v>562</v>
      </c>
      <c r="F220" s="153">
        <v>370</v>
      </c>
      <c r="G220" s="152"/>
      <c r="H220" s="152">
        <v>447.5</v>
      </c>
      <c r="I220" s="169">
        <v>450</v>
      </c>
      <c r="J220" s="209" t="s">
        <v>621</v>
      </c>
      <c r="K220" s="124">
        <f t="shared" si="65"/>
        <v>77.5</v>
      </c>
      <c r="L220" s="171">
        <f t="shared" si="66"/>
        <v>0.20945945945945946</v>
      </c>
      <c r="M220" s="172" t="s">
        <v>538</v>
      </c>
      <c r="N220" s="173">
        <v>43035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93</v>
      </c>
      <c r="B221" s="150">
        <v>42943</v>
      </c>
      <c r="C221" s="150"/>
      <c r="D221" s="151" t="s">
        <v>164</v>
      </c>
      <c r="E221" s="152" t="s">
        <v>562</v>
      </c>
      <c r="F221" s="153">
        <v>657.5</v>
      </c>
      <c r="G221" s="152"/>
      <c r="H221" s="152">
        <v>825</v>
      </c>
      <c r="I221" s="169">
        <v>820</v>
      </c>
      <c r="J221" s="209" t="s">
        <v>621</v>
      </c>
      <c r="K221" s="124">
        <f t="shared" si="65"/>
        <v>167.5</v>
      </c>
      <c r="L221" s="171">
        <f t="shared" si="66"/>
        <v>0.25475285171102663</v>
      </c>
      <c r="M221" s="172" t="s">
        <v>538</v>
      </c>
      <c r="N221" s="173">
        <v>43090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94</v>
      </c>
      <c r="B222" s="102">
        <v>42964</v>
      </c>
      <c r="C222" s="102"/>
      <c r="D222" s="103" t="s">
        <v>354</v>
      </c>
      <c r="E222" s="104" t="s">
        <v>562</v>
      </c>
      <c r="F222" s="105">
        <v>605</v>
      </c>
      <c r="G222" s="104"/>
      <c r="H222" s="104">
        <v>750</v>
      </c>
      <c r="I222" s="122">
        <v>750</v>
      </c>
      <c r="J222" s="123" t="s">
        <v>664</v>
      </c>
      <c r="K222" s="124">
        <f t="shared" si="65"/>
        <v>145</v>
      </c>
      <c r="L222" s="125">
        <f t="shared" si="66"/>
        <v>0.23966942148760331</v>
      </c>
      <c r="M222" s="126" t="s">
        <v>538</v>
      </c>
      <c r="N222" s="127">
        <v>43027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25">
        <v>95</v>
      </c>
      <c r="B223" s="145">
        <v>42979</v>
      </c>
      <c r="C223" s="145"/>
      <c r="D223" s="146" t="s">
        <v>459</v>
      </c>
      <c r="E223" s="147" t="s">
        <v>562</v>
      </c>
      <c r="F223" s="148">
        <v>255</v>
      </c>
      <c r="G223" s="149"/>
      <c r="H223" s="149">
        <v>217.25</v>
      </c>
      <c r="I223" s="149">
        <v>320</v>
      </c>
      <c r="J223" s="166" t="s">
        <v>671</v>
      </c>
      <c r="K223" s="130">
        <f t="shared" si="65"/>
        <v>-37.75</v>
      </c>
      <c r="L223" s="167">
        <f t="shared" si="66"/>
        <v>-0.14803921568627451</v>
      </c>
      <c r="M223" s="132" t="s">
        <v>602</v>
      </c>
      <c r="N223" s="168">
        <v>43661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96</v>
      </c>
      <c r="B224" s="102">
        <v>42997</v>
      </c>
      <c r="C224" s="102"/>
      <c r="D224" s="103" t="s">
        <v>672</v>
      </c>
      <c r="E224" s="104" t="s">
        <v>562</v>
      </c>
      <c r="F224" s="105">
        <v>215</v>
      </c>
      <c r="G224" s="104"/>
      <c r="H224" s="104">
        <v>258</v>
      </c>
      <c r="I224" s="122">
        <v>258</v>
      </c>
      <c r="J224" s="123" t="s">
        <v>621</v>
      </c>
      <c r="K224" s="124">
        <f t="shared" si="65"/>
        <v>43</v>
      </c>
      <c r="L224" s="125">
        <f t="shared" si="66"/>
        <v>0.2</v>
      </c>
      <c r="M224" s="126" t="s">
        <v>538</v>
      </c>
      <c r="N224" s="127">
        <v>43040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97</v>
      </c>
      <c r="B225" s="102">
        <v>42997</v>
      </c>
      <c r="C225" s="102"/>
      <c r="D225" s="103" t="s">
        <v>672</v>
      </c>
      <c r="E225" s="104" t="s">
        <v>562</v>
      </c>
      <c r="F225" s="105">
        <v>215</v>
      </c>
      <c r="G225" s="104"/>
      <c r="H225" s="104">
        <v>258</v>
      </c>
      <c r="I225" s="122">
        <v>258</v>
      </c>
      <c r="J225" s="209" t="s">
        <v>621</v>
      </c>
      <c r="K225" s="124">
        <v>43</v>
      </c>
      <c r="L225" s="125">
        <v>0.2</v>
      </c>
      <c r="M225" s="126" t="s">
        <v>538</v>
      </c>
      <c r="N225" s="127">
        <v>43040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98</v>
      </c>
      <c r="B226" s="190">
        <v>42998</v>
      </c>
      <c r="C226" s="190"/>
      <c r="D226" s="331" t="s">
        <v>758</v>
      </c>
      <c r="E226" s="191" t="s">
        <v>562</v>
      </c>
      <c r="F226" s="192">
        <v>75</v>
      </c>
      <c r="G226" s="191"/>
      <c r="H226" s="191">
        <v>90</v>
      </c>
      <c r="I226" s="210">
        <v>90</v>
      </c>
      <c r="J226" s="123" t="s">
        <v>673</v>
      </c>
      <c r="K226" s="124">
        <f t="shared" ref="K226:K231" si="67">H226-F226</f>
        <v>15</v>
      </c>
      <c r="L226" s="125">
        <f t="shared" ref="L226:L231" si="68">K226/F226</f>
        <v>0.2</v>
      </c>
      <c r="M226" s="126" t="s">
        <v>538</v>
      </c>
      <c r="N226" s="127">
        <v>43019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99</v>
      </c>
      <c r="B227" s="150">
        <v>43011</v>
      </c>
      <c r="C227" s="150"/>
      <c r="D227" s="151" t="s">
        <v>674</v>
      </c>
      <c r="E227" s="152" t="s">
        <v>562</v>
      </c>
      <c r="F227" s="153">
        <v>315</v>
      </c>
      <c r="G227" s="152"/>
      <c r="H227" s="152">
        <v>392</v>
      </c>
      <c r="I227" s="169">
        <v>384</v>
      </c>
      <c r="J227" s="209" t="s">
        <v>675</v>
      </c>
      <c r="K227" s="124">
        <f t="shared" si="67"/>
        <v>77</v>
      </c>
      <c r="L227" s="171">
        <f t="shared" si="68"/>
        <v>0.24444444444444444</v>
      </c>
      <c r="M227" s="172" t="s">
        <v>538</v>
      </c>
      <c r="N227" s="173">
        <v>43017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100</v>
      </c>
      <c r="B228" s="150">
        <v>43013</v>
      </c>
      <c r="C228" s="150"/>
      <c r="D228" s="151" t="s">
        <v>676</v>
      </c>
      <c r="E228" s="152" t="s">
        <v>562</v>
      </c>
      <c r="F228" s="153">
        <v>145</v>
      </c>
      <c r="G228" s="152"/>
      <c r="H228" s="152">
        <v>179</v>
      </c>
      <c r="I228" s="169">
        <v>180</v>
      </c>
      <c r="J228" s="209" t="s">
        <v>552</v>
      </c>
      <c r="K228" s="124">
        <f t="shared" si="67"/>
        <v>34</v>
      </c>
      <c r="L228" s="171">
        <f t="shared" si="68"/>
        <v>0.23448275862068965</v>
      </c>
      <c r="M228" s="172" t="s">
        <v>538</v>
      </c>
      <c r="N228" s="173">
        <v>43025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101</v>
      </c>
      <c r="B229" s="150">
        <v>43014</v>
      </c>
      <c r="C229" s="150"/>
      <c r="D229" s="151" t="s">
        <v>328</v>
      </c>
      <c r="E229" s="152" t="s">
        <v>562</v>
      </c>
      <c r="F229" s="153">
        <v>256</v>
      </c>
      <c r="G229" s="152"/>
      <c r="H229" s="152">
        <v>323</v>
      </c>
      <c r="I229" s="169">
        <v>320</v>
      </c>
      <c r="J229" s="209" t="s">
        <v>621</v>
      </c>
      <c r="K229" s="124">
        <f t="shared" si="67"/>
        <v>67</v>
      </c>
      <c r="L229" s="171">
        <f t="shared" si="68"/>
        <v>0.26171875</v>
      </c>
      <c r="M229" s="172" t="s">
        <v>538</v>
      </c>
      <c r="N229" s="173">
        <v>43067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102</v>
      </c>
      <c r="B230" s="150">
        <v>43017</v>
      </c>
      <c r="C230" s="150"/>
      <c r="D230" s="151" t="s">
        <v>347</v>
      </c>
      <c r="E230" s="152" t="s">
        <v>562</v>
      </c>
      <c r="F230" s="153">
        <v>137.5</v>
      </c>
      <c r="G230" s="152"/>
      <c r="H230" s="152">
        <v>184</v>
      </c>
      <c r="I230" s="169">
        <v>183</v>
      </c>
      <c r="J230" s="170" t="s">
        <v>677</v>
      </c>
      <c r="K230" s="124">
        <f t="shared" si="67"/>
        <v>46.5</v>
      </c>
      <c r="L230" s="171">
        <f t="shared" si="68"/>
        <v>0.33818181818181819</v>
      </c>
      <c r="M230" s="172" t="s">
        <v>538</v>
      </c>
      <c r="N230" s="173">
        <v>43108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103</v>
      </c>
      <c r="B231" s="150">
        <v>43018</v>
      </c>
      <c r="C231" s="150"/>
      <c r="D231" s="151" t="s">
        <v>678</v>
      </c>
      <c r="E231" s="152" t="s">
        <v>562</v>
      </c>
      <c r="F231" s="153">
        <v>125.5</v>
      </c>
      <c r="G231" s="152"/>
      <c r="H231" s="152">
        <v>158</v>
      </c>
      <c r="I231" s="169">
        <v>155</v>
      </c>
      <c r="J231" s="170" t="s">
        <v>679</v>
      </c>
      <c r="K231" s="124">
        <f t="shared" si="67"/>
        <v>32.5</v>
      </c>
      <c r="L231" s="171">
        <f t="shared" si="68"/>
        <v>0.25896414342629481</v>
      </c>
      <c r="M231" s="172" t="s">
        <v>538</v>
      </c>
      <c r="N231" s="173">
        <v>43067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104</v>
      </c>
      <c r="B232" s="150">
        <v>43018</v>
      </c>
      <c r="C232" s="150"/>
      <c r="D232" s="151" t="s">
        <v>709</v>
      </c>
      <c r="E232" s="152" t="s">
        <v>562</v>
      </c>
      <c r="F232" s="153">
        <v>895</v>
      </c>
      <c r="G232" s="152"/>
      <c r="H232" s="152">
        <v>1122.5</v>
      </c>
      <c r="I232" s="169">
        <v>1078</v>
      </c>
      <c r="J232" s="170" t="s">
        <v>710</v>
      </c>
      <c r="K232" s="124">
        <v>227.5</v>
      </c>
      <c r="L232" s="171">
        <v>0.25418994413407803</v>
      </c>
      <c r="M232" s="172" t="s">
        <v>538</v>
      </c>
      <c r="N232" s="173">
        <v>43117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105</v>
      </c>
      <c r="B233" s="150">
        <v>43020</v>
      </c>
      <c r="C233" s="150"/>
      <c r="D233" s="151" t="s">
        <v>335</v>
      </c>
      <c r="E233" s="152" t="s">
        <v>562</v>
      </c>
      <c r="F233" s="153">
        <v>525</v>
      </c>
      <c r="G233" s="152"/>
      <c r="H233" s="152">
        <v>629</v>
      </c>
      <c r="I233" s="169">
        <v>629</v>
      </c>
      <c r="J233" s="209" t="s">
        <v>621</v>
      </c>
      <c r="K233" s="124">
        <v>104</v>
      </c>
      <c r="L233" s="171">
        <v>0.19809523809523799</v>
      </c>
      <c r="M233" s="172" t="s">
        <v>538</v>
      </c>
      <c r="N233" s="173">
        <v>43119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106</v>
      </c>
      <c r="B234" s="150">
        <v>43046</v>
      </c>
      <c r="C234" s="150"/>
      <c r="D234" s="151" t="s">
        <v>373</v>
      </c>
      <c r="E234" s="152" t="s">
        <v>562</v>
      </c>
      <c r="F234" s="153">
        <v>740</v>
      </c>
      <c r="G234" s="152"/>
      <c r="H234" s="152">
        <v>892.5</v>
      </c>
      <c r="I234" s="169">
        <v>900</v>
      </c>
      <c r="J234" s="170" t="s">
        <v>680</v>
      </c>
      <c r="K234" s="124">
        <f>H234-F234</f>
        <v>152.5</v>
      </c>
      <c r="L234" s="171">
        <f>K234/F234</f>
        <v>0.20608108108108109</v>
      </c>
      <c r="M234" s="172" t="s">
        <v>538</v>
      </c>
      <c r="N234" s="173">
        <v>43052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107</v>
      </c>
      <c r="B235" s="102">
        <v>43073</v>
      </c>
      <c r="C235" s="102"/>
      <c r="D235" s="103" t="s">
        <v>681</v>
      </c>
      <c r="E235" s="104" t="s">
        <v>562</v>
      </c>
      <c r="F235" s="105">
        <v>118.5</v>
      </c>
      <c r="G235" s="104"/>
      <c r="H235" s="104">
        <v>143.5</v>
      </c>
      <c r="I235" s="122">
        <v>145</v>
      </c>
      <c r="J235" s="137" t="s">
        <v>682</v>
      </c>
      <c r="K235" s="124">
        <f>H235-F235</f>
        <v>25</v>
      </c>
      <c r="L235" s="125">
        <f>K235/F235</f>
        <v>0.2109704641350211</v>
      </c>
      <c r="M235" s="126" t="s">
        <v>538</v>
      </c>
      <c r="N235" s="127">
        <v>43097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7">
        <v>108</v>
      </c>
      <c r="B236" s="106">
        <v>43090</v>
      </c>
      <c r="C236" s="106"/>
      <c r="D236" s="154" t="s">
        <v>409</v>
      </c>
      <c r="E236" s="108" t="s">
        <v>562</v>
      </c>
      <c r="F236" s="109">
        <v>715</v>
      </c>
      <c r="G236" s="109"/>
      <c r="H236" s="110">
        <v>500</v>
      </c>
      <c r="I236" s="128">
        <v>872</v>
      </c>
      <c r="J236" s="134" t="s">
        <v>683</v>
      </c>
      <c r="K236" s="130">
        <f>H236-F236</f>
        <v>-215</v>
      </c>
      <c r="L236" s="131">
        <f>K236/F236</f>
        <v>-0.30069930069930068</v>
      </c>
      <c r="M236" s="132" t="s">
        <v>602</v>
      </c>
      <c r="N236" s="133">
        <v>43670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109</v>
      </c>
      <c r="B237" s="102">
        <v>43098</v>
      </c>
      <c r="C237" s="102"/>
      <c r="D237" s="103" t="s">
        <v>674</v>
      </c>
      <c r="E237" s="104" t="s">
        <v>562</v>
      </c>
      <c r="F237" s="105">
        <v>435</v>
      </c>
      <c r="G237" s="104"/>
      <c r="H237" s="104">
        <v>542.5</v>
      </c>
      <c r="I237" s="122">
        <v>539</v>
      </c>
      <c r="J237" s="137" t="s">
        <v>621</v>
      </c>
      <c r="K237" s="124">
        <v>107.5</v>
      </c>
      <c r="L237" s="125">
        <v>0.247126436781609</v>
      </c>
      <c r="M237" s="126" t="s">
        <v>538</v>
      </c>
      <c r="N237" s="127">
        <v>43206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110</v>
      </c>
      <c r="B238" s="102">
        <v>43098</v>
      </c>
      <c r="C238" s="102"/>
      <c r="D238" s="103" t="s">
        <v>512</v>
      </c>
      <c r="E238" s="104" t="s">
        <v>562</v>
      </c>
      <c r="F238" s="105">
        <v>885</v>
      </c>
      <c r="G238" s="104"/>
      <c r="H238" s="104">
        <v>1090</v>
      </c>
      <c r="I238" s="122">
        <v>1084</v>
      </c>
      <c r="J238" s="137" t="s">
        <v>621</v>
      </c>
      <c r="K238" s="124">
        <v>205</v>
      </c>
      <c r="L238" s="125">
        <v>0.23163841807909599</v>
      </c>
      <c r="M238" s="126" t="s">
        <v>538</v>
      </c>
      <c r="N238" s="127">
        <v>43213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6">
        <v>111</v>
      </c>
      <c r="B239" s="317">
        <v>43192</v>
      </c>
      <c r="C239" s="317"/>
      <c r="D239" s="112" t="s">
        <v>691</v>
      </c>
      <c r="E239" s="318" t="s">
        <v>562</v>
      </c>
      <c r="F239" s="319">
        <v>478.5</v>
      </c>
      <c r="G239" s="318"/>
      <c r="H239" s="318">
        <v>442</v>
      </c>
      <c r="I239" s="320">
        <v>613</v>
      </c>
      <c r="J239" s="340" t="s">
        <v>775</v>
      </c>
      <c r="K239" s="130">
        <f>H239-F239</f>
        <v>-36.5</v>
      </c>
      <c r="L239" s="131">
        <f>K239/F239</f>
        <v>-7.6280041797283177E-2</v>
      </c>
      <c r="M239" s="132" t="s">
        <v>602</v>
      </c>
      <c r="N239" s="133">
        <v>43762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7">
        <v>112</v>
      </c>
      <c r="B240" s="106">
        <v>43194</v>
      </c>
      <c r="C240" s="106"/>
      <c r="D240" s="330" t="s">
        <v>757</v>
      </c>
      <c r="E240" s="108" t="s">
        <v>562</v>
      </c>
      <c r="F240" s="109">
        <f>141.5-7.3</f>
        <v>134.19999999999999</v>
      </c>
      <c r="G240" s="109"/>
      <c r="H240" s="110">
        <v>77</v>
      </c>
      <c r="I240" s="128">
        <v>180</v>
      </c>
      <c r="J240" s="340" t="s">
        <v>774</v>
      </c>
      <c r="K240" s="130">
        <f>H240-F240</f>
        <v>-57.199999999999989</v>
      </c>
      <c r="L240" s="131">
        <f>K240/F240</f>
        <v>-0.42622950819672129</v>
      </c>
      <c r="M240" s="132" t="s">
        <v>602</v>
      </c>
      <c r="N240" s="133">
        <v>43522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7">
        <v>113</v>
      </c>
      <c r="B241" s="106">
        <v>43209</v>
      </c>
      <c r="C241" s="106"/>
      <c r="D241" s="107" t="s">
        <v>684</v>
      </c>
      <c r="E241" s="108" t="s">
        <v>562</v>
      </c>
      <c r="F241" s="109">
        <v>430</v>
      </c>
      <c r="G241" s="109"/>
      <c r="H241" s="110">
        <v>220</v>
      </c>
      <c r="I241" s="128">
        <v>537</v>
      </c>
      <c r="J241" s="134" t="s">
        <v>685</v>
      </c>
      <c r="K241" s="130">
        <f>H241-F241</f>
        <v>-210</v>
      </c>
      <c r="L241" s="131">
        <f>K241/F241</f>
        <v>-0.48837209302325579</v>
      </c>
      <c r="M241" s="132" t="s">
        <v>602</v>
      </c>
      <c r="N241" s="133">
        <v>43252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114</v>
      </c>
      <c r="B242" s="190">
        <v>43220</v>
      </c>
      <c r="C242" s="190"/>
      <c r="D242" s="151" t="s">
        <v>374</v>
      </c>
      <c r="E242" s="191" t="s">
        <v>562</v>
      </c>
      <c r="F242" s="191">
        <v>153.5</v>
      </c>
      <c r="G242" s="191"/>
      <c r="H242" s="191">
        <v>196</v>
      </c>
      <c r="I242" s="210">
        <v>196</v>
      </c>
      <c r="J242" s="137" t="s">
        <v>790</v>
      </c>
      <c r="K242" s="124">
        <f>H242-F242</f>
        <v>42.5</v>
      </c>
      <c r="L242" s="125">
        <f>K242/F242</f>
        <v>0.27687296416938112</v>
      </c>
      <c r="M242" s="126" t="s">
        <v>538</v>
      </c>
      <c r="N242" s="322">
        <v>43605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115</v>
      </c>
      <c r="B243" s="106">
        <v>43306</v>
      </c>
      <c r="C243" s="106"/>
      <c r="D243" s="107" t="s">
        <v>707</v>
      </c>
      <c r="E243" s="108" t="s">
        <v>562</v>
      </c>
      <c r="F243" s="109">
        <v>27.5</v>
      </c>
      <c r="G243" s="109"/>
      <c r="H243" s="110">
        <v>13.1</v>
      </c>
      <c r="I243" s="128">
        <v>60</v>
      </c>
      <c r="J243" s="134" t="s">
        <v>711</v>
      </c>
      <c r="K243" s="130">
        <v>-14.4</v>
      </c>
      <c r="L243" s="131">
        <v>-0.52363636363636401</v>
      </c>
      <c r="M243" s="132" t="s">
        <v>602</v>
      </c>
      <c r="N243" s="133">
        <v>43138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6">
        <v>116</v>
      </c>
      <c r="B244" s="317">
        <v>43318</v>
      </c>
      <c r="C244" s="317"/>
      <c r="D244" s="112" t="s">
        <v>686</v>
      </c>
      <c r="E244" s="318" t="s">
        <v>562</v>
      </c>
      <c r="F244" s="318">
        <v>148.5</v>
      </c>
      <c r="G244" s="318"/>
      <c r="H244" s="318">
        <v>102</v>
      </c>
      <c r="I244" s="320">
        <v>182</v>
      </c>
      <c r="J244" s="134" t="s">
        <v>789</v>
      </c>
      <c r="K244" s="130">
        <f>H244-F244</f>
        <v>-46.5</v>
      </c>
      <c r="L244" s="131">
        <f>K244/F244</f>
        <v>-0.31313131313131315</v>
      </c>
      <c r="M244" s="132" t="s">
        <v>602</v>
      </c>
      <c r="N244" s="133">
        <v>43661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117</v>
      </c>
      <c r="B245" s="102">
        <v>43335</v>
      </c>
      <c r="C245" s="102"/>
      <c r="D245" s="103" t="s">
        <v>712</v>
      </c>
      <c r="E245" s="104" t="s">
        <v>562</v>
      </c>
      <c r="F245" s="152">
        <v>285</v>
      </c>
      <c r="G245" s="104"/>
      <c r="H245" s="104">
        <v>355</v>
      </c>
      <c r="I245" s="122">
        <v>364</v>
      </c>
      <c r="J245" s="137" t="s">
        <v>713</v>
      </c>
      <c r="K245" s="124">
        <v>70</v>
      </c>
      <c r="L245" s="125">
        <v>0.24561403508771901</v>
      </c>
      <c r="M245" s="126" t="s">
        <v>538</v>
      </c>
      <c r="N245" s="127">
        <v>43455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118</v>
      </c>
      <c r="B246" s="102">
        <v>43341</v>
      </c>
      <c r="C246" s="102"/>
      <c r="D246" s="103" t="s">
        <v>366</v>
      </c>
      <c r="E246" s="104" t="s">
        <v>562</v>
      </c>
      <c r="F246" s="152">
        <v>525</v>
      </c>
      <c r="G246" s="104"/>
      <c r="H246" s="104">
        <v>585</v>
      </c>
      <c r="I246" s="122">
        <v>635</v>
      </c>
      <c r="J246" s="137" t="s">
        <v>687</v>
      </c>
      <c r="K246" s="124">
        <f t="shared" ref="K246:K258" si="69">H246-F246</f>
        <v>60</v>
      </c>
      <c r="L246" s="125">
        <f t="shared" ref="L246:L258" si="70">K246/F246</f>
        <v>0.11428571428571428</v>
      </c>
      <c r="M246" s="126" t="s">
        <v>538</v>
      </c>
      <c r="N246" s="127">
        <v>43662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119</v>
      </c>
      <c r="B247" s="102">
        <v>43395</v>
      </c>
      <c r="C247" s="102"/>
      <c r="D247" s="103" t="s">
        <v>354</v>
      </c>
      <c r="E247" s="104" t="s">
        <v>562</v>
      </c>
      <c r="F247" s="152">
        <v>475</v>
      </c>
      <c r="G247" s="104"/>
      <c r="H247" s="104">
        <v>574</v>
      </c>
      <c r="I247" s="122">
        <v>570</v>
      </c>
      <c r="J247" s="137" t="s">
        <v>621</v>
      </c>
      <c r="K247" s="124">
        <f t="shared" si="69"/>
        <v>99</v>
      </c>
      <c r="L247" s="125">
        <f t="shared" si="70"/>
        <v>0.20842105263157895</v>
      </c>
      <c r="M247" s="126" t="s">
        <v>538</v>
      </c>
      <c r="N247" s="127">
        <v>43403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120</v>
      </c>
      <c r="B248" s="150">
        <v>43397</v>
      </c>
      <c r="C248" s="150"/>
      <c r="D248" s="351" t="s">
        <v>372</v>
      </c>
      <c r="E248" s="152" t="s">
        <v>562</v>
      </c>
      <c r="F248" s="152">
        <v>707.5</v>
      </c>
      <c r="G248" s="152"/>
      <c r="H248" s="152">
        <v>872</v>
      </c>
      <c r="I248" s="169">
        <v>872</v>
      </c>
      <c r="J248" s="170" t="s">
        <v>621</v>
      </c>
      <c r="K248" s="124">
        <f t="shared" si="69"/>
        <v>164.5</v>
      </c>
      <c r="L248" s="171">
        <f t="shared" si="70"/>
        <v>0.23250883392226149</v>
      </c>
      <c r="M248" s="172" t="s">
        <v>538</v>
      </c>
      <c r="N248" s="173">
        <v>43482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121</v>
      </c>
      <c r="B249" s="150">
        <v>43398</v>
      </c>
      <c r="C249" s="150"/>
      <c r="D249" s="351" t="s">
        <v>336</v>
      </c>
      <c r="E249" s="152" t="s">
        <v>562</v>
      </c>
      <c r="F249" s="152">
        <v>162</v>
      </c>
      <c r="G249" s="152"/>
      <c r="H249" s="152">
        <v>204</v>
      </c>
      <c r="I249" s="169">
        <v>209</v>
      </c>
      <c r="J249" s="170" t="s">
        <v>788</v>
      </c>
      <c r="K249" s="124">
        <f t="shared" si="69"/>
        <v>42</v>
      </c>
      <c r="L249" s="171">
        <f t="shared" si="70"/>
        <v>0.25925925925925924</v>
      </c>
      <c r="M249" s="172" t="s">
        <v>538</v>
      </c>
      <c r="N249" s="173">
        <v>43539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122</v>
      </c>
      <c r="B250" s="190">
        <v>43399</v>
      </c>
      <c r="C250" s="190"/>
      <c r="D250" s="151" t="s">
        <v>449</v>
      </c>
      <c r="E250" s="191" t="s">
        <v>562</v>
      </c>
      <c r="F250" s="191">
        <v>240</v>
      </c>
      <c r="G250" s="191"/>
      <c r="H250" s="191">
        <v>297</v>
      </c>
      <c r="I250" s="210">
        <v>297</v>
      </c>
      <c r="J250" s="170" t="s">
        <v>621</v>
      </c>
      <c r="K250" s="211">
        <f t="shared" si="69"/>
        <v>57</v>
      </c>
      <c r="L250" s="212">
        <f t="shared" si="70"/>
        <v>0.23749999999999999</v>
      </c>
      <c r="M250" s="213" t="s">
        <v>538</v>
      </c>
      <c r="N250" s="214">
        <v>43417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123</v>
      </c>
      <c r="B251" s="102">
        <v>43439</v>
      </c>
      <c r="C251" s="102"/>
      <c r="D251" s="144" t="s">
        <v>688</v>
      </c>
      <c r="E251" s="104" t="s">
        <v>562</v>
      </c>
      <c r="F251" s="104">
        <v>202.5</v>
      </c>
      <c r="G251" s="104"/>
      <c r="H251" s="104">
        <v>255</v>
      </c>
      <c r="I251" s="122">
        <v>252</v>
      </c>
      <c r="J251" s="137" t="s">
        <v>621</v>
      </c>
      <c r="K251" s="124">
        <f t="shared" si="69"/>
        <v>52.5</v>
      </c>
      <c r="L251" s="125">
        <f t="shared" si="70"/>
        <v>0.25925925925925924</v>
      </c>
      <c r="M251" s="126" t="s">
        <v>538</v>
      </c>
      <c r="N251" s="127">
        <v>43542</v>
      </c>
      <c r="O251" s="54"/>
      <c r="P251" s="13"/>
      <c r="Q251" s="13"/>
      <c r="R251" s="90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124</v>
      </c>
      <c r="B252" s="190">
        <v>43465</v>
      </c>
      <c r="C252" s="102"/>
      <c r="D252" s="351" t="s">
        <v>394</v>
      </c>
      <c r="E252" s="191" t="s">
        <v>562</v>
      </c>
      <c r="F252" s="191">
        <v>710</v>
      </c>
      <c r="G252" s="191"/>
      <c r="H252" s="191">
        <v>866</v>
      </c>
      <c r="I252" s="210">
        <v>866</v>
      </c>
      <c r="J252" s="170" t="s">
        <v>621</v>
      </c>
      <c r="K252" s="124">
        <f t="shared" si="69"/>
        <v>156</v>
      </c>
      <c r="L252" s="125">
        <f t="shared" si="70"/>
        <v>0.21971830985915494</v>
      </c>
      <c r="M252" s="126" t="s">
        <v>538</v>
      </c>
      <c r="N252" s="322">
        <v>43553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125</v>
      </c>
      <c r="B253" s="190">
        <v>43522</v>
      </c>
      <c r="C253" s="190"/>
      <c r="D253" s="351" t="s">
        <v>139</v>
      </c>
      <c r="E253" s="191" t="s">
        <v>562</v>
      </c>
      <c r="F253" s="191">
        <v>337.25</v>
      </c>
      <c r="G253" s="191"/>
      <c r="H253" s="191">
        <v>398.5</v>
      </c>
      <c r="I253" s="210">
        <v>411</v>
      </c>
      <c r="J253" s="137" t="s">
        <v>787</v>
      </c>
      <c r="K253" s="124">
        <f t="shared" si="69"/>
        <v>61.25</v>
      </c>
      <c r="L253" s="125">
        <f t="shared" si="70"/>
        <v>0.1816160118606375</v>
      </c>
      <c r="M253" s="126" t="s">
        <v>538</v>
      </c>
      <c r="N253" s="322">
        <v>43760</v>
      </c>
      <c r="O253" s="54"/>
      <c r="P253" s="13"/>
      <c r="Q253" s="13"/>
      <c r="R253" s="90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126</v>
      </c>
      <c r="B254" s="155">
        <v>43559</v>
      </c>
      <c r="C254" s="155"/>
      <c r="D254" s="156" t="s">
        <v>386</v>
      </c>
      <c r="E254" s="157" t="s">
        <v>562</v>
      </c>
      <c r="F254" s="157">
        <v>130</v>
      </c>
      <c r="G254" s="157"/>
      <c r="H254" s="157">
        <v>65</v>
      </c>
      <c r="I254" s="174">
        <v>158</v>
      </c>
      <c r="J254" s="134" t="s">
        <v>689</v>
      </c>
      <c r="K254" s="130">
        <f t="shared" si="69"/>
        <v>-65</v>
      </c>
      <c r="L254" s="131">
        <f t="shared" si="70"/>
        <v>-0.5</v>
      </c>
      <c r="M254" s="132" t="s">
        <v>602</v>
      </c>
      <c r="N254" s="133">
        <v>43726</v>
      </c>
      <c r="O254" s="54"/>
      <c r="P254" s="13"/>
      <c r="Q254" s="13"/>
      <c r="R254" s="14" t="s">
        <v>692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8">
        <v>127</v>
      </c>
      <c r="B255" s="175">
        <v>43017</v>
      </c>
      <c r="C255" s="175"/>
      <c r="D255" s="176" t="s">
        <v>166</v>
      </c>
      <c r="E255" s="177" t="s">
        <v>562</v>
      </c>
      <c r="F255" s="178">
        <v>141.5</v>
      </c>
      <c r="G255" s="179"/>
      <c r="H255" s="179">
        <v>183.5</v>
      </c>
      <c r="I255" s="179">
        <v>210</v>
      </c>
      <c r="J255" s="200" t="s">
        <v>779</v>
      </c>
      <c r="K255" s="201">
        <f t="shared" si="69"/>
        <v>42</v>
      </c>
      <c r="L255" s="202">
        <f t="shared" si="70"/>
        <v>0.29681978798586572</v>
      </c>
      <c r="M255" s="178" t="s">
        <v>538</v>
      </c>
      <c r="N255" s="203">
        <v>43042</v>
      </c>
      <c r="O255" s="54"/>
      <c r="P255" s="13"/>
      <c r="Q255" s="13"/>
      <c r="R255" s="90" t="s">
        <v>692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128</v>
      </c>
      <c r="B256" s="155">
        <v>43074</v>
      </c>
      <c r="C256" s="155"/>
      <c r="D256" s="156" t="s">
        <v>295</v>
      </c>
      <c r="E256" s="157" t="s">
        <v>562</v>
      </c>
      <c r="F256" s="158">
        <v>172</v>
      </c>
      <c r="G256" s="157"/>
      <c r="H256" s="157">
        <v>155.25</v>
      </c>
      <c r="I256" s="174">
        <v>230</v>
      </c>
      <c r="J256" s="340" t="s">
        <v>772</v>
      </c>
      <c r="K256" s="130">
        <f t="shared" ref="K256" si="71">H256-F256</f>
        <v>-16.75</v>
      </c>
      <c r="L256" s="131">
        <f t="shared" ref="L256" si="72">K256/F256</f>
        <v>-9.7383720930232565E-2</v>
      </c>
      <c r="M256" s="132" t="s">
        <v>602</v>
      </c>
      <c r="N256" s="133">
        <v>43787</v>
      </c>
      <c r="O256" s="54"/>
      <c r="P256" s="13"/>
      <c r="Q256" s="13"/>
      <c r="R256" s="14" t="s">
        <v>692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129</v>
      </c>
      <c r="B257" s="190">
        <v>43398</v>
      </c>
      <c r="C257" s="190"/>
      <c r="D257" s="151" t="s">
        <v>103</v>
      </c>
      <c r="E257" s="191" t="s">
        <v>562</v>
      </c>
      <c r="F257" s="191">
        <v>698.5</v>
      </c>
      <c r="G257" s="191"/>
      <c r="H257" s="191">
        <v>890</v>
      </c>
      <c r="I257" s="210">
        <v>890</v>
      </c>
      <c r="J257" s="137" t="s">
        <v>821</v>
      </c>
      <c r="K257" s="124">
        <f t="shared" si="69"/>
        <v>191.5</v>
      </c>
      <c r="L257" s="125">
        <f t="shared" si="70"/>
        <v>0.27415891195418757</v>
      </c>
      <c r="M257" s="126" t="s">
        <v>538</v>
      </c>
      <c r="N257" s="322">
        <v>44328</v>
      </c>
      <c r="O257" s="54"/>
      <c r="P257" s="13"/>
      <c r="Q257" s="13"/>
      <c r="R257" s="14" t="s">
        <v>690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130</v>
      </c>
      <c r="B258" s="190">
        <v>42877</v>
      </c>
      <c r="C258" s="190"/>
      <c r="D258" s="151" t="s">
        <v>365</v>
      </c>
      <c r="E258" s="191" t="s">
        <v>562</v>
      </c>
      <c r="F258" s="191">
        <v>127.6</v>
      </c>
      <c r="G258" s="191"/>
      <c r="H258" s="191">
        <v>138</v>
      </c>
      <c r="I258" s="210">
        <v>190</v>
      </c>
      <c r="J258" s="137" t="s">
        <v>776</v>
      </c>
      <c r="K258" s="124">
        <f t="shared" si="69"/>
        <v>10.400000000000006</v>
      </c>
      <c r="L258" s="125">
        <f t="shared" si="70"/>
        <v>8.1504702194357417E-2</v>
      </c>
      <c r="M258" s="126" t="s">
        <v>538</v>
      </c>
      <c r="N258" s="322">
        <v>43774</v>
      </c>
      <c r="O258" s="54"/>
      <c r="P258" s="13"/>
      <c r="Q258" s="13"/>
      <c r="R258" s="14" t="s">
        <v>692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131</v>
      </c>
      <c r="B259" s="190">
        <v>43158</v>
      </c>
      <c r="C259" s="190"/>
      <c r="D259" s="151" t="s">
        <v>693</v>
      </c>
      <c r="E259" s="191" t="s">
        <v>562</v>
      </c>
      <c r="F259" s="191">
        <v>317</v>
      </c>
      <c r="G259" s="191"/>
      <c r="H259" s="191">
        <v>382.5</v>
      </c>
      <c r="I259" s="210">
        <v>398</v>
      </c>
      <c r="J259" s="137" t="s">
        <v>811</v>
      </c>
      <c r="K259" s="124">
        <f t="shared" ref="K259" si="73">H259-F259</f>
        <v>65.5</v>
      </c>
      <c r="L259" s="125">
        <f t="shared" ref="L259" si="74">K259/F259</f>
        <v>0.20662460567823343</v>
      </c>
      <c r="M259" s="126" t="s">
        <v>538</v>
      </c>
      <c r="N259" s="322">
        <v>44238</v>
      </c>
      <c r="O259" s="54"/>
      <c r="P259" s="13"/>
      <c r="Q259" s="13"/>
      <c r="R259" s="14" t="s">
        <v>692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27">
        <v>132</v>
      </c>
      <c r="B260" s="155">
        <v>43164</v>
      </c>
      <c r="C260" s="155"/>
      <c r="D260" s="156" t="s">
        <v>133</v>
      </c>
      <c r="E260" s="157" t="s">
        <v>562</v>
      </c>
      <c r="F260" s="158">
        <f>510-14.4</f>
        <v>495.6</v>
      </c>
      <c r="G260" s="157"/>
      <c r="H260" s="157">
        <v>350</v>
      </c>
      <c r="I260" s="174">
        <v>672</v>
      </c>
      <c r="J260" s="340" t="s">
        <v>781</v>
      </c>
      <c r="K260" s="130">
        <f t="shared" ref="K260" si="75">H260-F260</f>
        <v>-145.60000000000002</v>
      </c>
      <c r="L260" s="131">
        <f t="shared" ref="L260" si="76">K260/F260</f>
        <v>-0.29378531073446329</v>
      </c>
      <c r="M260" s="132" t="s">
        <v>602</v>
      </c>
      <c r="N260" s="133">
        <v>43887</v>
      </c>
      <c r="O260" s="54"/>
      <c r="P260" s="13"/>
      <c r="Q260" s="13"/>
      <c r="R260" s="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7">
        <v>133</v>
      </c>
      <c r="B261" s="155">
        <v>43237</v>
      </c>
      <c r="C261" s="155"/>
      <c r="D261" s="156" t="s">
        <v>444</v>
      </c>
      <c r="E261" s="157" t="s">
        <v>562</v>
      </c>
      <c r="F261" s="158">
        <v>230.3</v>
      </c>
      <c r="G261" s="157"/>
      <c r="H261" s="157">
        <v>102.5</v>
      </c>
      <c r="I261" s="174">
        <v>348</v>
      </c>
      <c r="J261" s="340" t="s">
        <v>783</v>
      </c>
      <c r="K261" s="130">
        <f t="shared" ref="K261:K262" si="77">H261-F261</f>
        <v>-127.80000000000001</v>
      </c>
      <c r="L261" s="131">
        <f t="shared" ref="L261:L262" si="78">K261/F261</f>
        <v>-0.55492835432045162</v>
      </c>
      <c r="M261" s="132" t="s">
        <v>602</v>
      </c>
      <c r="N261" s="133">
        <v>43896</v>
      </c>
      <c r="O261" s="54"/>
      <c r="P261" s="13"/>
      <c r="Q261" s="13"/>
      <c r="R261" s="314" t="s">
        <v>690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134</v>
      </c>
      <c r="B262" s="190">
        <v>43258</v>
      </c>
      <c r="C262" s="190"/>
      <c r="D262" s="151" t="s">
        <v>414</v>
      </c>
      <c r="E262" s="191" t="s">
        <v>562</v>
      </c>
      <c r="F262" s="191">
        <f>342.5-5.1</f>
        <v>337.4</v>
      </c>
      <c r="G262" s="191"/>
      <c r="H262" s="191">
        <v>412.5</v>
      </c>
      <c r="I262" s="210">
        <v>439</v>
      </c>
      <c r="J262" s="137" t="s">
        <v>810</v>
      </c>
      <c r="K262" s="124">
        <f t="shared" si="77"/>
        <v>75.100000000000023</v>
      </c>
      <c r="L262" s="125">
        <f t="shared" si="78"/>
        <v>0.22258446947243635</v>
      </c>
      <c r="M262" s="126" t="s">
        <v>538</v>
      </c>
      <c r="N262" s="322">
        <v>44230</v>
      </c>
      <c r="O262" s="54"/>
      <c r="P262" s="13"/>
      <c r="Q262" s="13"/>
      <c r="R262" s="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135</v>
      </c>
      <c r="B263" s="182">
        <v>43285</v>
      </c>
      <c r="C263" s="182"/>
      <c r="D263" s="185" t="s">
        <v>48</v>
      </c>
      <c r="E263" s="183" t="s">
        <v>562</v>
      </c>
      <c r="F263" s="181">
        <f>127.5-5.53</f>
        <v>121.97</v>
      </c>
      <c r="G263" s="183"/>
      <c r="H263" s="183"/>
      <c r="I263" s="204">
        <v>170</v>
      </c>
      <c r="J263" s="216" t="s">
        <v>540</v>
      </c>
      <c r="K263" s="206"/>
      <c r="L263" s="207"/>
      <c r="M263" s="205" t="s">
        <v>540</v>
      </c>
      <c r="N263" s="208"/>
      <c r="O263" s="54"/>
      <c r="P263" s="13"/>
      <c r="Q263" s="13"/>
      <c r="R263" s="14" t="s">
        <v>690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7">
        <v>136</v>
      </c>
      <c r="B264" s="155">
        <v>43294</v>
      </c>
      <c r="C264" s="155"/>
      <c r="D264" s="156" t="s">
        <v>239</v>
      </c>
      <c r="E264" s="157" t="s">
        <v>562</v>
      </c>
      <c r="F264" s="158">
        <v>46.5</v>
      </c>
      <c r="G264" s="157"/>
      <c r="H264" s="157">
        <v>17</v>
      </c>
      <c r="I264" s="174">
        <v>59</v>
      </c>
      <c r="J264" s="340" t="s">
        <v>780</v>
      </c>
      <c r="K264" s="130">
        <f t="shared" ref="K264:K265" si="79">H264-F264</f>
        <v>-29.5</v>
      </c>
      <c r="L264" s="131">
        <f t="shared" ref="L264:L265" si="80">K264/F264</f>
        <v>-0.63440860215053763</v>
      </c>
      <c r="M264" s="132" t="s">
        <v>602</v>
      </c>
      <c r="N264" s="133">
        <v>43887</v>
      </c>
      <c r="O264" s="54"/>
      <c r="P264" s="13"/>
      <c r="Q264" s="13"/>
      <c r="R264" s="14" t="s">
        <v>690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137</v>
      </c>
      <c r="B265" s="190">
        <v>43396</v>
      </c>
      <c r="C265" s="190"/>
      <c r="D265" s="151" t="s">
        <v>396</v>
      </c>
      <c r="E265" s="191" t="s">
        <v>562</v>
      </c>
      <c r="F265" s="191">
        <v>156.5</v>
      </c>
      <c r="G265" s="191"/>
      <c r="H265" s="191">
        <v>207.5</v>
      </c>
      <c r="I265" s="210">
        <v>191</v>
      </c>
      <c r="J265" s="137" t="s">
        <v>621</v>
      </c>
      <c r="K265" s="124">
        <f t="shared" si="79"/>
        <v>51</v>
      </c>
      <c r="L265" s="125">
        <f t="shared" si="80"/>
        <v>0.32587859424920129</v>
      </c>
      <c r="M265" s="126" t="s">
        <v>538</v>
      </c>
      <c r="N265" s="322">
        <v>44369</v>
      </c>
      <c r="O265" s="54"/>
      <c r="P265" s="13"/>
      <c r="Q265" s="13"/>
      <c r="R265" s="14" t="s">
        <v>690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138</v>
      </c>
      <c r="B266" s="190">
        <v>43439</v>
      </c>
      <c r="C266" s="190"/>
      <c r="D266" s="151" t="s">
        <v>319</v>
      </c>
      <c r="E266" s="191" t="s">
        <v>562</v>
      </c>
      <c r="F266" s="191">
        <v>259.5</v>
      </c>
      <c r="G266" s="191"/>
      <c r="H266" s="191">
        <v>320</v>
      </c>
      <c r="I266" s="210">
        <v>320</v>
      </c>
      <c r="J266" s="137" t="s">
        <v>621</v>
      </c>
      <c r="K266" s="124">
        <f t="shared" ref="K266" si="81">H266-F266</f>
        <v>60.5</v>
      </c>
      <c r="L266" s="125">
        <f t="shared" ref="L266" si="82">K266/F266</f>
        <v>0.23314065510597304</v>
      </c>
      <c r="M266" s="126" t="s">
        <v>538</v>
      </c>
      <c r="N266" s="322">
        <v>44323</v>
      </c>
      <c r="O266" s="54"/>
      <c r="P266" s="13"/>
      <c r="Q266" s="13"/>
      <c r="R266" s="14" t="s">
        <v>690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139</v>
      </c>
      <c r="B267" s="155">
        <v>43439</v>
      </c>
      <c r="C267" s="155"/>
      <c r="D267" s="156" t="s">
        <v>714</v>
      </c>
      <c r="E267" s="157" t="s">
        <v>562</v>
      </c>
      <c r="F267" s="157">
        <v>715</v>
      </c>
      <c r="G267" s="157"/>
      <c r="H267" s="157">
        <v>445</v>
      </c>
      <c r="I267" s="174">
        <v>840</v>
      </c>
      <c r="J267" s="134" t="s">
        <v>760</v>
      </c>
      <c r="K267" s="130">
        <f t="shared" ref="K267:K270" si="83">H267-F267</f>
        <v>-270</v>
      </c>
      <c r="L267" s="131">
        <f t="shared" ref="L267:L270" si="84">K267/F267</f>
        <v>-0.3776223776223776</v>
      </c>
      <c r="M267" s="132" t="s">
        <v>602</v>
      </c>
      <c r="N267" s="133">
        <v>43800</v>
      </c>
      <c r="O267" s="54"/>
      <c r="P267" s="13"/>
      <c r="Q267" s="13"/>
      <c r="R267" s="14" t="s">
        <v>690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140</v>
      </c>
      <c r="B268" s="190">
        <v>43469</v>
      </c>
      <c r="C268" s="190"/>
      <c r="D268" s="151" t="s">
        <v>143</v>
      </c>
      <c r="E268" s="191" t="s">
        <v>562</v>
      </c>
      <c r="F268" s="191">
        <v>875</v>
      </c>
      <c r="G268" s="191"/>
      <c r="H268" s="191">
        <v>1165</v>
      </c>
      <c r="I268" s="210">
        <v>1185</v>
      </c>
      <c r="J268" s="137" t="s">
        <v>785</v>
      </c>
      <c r="K268" s="124">
        <f t="shared" si="83"/>
        <v>290</v>
      </c>
      <c r="L268" s="125">
        <f t="shared" si="84"/>
        <v>0.33142857142857141</v>
      </c>
      <c r="M268" s="126" t="s">
        <v>538</v>
      </c>
      <c r="N268" s="322">
        <v>43847</v>
      </c>
      <c r="O268" s="54"/>
      <c r="P268" s="13"/>
      <c r="Q268" s="13"/>
      <c r="R268" s="314" t="s">
        <v>690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141</v>
      </c>
      <c r="B269" s="190">
        <v>43559</v>
      </c>
      <c r="C269" s="190"/>
      <c r="D269" s="351" t="s">
        <v>333</v>
      </c>
      <c r="E269" s="191" t="s">
        <v>562</v>
      </c>
      <c r="F269" s="191">
        <f>387-14.63</f>
        <v>372.37</v>
      </c>
      <c r="G269" s="191"/>
      <c r="H269" s="191">
        <v>490</v>
      </c>
      <c r="I269" s="210">
        <v>490</v>
      </c>
      <c r="J269" s="137" t="s">
        <v>621</v>
      </c>
      <c r="K269" s="124">
        <f t="shared" si="83"/>
        <v>117.63</v>
      </c>
      <c r="L269" s="125">
        <f t="shared" si="84"/>
        <v>0.31589548030185027</v>
      </c>
      <c r="M269" s="126" t="s">
        <v>538</v>
      </c>
      <c r="N269" s="322">
        <v>43850</v>
      </c>
      <c r="O269" s="54"/>
      <c r="P269" s="13"/>
      <c r="Q269" s="13"/>
      <c r="R269" s="314" t="s">
        <v>690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27">
        <v>142</v>
      </c>
      <c r="B270" s="155">
        <v>43578</v>
      </c>
      <c r="C270" s="155"/>
      <c r="D270" s="156" t="s">
        <v>715</v>
      </c>
      <c r="E270" s="157" t="s">
        <v>539</v>
      </c>
      <c r="F270" s="157">
        <v>220</v>
      </c>
      <c r="G270" s="157"/>
      <c r="H270" s="157">
        <v>127.5</v>
      </c>
      <c r="I270" s="174">
        <v>284</v>
      </c>
      <c r="J270" s="340" t="s">
        <v>784</v>
      </c>
      <c r="K270" s="130">
        <f t="shared" si="83"/>
        <v>-92.5</v>
      </c>
      <c r="L270" s="131">
        <f t="shared" si="84"/>
        <v>-0.42045454545454547</v>
      </c>
      <c r="M270" s="132" t="s">
        <v>602</v>
      </c>
      <c r="N270" s="133">
        <v>43896</v>
      </c>
      <c r="O270" s="54"/>
      <c r="P270" s="13"/>
      <c r="Q270" s="13"/>
      <c r="R270" s="14" t="s">
        <v>690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143</v>
      </c>
      <c r="B271" s="190">
        <v>43622</v>
      </c>
      <c r="C271" s="190"/>
      <c r="D271" s="351" t="s">
        <v>450</v>
      </c>
      <c r="E271" s="191" t="s">
        <v>539</v>
      </c>
      <c r="F271" s="191">
        <v>332.8</v>
      </c>
      <c r="G271" s="191"/>
      <c r="H271" s="191">
        <v>405</v>
      </c>
      <c r="I271" s="210">
        <v>419</v>
      </c>
      <c r="J271" s="137" t="s">
        <v>786</v>
      </c>
      <c r="K271" s="124">
        <f t="shared" ref="K271" si="85">H271-F271</f>
        <v>72.199999999999989</v>
      </c>
      <c r="L271" s="125">
        <f t="shared" ref="L271" si="86">K271/F271</f>
        <v>0.21694711538461534</v>
      </c>
      <c r="M271" s="126" t="s">
        <v>538</v>
      </c>
      <c r="N271" s="322">
        <v>43860</v>
      </c>
      <c r="O271" s="54"/>
      <c r="P271" s="13"/>
      <c r="Q271" s="13"/>
      <c r="R271" s="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40">
        <v>144</v>
      </c>
      <c r="B272" s="139">
        <v>43641</v>
      </c>
      <c r="C272" s="139"/>
      <c r="D272" s="140" t="s">
        <v>137</v>
      </c>
      <c r="E272" s="141" t="s">
        <v>562</v>
      </c>
      <c r="F272" s="142">
        <v>386</v>
      </c>
      <c r="G272" s="143"/>
      <c r="H272" s="143">
        <v>395</v>
      </c>
      <c r="I272" s="143">
        <v>452</v>
      </c>
      <c r="J272" s="161" t="s">
        <v>777</v>
      </c>
      <c r="K272" s="162">
        <f t="shared" ref="K272" si="87">H272-F272</f>
        <v>9</v>
      </c>
      <c r="L272" s="163">
        <f t="shared" ref="L272" si="88">K272/F272</f>
        <v>2.3316062176165803E-2</v>
      </c>
      <c r="M272" s="164" t="s">
        <v>647</v>
      </c>
      <c r="N272" s="165">
        <v>43868</v>
      </c>
      <c r="O272" s="13"/>
      <c r="P272" s="13"/>
      <c r="Q272" s="13"/>
      <c r="R272" s="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9">
        <v>145</v>
      </c>
      <c r="B273" s="180">
        <v>43707</v>
      </c>
      <c r="C273" s="180"/>
      <c r="D273" s="185" t="s">
        <v>255</v>
      </c>
      <c r="E273" s="183" t="s">
        <v>562</v>
      </c>
      <c r="F273" s="183" t="s">
        <v>694</v>
      </c>
      <c r="G273" s="183"/>
      <c r="H273" s="183"/>
      <c r="I273" s="204">
        <v>190</v>
      </c>
      <c r="J273" s="216" t="s">
        <v>540</v>
      </c>
      <c r="K273" s="206"/>
      <c r="L273" s="207"/>
      <c r="M273" s="321" t="s">
        <v>540</v>
      </c>
      <c r="N273" s="208"/>
      <c r="O273" s="13"/>
      <c r="P273" s="13"/>
      <c r="Q273" s="13"/>
      <c r="R273" s="314" t="s">
        <v>690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146</v>
      </c>
      <c r="B274" s="190">
        <v>43731</v>
      </c>
      <c r="C274" s="190"/>
      <c r="D274" s="151" t="s">
        <v>407</v>
      </c>
      <c r="E274" s="191" t="s">
        <v>562</v>
      </c>
      <c r="F274" s="191">
        <v>235</v>
      </c>
      <c r="G274" s="191"/>
      <c r="H274" s="191">
        <v>295</v>
      </c>
      <c r="I274" s="210">
        <v>296</v>
      </c>
      <c r="J274" s="137" t="s">
        <v>765</v>
      </c>
      <c r="K274" s="124">
        <f t="shared" ref="K274" si="89">H274-F274</f>
        <v>60</v>
      </c>
      <c r="L274" s="125">
        <f t="shared" ref="L274" si="90">K274/F274</f>
        <v>0.25531914893617019</v>
      </c>
      <c r="M274" s="126" t="s">
        <v>538</v>
      </c>
      <c r="N274" s="322">
        <v>43844</v>
      </c>
      <c r="O274" s="54"/>
      <c r="P274" s="13"/>
      <c r="Q274" s="13"/>
      <c r="R274" s="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147</v>
      </c>
      <c r="B275" s="190">
        <v>43752</v>
      </c>
      <c r="C275" s="190"/>
      <c r="D275" s="151" t="s">
        <v>756</v>
      </c>
      <c r="E275" s="191" t="s">
        <v>562</v>
      </c>
      <c r="F275" s="191">
        <v>277.5</v>
      </c>
      <c r="G275" s="191"/>
      <c r="H275" s="191">
        <v>333</v>
      </c>
      <c r="I275" s="210">
        <v>333</v>
      </c>
      <c r="J275" s="137" t="s">
        <v>766</v>
      </c>
      <c r="K275" s="124">
        <f t="shared" ref="K275" si="91">H275-F275</f>
        <v>55.5</v>
      </c>
      <c r="L275" s="125">
        <f t="shared" ref="L275" si="92">K275/F275</f>
        <v>0.2</v>
      </c>
      <c r="M275" s="126" t="s">
        <v>538</v>
      </c>
      <c r="N275" s="322">
        <v>43846</v>
      </c>
      <c r="O275" s="54"/>
      <c r="P275" s="13"/>
      <c r="Q275" s="13"/>
      <c r="R275" s="314" t="s">
        <v>690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148</v>
      </c>
      <c r="B276" s="190">
        <v>43752</v>
      </c>
      <c r="C276" s="190"/>
      <c r="D276" s="151" t="s">
        <v>755</v>
      </c>
      <c r="E276" s="191" t="s">
        <v>562</v>
      </c>
      <c r="F276" s="191">
        <v>930</v>
      </c>
      <c r="G276" s="191"/>
      <c r="H276" s="191">
        <v>1165</v>
      </c>
      <c r="I276" s="210">
        <v>1200</v>
      </c>
      <c r="J276" s="137" t="s">
        <v>767</v>
      </c>
      <c r="K276" s="124">
        <f t="shared" ref="K276:K277" si="93">H276-F276</f>
        <v>235</v>
      </c>
      <c r="L276" s="125">
        <f t="shared" ref="L276:L277" si="94">K276/F276</f>
        <v>0.25268817204301075</v>
      </c>
      <c r="M276" s="126" t="s">
        <v>538</v>
      </c>
      <c r="N276" s="322">
        <v>43847</v>
      </c>
      <c r="O276" s="54"/>
      <c r="P276" s="13"/>
      <c r="Q276" s="13"/>
      <c r="R276" s="314" t="s">
        <v>692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149</v>
      </c>
      <c r="B277" s="190">
        <v>43753</v>
      </c>
      <c r="C277" s="190"/>
      <c r="D277" s="151" t="s">
        <v>754</v>
      </c>
      <c r="E277" s="191" t="s">
        <v>562</v>
      </c>
      <c r="F277" s="192">
        <v>111</v>
      </c>
      <c r="G277" s="191"/>
      <c r="H277" s="191">
        <v>141</v>
      </c>
      <c r="I277" s="210">
        <v>141</v>
      </c>
      <c r="J277" s="412" t="s">
        <v>822</v>
      </c>
      <c r="K277" s="124">
        <f t="shared" si="93"/>
        <v>30</v>
      </c>
      <c r="L277" s="125">
        <f t="shared" si="94"/>
        <v>0.27027027027027029</v>
      </c>
      <c r="M277" s="126" t="s">
        <v>538</v>
      </c>
      <c r="N277" s="322">
        <v>44328</v>
      </c>
      <c r="O277" s="13"/>
      <c r="P277" s="13"/>
      <c r="Q277" s="13"/>
      <c r="R277" s="314" t="s">
        <v>692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150</v>
      </c>
      <c r="B278" s="190">
        <v>43753</v>
      </c>
      <c r="C278" s="190"/>
      <c r="D278" s="151" t="s">
        <v>753</v>
      </c>
      <c r="E278" s="191" t="s">
        <v>562</v>
      </c>
      <c r="F278" s="192">
        <v>296</v>
      </c>
      <c r="G278" s="191"/>
      <c r="H278" s="191">
        <v>370</v>
      </c>
      <c r="I278" s="210">
        <v>370</v>
      </c>
      <c r="J278" s="137" t="s">
        <v>621</v>
      </c>
      <c r="K278" s="124">
        <f t="shared" ref="K278:K279" si="95">H278-F278</f>
        <v>74</v>
      </c>
      <c r="L278" s="125">
        <f t="shared" ref="L278:L279" si="96">K278/F278</f>
        <v>0.25</v>
      </c>
      <c r="M278" s="126" t="s">
        <v>538</v>
      </c>
      <c r="N278" s="322">
        <v>43853</v>
      </c>
      <c r="O278" s="54"/>
      <c r="P278" s="13"/>
      <c r="Q278" s="13"/>
      <c r="R278" s="314" t="s">
        <v>692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151</v>
      </c>
      <c r="B279" s="190">
        <v>43754</v>
      </c>
      <c r="C279" s="190"/>
      <c r="D279" s="151" t="s">
        <v>752</v>
      </c>
      <c r="E279" s="191" t="s">
        <v>562</v>
      </c>
      <c r="F279" s="192">
        <v>300</v>
      </c>
      <c r="G279" s="191"/>
      <c r="H279" s="191">
        <v>382.5</v>
      </c>
      <c r="I279" s="210">
        <v>344</v>
      </c>
      <c r="J279" s="412" t="s">
        <v>812</v>
      </c>
      <c r="K279" s="124">
        <f t="shared" si="95"/>
        <v>82.5</v>
      </c>
      <c r="L279" s="125">
        <f t="shared" si="96"/>
        <v>0.27500000000000002</v>
      </c>
      <c r="M279" s="126" t="s">
        <v>538</v>
      </c>
      <c r="N279" s="322">
        <v>44238</v>
      </c>
      <c r="O279" s="13"/>
      <c r="P279" s="13"/>
      <c r="Q279" s="13"/>
      <c r="R279" s="314" t="s">
        <v>692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16">
        <v>152</v>
      </c>
      <c r="B280" s="194">
        <v>43832</v>
      </c>
      <c r="C280" s="194"/>
      <c r="D280" s="198" t="s">
        <v>738</v>
      </c>
      <c r="E280" s="195" t="s">
        <v>562</v>
      </c>
      <c r="F280" s="196" t="s">
        <v>764</v>
      </c>
      <c r="G280" s="195"/>
      <c r="H280" s="195"/>
      <c r="I280" s="215">
        <v>590</v>
      </c>
      <c r="J280" s="216" t="s">
        <v>540</v>
      </c>
      <c r="K280" s="216"/>
      <c r="L280" s="119"/>
      <c r="M280" s="313" t="s">
        <v>540</v>
      </c>
      <c r="N280" s="218"/>
      <c r="O280" s="13"/>
      <c r="P280" s="13"/>
      <c r="Q280" s="13"/>
      <c r="R280" s="314" t="s">
        <v>692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153</v>
      </c>
      <c r="B281" s="190">
        <v>43966</v>
      </c>
      <c r="C281" s="190"/>
      <c r="D281" s="151" t="s">
        <v>64</v>
      </c>
      <c r="E281" s="191" t="s">
        <v>562</v>
      </c>
      <c r="F281" s="192">
        <v>67.5</v>
      </c>
      <c r="G281" s="191"/>
      <c r="H281" s="191">
        <v>86</v>
      </c>
      <c r="I281" s="210">
        <v>86</v>
      </c>
      <c r="J281" s="137" t="s">
        <v>794</v>
      </c>
      <c r="K281" s="124">
        <f t="shared" ref="K281:K282" si="97">H281-F281</f>
        <v>18.5</v>
      </c>
      <c r="L281" s="125">
        <f t="shared" ref="L281:L282" si="98">K281/F281</f>
        <v>0.27407407407407408</v>
      </c>
      <c r="M281" s="126" t="s">
        <v>538</v>
      </c>
      <c r="N281" s="322">
        <v>44008</v>
      </c>
      <c r="O281" s="54"/>
      <c r="P281" s="13"/>
      <c r="Q281" s="13"/>
      <c r="R281" s="314" t="s">
        <v>692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154</v>
      </c>
      <c r="B282" s="190">
        <v>44035</v>
      </c>
      <c r="C282" s="190"/>
      <c r="D282" s="151" t="s">
        <v>449</v>
      </c>
      <c r="E282" s="191" t="s">
        <v>562</v>
      </c>
      <c r="F282" s="192">
        <v>231</v>
      </c>
      <c r="G282" s="191"/>
      <c r="H282" s="191">
        <v>281</v>
      </c>
      <c r="I282" s="210">
        <v>281</v>
      </c>
      <c r="J282" s="137" t="s">
        <v>621</v>
      </c>
      <c r="K282" s="124">
        <f t="shared" si="97"/>
        <v>50</v>
      </c>
      <c r="L282" s="125">
        <f t="shared" si="98"/>
        <v>0.21645021645021645</v>
      </c>
      <c r="M282" s="126" t="s">
        <v>538</v>
      </c>
      <c r="N282" s="322">
        <v>44358</v>
      </c>
      <c r="O282" s="13"/>
      <c r="P282" s="13"/>
      <c r="Q282" s="13"/>
      <c r="R282" s="314" t="s">
        <v>692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155</v>
      </c>
      <c r="B283" s="190">
        <v>44092</v>
      </c>
      <c r="C283" s="190"/>
      <c r="D283" s="151" t="s">
        <v>390</v>
      </c>
      <c r="E283" s="191" t="s">
        <v>562</v>
      </c>
      <c r="F283" s="191">
        <v>206</v>
      </c>
      <c r="G283" s="191"/>
      <c r="H283" s="191">
        <v>248</v>
      </c>
      <c r="I283" s="210">
        <v>248</v>
      </c>
      <c r="J283" s="137" t="s">
        <v>621</v>
      </c>
      <c r="K283" s="124">
        <f t="shared" ref="K283:K284" si="99">H283-F283</f>
        <v>42</v>
      </c>
      <c r="L283" s="125">
        <f t="shared" ref="L283:L284" si="100">K283/F283</f>
        <v>0.20388349514563106</v>
      </c>
      <c r="M283" s="126" t="s">
        <v>538</v>
      </c>
      <c r="N283" s="322">
        <v>44214</v>
      </c>
      <c r="O283" s="54"/>
      <c r="P283" s="13"/>
      <c r="Q283" s="13"/>
      <c r="R283" s="314" t="s">
        <v>692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156</v>
      </c>
      <c r="B284" s="190">
        <v>44140</v>
      </c>
      <c r="C284" s="190"/>
      <c r="D284" s="151" t="s">
        <v>390</v>
      </c>
      <c r="E284" s="191" t="s">
        <v>562</v>
      </c>
      <c r="F284" s="191">
        <v>182.5</v>
      </c>
      <c r="G284" s="191"/>
      <c r="H284" s="191">
        <v>248</v>
      </c>
      <c r="I284" s="210">
        <v>248</v>
      </c>
      <c r="J284" s="137" t="s">
        <v>621</v>
      </c>
      <c r="K284" s="124">
        <f t="shared" si="99"/>
        <v>65.5</v>
      </c>
      <c r="L284" s="125">
        <f t="shared" si="100"/>
        <v>0.35890410958904112</v>
      </c>
      <c r="M284" s="126" t="s">
        <v>538</v>
      </c>
      <c r="N284" s="322">
        <v>44214</v>
      </c>
      <c r="O284" s="54"/>
      <c r="P284" s="13"/>
      <c r="Q284" s="13"/>
      <c r="R284" s="314" t="s">
        <v>692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157</v>
      </c>
      <c r="B285" s="190">
        <v>44140</v>
      </c>
      <c r="C285" s="190"/>
      <c r="D285" s="151" t="s">
        <v>319</v>
      </c>
      <c r="E285" s="191" t="s">
        <v>562</v>
      </c>
      <c r="F285" s="191">
        <v>247.5</v>
      </c>
      <c r="G285" s="191"/>
      <c r="H285" s="191">
        <v>320</v>
      </c>
      <c r="I285" s="210">
        <v>320</v>
      </c>
      <c r="J285" s="137" t="s">
        <v>621</v>
      </c>
      <c r="K285" s="124">
        <f t="shared" ref="K285" si="101">H285-F285</f>
        <v>72.5</v>
      </c>
      <c r="L285" s="125">
        <f t="shared" ref="L285" si="102">K285/F285</f>
        <v>0.29292929292929293</v>
      </c>
      <c r="M285" s="126" t="s">
        <v>538</v>
      </c>
      <c r="N285" s="322">
        <v>44323</v>
      </c>
      <c r="O285" s="13"/>
      <c r="P285" s="13"/>
      <c r="Q285" s="13"/>
      <c r="R285" s="314" t="s">
        <v>692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158</v>
      </c>
      <c r="B286" s="190">
        <v>44140</v>
      </c>
      <c r="C286" s="190"/>
      <c r="D286" s="151" t="s">
        <v>446</v>
      </c>
      <c r="E286" s="191" t="s">
        <v>562</v>
      </c>
      <c r="F286" s="192">
        <v>925</v>
      </c>
      <c r="G286" s="191"/>
      <c r="H286" s="191">
        <v>1095</v>
      </c>
      <c r="I286" s="210">
        <v>1093</v>
      </c>
      <c r="J286" s="412" t="s">
        <v>802</v>
      </c>
      <c r="K286" s="124">
        <f t="shared" ref="K286" si="103">H286-F286</f>
        <v>170</v>
      </c>
      <c r="L286" s="125">
        <f t="shared" ref="L286" si="104">K286/F286</f>
        <v>0.18378378378378379</v>
      </c>
      <c r="M286" s="126" t="s">
        <v>538</v>
      </c>
      <c r="N286" s="322">
        <v>44201</v>
      </c>
      <c r="O286" s="13"/>
      <c r="P286" s="13"/>
      <c r="Q286" s="13"/>
      <c r="R286" s="314" t="s">
        <v>692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159</v>
      </c>
      <c r="B287" s="190">
        <v>44140</v>
      </c>
      <c r="C287" s="190"/>
      <c r="D287" s="151" t="s">
        <v>333</v>
      </c>
      <c r="E287" s="191" t="s">
        <v>562</v>
      </c>
      <c r="F287" s="192">
        <v>332.5</v>
      </c>
      <c r="G287" s="191"/>
      <c r="H287" s="191">
        <v>393</v>
      </c>
      <c r="I287" s="210">
        <v>406</v>
      </c>
      <c r="J287" s="412" t="s">
        <v>815</v>
      </c>
      <c r="K287" s="124">
        <f t="shared" ref="K287:K288" si="105">H287-F287</f>
        <v>60.5</v>
      </c>
      <c r="L287" s="125">
        <f t="shared" ref="L287:L288" si="106">K287/F287</f>
        <v>0.18195488721804512</v>
      </c>
      <c r="M287" s="126" t="s">
        <v>538</v>
      </c>
      <c r="N287" s="322">
        <v>44256</v>
      </c>
      <c r="O287" s="13"/>
      <c r="P287" s="13"/>
      <c r="Q287" s="13"/>
      <c r="R287" s="314" t="s">
        <v>692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160</v>
      </c>
      <c r="B288" s="190">
        <v>44141</v>
      </c>
      <c r="C288" s="190"/>
      <c r="D288" s="151" t="s">
        <v>449</v>
      </c>
      <c r="E288" s="191" t="s">
        <v>562</v>
      </c>
      <c r="F288" s="192">
        <v>231</v>
      </c>
      <c r="G288" s="191"/>
      <c r="H288" s="191">
        <v>281</v>
      </c>
      <c r="I288" s="210">
        <v>281</v>
      </c>
      <c r="J288" s="137" t="s">
        <v>621</v>
      </c>
      <c r="K288" s="124">
        <f t="shared" si="105"/>
        <v>50</v>
      </c>
      <c r="L288" s="125">
        <f t="shared" si="106"/>
        <v>0.21645021645021645</v>
      </c>
      <c r="M288" s="126" t="s">
        <v>538</v>
      </c>
      <c r="N288" s="322">
        <v>44358</v>
      </c>
      <c r="O288" s="13"/>
      <c r="P288" s="13"/>
      <c r="Q288" s="13"/>
      <c r="R288" s="314" t="s">
        <v>692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3">
        <v>161</v>
      </c>
      <c r="B289" s="194">
        <v>44187</v>
      </c>
      <c r="C289" s="194"/>
      <c r="D289" s="198" t="s">
        <v>735</v>
      </c>
      <c r="E289" s="195" t="s">
        <v>562</v>
      </c>
      <c r="F289" s="409" t="s">
        <v>801</v>
      </c>
      <c r="G289" s="195"/>
      <c r="H289" s="195"/>
      <c r="I289" s="215">
        <v>239</v>
      </c>
      <c r="J289" s="410" t="s">
        <v>540</v>
      </c>
      <c r="K289" s="216"/>
      <c r="L289" s="119"/>
      <c r="M289" s="217"/>
      <c r="N289" s="218"/>
      <c r="O289" s="13"/>
      <c r="P289" s="13"/>
      <c r="Q289" s="13"/>
      <c r="R289" s="314" t="s">
        <v>692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3">
        <v>162</v>
      </c>
      <c r="B290" s="194">
        <v>44258</v>
      </c>
      <c r="C290" s="194"/>
      <c r="D290" s="198" t="s">
        <v>738</v>
      </c>
      <c r="E290" s="195" t="s">
        <v>562</v>
      </c>
      <c r="F290" s="196" t="s">
        <v>764</v>
      </c>
      <c r="G290" s="195"/>
      <c r="H290" s="195"/>
      <c r="I290" s="215">
        <v>590</v>
      </c>
      <c r="J290" s="216" t="s">
        <v>540</v>
      </c>
      <c r="K290" s="216"/>
      <c r="L290" s="119"/>
      <c r="M290" s="313"/>
      <c r="N290" s="218"/>
      <c r="O290" s="13"/>
      <c r="P290" s="13"/>
      <c r="R290" s="314" t="s">
        <v>692</v>
      </c>
    </row>
    <row r="291" spans="1:26">
      <c r="A291" s="189">
        <v>163</v>
      </c>
      <c r="B291" s="190">
        <v>44274</v>
      </c>
      <c r="C291" s="190"/>
      <c r="D291" s="331" t="s">
        <v>333</v>
      </c>
      <c r="E291" s="191" t="s">
        <v>562</v>
      </c>
      <c r="F291" s="192">
        <v>355</v>
      </c>
      <c r="G291" s="191"/>
      <c r="H291" s="191">
        <v>422.5</v>
      </c>
      <c r="I291" s="210">
        <v>420</v>
      </c>
      <c r="J291" s="412" t="s">
        <v>835</v>
      </c>
      <c r="K291" s="124">
        <f t="shared" ref="K291" si="107">H291-F291</f>
        <v>67.5</v>
      </c>
      <c r="L291" s="125">
        <f t="shared" ref="L291" si="108">K291/F291</f>
        <v>0.19014084507042253</v>
      </c>
      <c r="M291" s="126" t="s">
        <v>538</v>
      </c>
      <c r="N291" s="322">
        <v>44361</v>
      </c>
      <c r="O291" s="13"/>
      <c r="R291" s="422" t="s">
        <v>692</v>
      </c>
    </row>
    <row r="292" spans="1:26">
      <c r="A292" s="189">
        <v>164</v>
      </c>
      <c r="B292" s="190">
        <v>44295</v>
      </c>
      <c r="C292" s="190"/>
      <c r="D292" s="331" t="s">
        <v>817</v>
      </c>
      <c r="E292" s="191" t="s">
        <v>562</v>
      </c>
      <c r="F292" s="192">
        <v>555</v>
      </c>
      <c r="G292" s="191"/>
      <c r="H292" s="191">
        <v>663</v>
      </c>
      <c r="I292" s="210">
        <v>663</v>
      </c>
      <c r="J292" s="412" t="s">
        <v>818</v>
      </c>
      <c r="K292" s="124">
        <f t="shared" ref="K292:K293" si="109">H292-F292</f>
        <v>108</v>
      </c>
      <c r="L292" s="125">
        <f t="shared" ref="L292:L293" si="110">K292/F292</f>
        <v>0.19459459459459461</v>
      </c>
      <c r="M292" s="126" t="s">
        <v>538</v>
      </c>
      <c r="N292" s="322">
        <v>44321</v>
      </c>
      <c r="O292" s="13"/>
      <c r="P292" s="13"/>
      <c r="Q292" s="13"/>
      <c r="R292" s="3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165</v>
      </c>
      <c r="B293" s="190">
        <v>44308</v>
      </c>
      <c r="C293" s="190"/>
      <c r="D293" s="331" t="s">
        <v>365</v>
      </c>
      <c r="E293" s="191" t="s">
        <v>562</v>
      </c>
      <c r="F293" s="192">
        <v>126.5</v>
      </c>
      <c r="G293" s="191"/>
      <c r="H293" s="191">
        <v>155</v>
      </c>
      <c r="I293" s="210">
        <v>155</v>
      </c>
      <c r="J293" s="137" t="s">
        <v>621</v>
      </c>
      <c r="K293" s="124">
        <f t="shared" si="109"/>
        <v>28.5</v>
      </c>
      <c r="L293" s="125">
        <f t="shared" si="110"/>
        <v>0.22529644268774704</v>
      </c>
      <c r="M293" s="126" t="s">
        <v>538</v>
      </c>
      <c r="N293" s="322">
        <v>44362</v>
      </c>
      <c r="O293" s="13"/>
      <c r="R293" s="219"/>
    </row>
    <row r="294" spans="1:26">
      <c r="A294" s="193">
        <v>166</v>
      </c>
      <c r="B294" s="194">
        <v>44368</v>
      </c>
      <c r="C294" s="194"/>
      <c r="D294" s="198" t="s">
        <v>808</v>
      </c>
      <c r="E294" s="195" t="s">
        <v>562</v>
      </c>
      <c r="F294" s="196" t="s">
        <v>841</v>
      </c>
      <c r="G294" s="195"/>
      <c r="H294" s="195"/>
      <c r="I294" s="215">
        <v>344</v>
      </c>
      <c r="J294" s="216" t="s">
        <v>540</v>
      </c>
      <c r="K294" s="193"/>
      <c r="L294" s="194"/>
      <c r="M294" s="194"/>
      <c r="N294" s="198"/>
      <c r="O294" s="13"/>
      <c r="R294" s="219"/>
    </row>
    <row r="295" spans="1:26">
      <c r="A295" s="193">
        <v>167</v>
      </c>
      <c r="B295" s="194">
        <v>44368</v>
      </c>
      <c r="C295" s="194"/>
      <c r="D295" s="198" t="s">
        <v>449</v>
      </c>
      <c r="E295" s="195" t="s">
        <v>562</v>
      </c>
      <c r="F295" s="196" t="s">
        <v>842</v>
      </c>
      <c r="G295" s="195"/>
      <c r="H295" s="195"/>
      <c r="I295" s="215">
        <v>320</v>
      </c>
      <c r="J295" s="216" t="s">
        <v>540</v>
      </c>
      <c r="K295" s="193"/>
      <c r="L295" s="194"/>
      <c r="M295" s="194"/>
      <c r="N295" s="198"/>
      <c r="R295" s="219"/>
    </row>
    <row r="296" spans="1:26">
      <c r="R296" s="219"/>
    </row>
    <row r="297" spans="1:26">
      <c r="R297" s="219"/>
    </row>
    <row r="298" spans="1:26">
      <c r="R298" s="219"/>
    </row>
    <row r="299" spans="1:26">
      <c r="R299" s="219"/>
    </row>
    <row r="300" spans="1:26">
      <c r="R300" s="219"/>
    </row>
    <row r="301" spans="1:26">
      <c r="A301" s="193"/>
      <c r="B301" s="184" t="s">
        <v>759</v>
      </c>
      <c r="R301" s="219"/>
    </row>
    <row r="311" spans="1:6">
      <c r="A311" s="199"/>
    </row>
    <row r="312" spans="1:6">
      <c r="A312" s="199"/>
      <c r="F312" s="411"/>
    </row>
    <row r="313" spans="1:6">
      <c r="A313" s="195"/>
    </row>
  </sheetData>
  <autoFilter ref="R1:R309"/>
  <mergeCells count="23">
    <mergeCell ref="O89:O90"/>
    <mergeCell ref="P89:P90"/>
    <mergeCell ref="O86:O87"/>
    <mergeCell ref="P86:P87"/>
    <mergeCell ref="A89:A90"/>
    <mergeCell ref="B89:B90"/>
    <mergeCell ref="J89:J90"/>
    <mergeCell ref="M89:M90"/>
    <mergeCell ref="N89:N90"/>
    <mergeCell ref="A86:A87"/>
    <mergeCell ref="B86:B87"/>
    <mergeCell ref="J86:J87"/>
    <mergeCell ref="M86:M87"/>
    <mergeCell ref="N86:N87"/>
    <mergeCell ref="I86:I87"/>
    <mergeCell ref="L86:L87"/>
    <mergeCell ref="O80:O81"/>
    <mergeCell ref="P80:P81"/>
    <mergeCell ref="A80:A81"/>
    <mergeCell ref="B80:B81"/>
    <mergeCell ref="J80:J81"/>
    <mergeCell ref="M80:M81"/>
    <mergeCell ref="N80:N81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2021-07-12T02:36:04Z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