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F&amp;O)'!$R$1:$R$306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P12" i="6"/>
  <c r="L12"/>
  <c r="K12"/>
  <c r="M12" s="1"/>
  <c r="L31"/>
  <c r="K31"/>
  <c r="K90"/>
  <c r="M90" s="1"/>
  <c r="K89"/>
  <c r="M89" s="1"/>
  <c r="K92"/>
  <c r="M92" s="1"/>
  <c r="K91"/>
  <c r="M91" s="1"/>
  <c r="K88"/>
  <c r="M88" s="1"/>
  <c r="L61"/>
  <c r="K61"/>
  <c r="L17"/>
  <c r="K17"/>
  <c r="M17" s="1"/>
  <c r="L65"/>
  <c r="K65"/>
  <c r="L64"/>
  <c r="K64"/>
  <c r="M64" s="1"/>
  <c r="M63"/>
  <c r="L63"/>
  <c r="K63"/>
  <c r="K87"/>
  <c r="M87" s="1"/>
  <c r="K86"/>
  <c r="M86" s="1"/>
  <c r="K85"/>
  <c r="M85" s="1"/>
  <c r="L60"/>
  <c r="K60"/>
  <c r="M60" s="1"/>
  <c r="L59"/>
  <c r="K59"/>
  <c r="L58"/>
  <c r="K58"/>
  <c r="K83"/>
  <c r="M83" s="1"/>
  <c r="K84"/>
  <c r="M84" s="1"/>
  <c r="L57"/>
  <c r="K57"/>
  <c r="L30"/>
  <c r="K30"/>
  <c r="P100"/>
  <c r="L100"/>
  <c r="K100"/>
  <c r="K77"/>
  <c r="M77" s="1"/>
  <c r="K81"/>
  <c r="M81" s="1"/>
  <c r="K80"/>
  <c r="M80" s="1"/>
  <c r="L53"/>
  <c r="L56"/>
  <c r="K56"/>
  <c r="L55"/>
  <c r="K55"/>
  <c r="L54"/>
  <c r="K54"/>
  <c r="K53"/>
  <c r="L52"/>
  <c r="K52"/>
  <c r="P14"/>
  <c r="L14"/>
  <c r="K14"/>
  <c r="K79"/>
  <c r="M79" s="1"/>
  <c r="K78"/>
  <c r="M78" s="1"/>
  <c r="L51"/>
  <c r="K51"/>
  <c r="L50"/>
  <c r="K50"/>
  <c r="L48"/>
  <c r="K48"/>
  <c r="L47"/>
  <c r="K47"/>
  <c r="L49"/>
  <c r="K49"/>
  <c r="L28"/>
  <c r="M28" s="1"/>
  <c r="K28"/>
  <c r="L44"/>
  <c r="K44"/>
  <c r="L45"/>
  <c r="K45"/>
  <c r="L46"/>
  <c r="K46"/>
  <c r="L27"/>
  <c r="K27"/>
  <c r="L11"/>
  <c r="K11"/>
  <c r="L13"/>
  <c r="K13"/>
  <c r="H294"/>
  <c r="L10"/>
  <c r="K10"/>
  <c r="M59" l="1"/>
  <c r="M31"/>
  <c r="M14"/>
  <c r="M61"/>
  <c r="M65"/>
  <c r="M30"/>
  <c r="M56"/>
  <c r="M57"/>
  <c r="M54"/>
  <c r="M100"/>
  <c r="M55"/>
  <c r="M58"/>
  <c r="M51"/>
  <c r="M53"/>
  <c r="M52"/>
  <c r="M50"/>
  <c r="M48"/>
  <c r="M47"/>
  <c r="M49"/>
  <c r="M27"/>
  <c r="M44"/>
  <c r="M45"/>
  <c r="M46"/>
  <c r="M11"/>
  <c r="M13"/>
  <c r="M10"/>
  <c r="K294" l="1"/>
  <c r="L294" s="1"/>
  <c r="K283"/>
  <c r="L283" s="1"/>
  <c r="K273"/>
  <c r="L273" s="1"/>
  <c r="K289" l="1"/>
  <c r="L289" s="1"/>
  <c r="K290" l="1"/>
  <c r="L290" s="1"/>
  <c r="K287" l="1"/>
  <c r="L287" s="1"/>
  <c r="K266"/>
  <c r="L266" s="1"/>
  <c r="K286"/>
  <c r="L286" s="1"/>
  <c r="K285"/>
  <c r="L285" s="1"/>
  <c r="K284"/>
  <c r="L284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2"/>
  <c r="L272" s="1"/>
  <c r="K271"/>
  <c r="L271" s="1"/>
  <c r="K270"/>
  <c r="L270" s="1"/>
  <c r="K269"/>
  <c r="L269" s="1"/>
  <c r="K268"/>
  <c r="L268" s="1"/>
  <c r="K267"/>
  <c r="L267" s="1"/>
  <c r="K265"/>
  <c r="L265" s="1"/>
  <c r="K264"/>
  <c r="L264" s="1"/>
  <c r="K263"/>
  <c r="L263" s="1"/>
  <c r="F262"/>
  <c r="K262" s="1"/>
  <c r="L262" s="1"/>
  <c r="K261"/>
  <c r="L261" s="1"/>
  <c r="K260"/>
  <c r="L260" s="1"/>
  <c r="K259"/>
  <c r="L259" s="1"/>
  <c r="K258"/>
  <c r="L258" s="1"/>
  <c r="K257"/>
  <c r="L257" s="1"/>
  <c r="F256"/>
  <c r="K256" s="1"/>
  <c r="L256" s="1"/>
  <c r="F255"/>
  <c r="K255" s="1"/>
  <c r="L255" s="1"/>
  <c r="K254"/>
  <c r="L254" s="1"/>
  <c r="F253"/>
  <c r="K253" s="1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5"/>
  <c r="L235" s="1"/>
  <c r="K234"/>
  <c r="L234" s="1"/>
  <c r="F233"/>
  <c r="K233" s="1"/>
  <c r="L233" s="1"/>
  <c r="K232"/>
  <c r="L232" s="1"/>
  <c r="K229"/>
  <c r="L229" s="1"/>
  <c r="K228"/>
  <c r="L228" s="1"/>
  <c r="K227"/>
  <c r="L227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5"/>
  <c r="L205" s="1"/>
  <c r="K203"/>
  <c r="L203" s="1"/>
  <c r="K201"/>
  <c r="L201" s="1"/>
  <c r="K200"/>
  <c r="L200" s="1"/>
  <c r="K199"/>
  <c r="L199" s="1"/>
  <c r="K197"/>
  <c r="L197" s="1"/>
  <c r="K196"/>
  <c r="L196" s="1"/>
  <c r="K195"/>
  <c r="L195" s="1"/>
  <c r="K194"/>
  <c r="K193"/>
  <c r="L193" s="1"/>
  <c r="K192"/>
  <c r="L192" s="1"/>
  <c r="K190"/>
  <c r="L190" s="1"/>
  <c r="K189"/>
  <c r="L189" s="1"/>
  <c r="K188"/>
  <c r="L188" s="1"/>
  <c r="K187"/>
  <c r="L187" s="1"/>
  <c r="K186"/>
  <c r="L186" s="1"/>
  <c r="F185"/>
  <c r="K185" s="1"/>
  <c r="L185" s="1"/>
  <c r="H184"/>
  <c r="K184" s="1"/>
  <c r="L184" s="1"/>
  <c r="K181"/>
  <c r="L181" s="1"/>
  <c r="K180"/>
  <c r="L180" s="1"/>
  <c r="K179"/>
  <c r="L179" s="1"/>
  <c r="K178"/>
  <c r="L178" s="1"/>
  <c r="K177"/>
  <c r="L177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H150"/>
  <c r="K150" s="1"/>
  <c r="L150" s="1"/>
  <c r="F149"/>
  <c r="K149" s="1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M7"/>
  <c r="D7" i="5"/>
  <c r="K6" i="4"/>
  <c r="K6" i="3"/>
  <c r="L6" i="2"/>
</calcChain>
</file>

<file path=xl/sharedStrings.xml><?xml version="1.0" encoding="utf-8"?>
<sst xmlns="http://schemas.openxmlformats.org/spreadsheetml/2006/main" count="3162" uniqueCount="1178">
  <si>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</si>
  <si>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</si>
  <si>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</si>
  <si>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</si>
  <si>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</si>
  <si>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</si>
  <si>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</si>
  <si>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</si>
  <si>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</si>
  <si>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</si>
  <si>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</si>
  <si>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</si>
  <si>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</si>
  <si>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</si>
  <si>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</si>
  <si>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</si>
  <si>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</si>
  <si>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</si>
  <si>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</si>
  <si>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</si>
  <si>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</si>
  <si>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</si>
  <si>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</si>
  <si>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</si>
  <si>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</si>
  <si>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</si>
  <si>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</si>
  <si>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</si>
  <si>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</si>
  <si>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</si>
  <si>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</si>
  <si>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</si>
  <si>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</si>
  <si>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</si>
  <si>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</si>
  <si>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</si>
  <si>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</si>
  <si>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</si>
  <si>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</si>
  <si>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</si>
  <si>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</si>
  <si>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</si>
  <si>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</si>
  <si>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</si>
  <si>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</si>
  <si>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</si>
  <si>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</si>
  <si>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</si>
  <si>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</si>
  <si>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</si>
  <si>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</si>
  <si>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</si>
  <si>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</si>
  <si>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</si>
  <si>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</si>
  <si>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</si>
  <si>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</si>
  <si>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</si>
  <si>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</si>
  <si>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</si>
  <si>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</si>
  <si>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</si>
  <si>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</si>
  <si>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</si>
  <si>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</si>
  <si>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</si>
  <si>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</si>
  <si>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</si>
  <si>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</si>
  <si>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</si>
  <si>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</si>
  <si>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</si>
  <si>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</si>
  <si>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</si>
  <si>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</si>
  <si>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</si>
  <si>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</si>
  <si>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</si>
  <si>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</si>
  <si>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</si>
  <si>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</si>
  <si>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</si>
  <si>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</si>
  <si>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</si>
  <si>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</si>
  <si>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</si>
  <si>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</si>
  <si>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</si>
  <si>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</si>
  <si>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</si>
  <si>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</si>
  <si>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</si>
  <si>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</si>
  <si>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</si>
  <si>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</si>
  <si>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</si>
  <si>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</si>
  <si>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</si>
  <si>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</si>
  <si>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</si>
  <si>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</si>
  <si>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</si>
  <si>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</si>
  <si>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</si>
  <si>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</si>
  <si>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</si>
  <si>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</si>
  <si>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</si>
  <si>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</si>
  <si>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</si>
  <si>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</si>
  <si>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</si>
  <si>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</si>
  <si>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</si>
  <si>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</si>
  <si>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</si>
  <si>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</si>
  <si>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</si>
  <si>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</si>
  <si>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</si>
  <si>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</si>
  <si>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</si>
  <si>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</si>
  <si>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</si>
  <si>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</si>
  <si>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</si>
  <si>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</si>
  <si>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</si>
  <si>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</si>
  <si>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</si>
  <si>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</si>
  <si>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</si>
  <si>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</si>
  <si>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</si>
  <si>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</si>
  <si>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</si>
  <si>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</si>
  <si>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</si>
  <si>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</si>
  <si>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</si>
  <si>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</si>
  <si>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</si>
  <si>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</si>
  <si>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</si>
  <si>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</si>
  <si>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</si>
  <si>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</si>
  <si>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</si>
  <si>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</si>
  <si>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</si>
  <si>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</si>
  <si>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</si>
  <si>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</si>
  <si>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</si>
  <si>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</si>
  <si>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</si>
  <si>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</si>
  <si>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</si>
  <si>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</si>
  <si>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</si>
  <si>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</si>
  <si>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</si>
  <si>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</si>
  <si>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</si>
  <si>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</si>
  <si>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</si>
  <si>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</si>
  <si>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</si>
  <si>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</si>
  <si>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</si>
  <si>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</si>
  <si>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</si>
  <si>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</si>
  <si>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</si>
  <si>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</si>
  <si>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</si>
  <si>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</si>
  <si>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</si>
  <si>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</si>
  <si>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</si>
  <si>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</si>
  <si>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</si>
  <si>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</si>
  <si>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</si>
  <si>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</si>
  <si>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</si>
  <si>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</si>
  <si>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</si>
  <si>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</si>
  <si>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</si>
  <si>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</si>
  <si>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</si>
  <si>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</si>
  <si>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</si>
  <si>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</si>
  <si>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</si>
  <si>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</si>
  <si>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</si>
  <si>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</si>
  <si>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</si>
  <si>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</si>
  <si>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</si>
  <si>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</si>
  <si>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</si>
  <si>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</si>
  <si>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</si>
  <si>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</si>
  <si>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</si>
  <si>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</si>
  <si>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</si>
  <si>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</si>
  <si>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</si>
  <si>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</si>
  <si>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</si>
  <si>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</si>
  <si>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</si>
  <si>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</si>
  <si>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</si>
  <si>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</si>
  <si>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</si>
  <si>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</si>
  <si>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</si>
  <si>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</si>
  <si>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</si>
  <si>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</si>
  <si>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</si>
  <si>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</si>
  <si>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</si>
  <si>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</si>
  <si>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</si>
  <si>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</si>
  <si>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</si>
  <si>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</si>
  <si>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</si>
  <si>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</si>
  <si>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</si>
  <si>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</si>
  <si>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</si>
  <si>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</si>
  <si>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</si>
  <si>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</si>
  <si>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</si>
  <si>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</si>
  <si>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</si>
  <si>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</si>
  <si>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</si>
  <si>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</si>
  <si>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</si>
  <si>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</si>
  <si>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</si>
  <si>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</si>
  <si>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</si>
  <si>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</si>
  <si>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</si>
  <si>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</si>
  <si>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</si>
  <si>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</si>
  <si>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</si>
  <si>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</si>
  <si>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</si>
  <si>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</si>
  <si>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</si>
  <si>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</si>
  <si>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</si>
  <si>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</si>
  <si>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</si>
  <si>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</si>
  <si>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</si>
  <si>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</si>
  <si>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</si>
  <si>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</si>
  <si>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</si>
  <si>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</si>
  <si>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</si>
  <si>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</si>
  <si>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</si>
  <si>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</si>
  <si>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</si>
  <si>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</si>
  <si>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</si>
  <si>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</si>
  <si>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</si>
  <si>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</si>
  <si>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</si>
  <si>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</si>
  <si>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</si>
  <si>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</si>
  <si>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</si>
  <si>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</si>
  <si>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</si>
  <si>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</si>
  <si>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</si>
  <si>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</si>
  <si>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</si>
  <si>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</si>
  <si>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</si>
  <si>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</si>
  <si>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</si>
  <si>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</si>
  <si>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</si>
  <si>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</si>
  <si>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</si>
  <si>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</si>
  <si>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</si>
  <si>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</si>
  <si>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</si>
  <si>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</si>
  <si>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</si>
  <si>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</si>
  <si>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</si>
  <si>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</si>
  <si>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</si>
  <si>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</si>
  <si>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</si>
  <si>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</si>
  <si>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</si>
  <si>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</si>
  <si>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</si>
  <si>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</si>
  <si>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</si>
  <si>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</si>
  <si>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</si>
  <si>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</si>
  <si>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</si>
  <si>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</si>
  <si>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</si>
  <si>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</si>
  <si>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</si>
  <si>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</si>
  <si>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</si>
  <si>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</si>
  <si>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</si>
  <si>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</si>
  <si>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</si>
  <si>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</si>
  <si>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</si>
  <si>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</si>
  <si>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</si>
  <si>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</si>
  <si>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</si>
  <si>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</si>
  <si>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</si>
  <si>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</si>
  <si>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</si>
  <si>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</si>
  <si>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</si>
  <si>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</si>
  <si>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</si>
  <si>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</si>
  <si>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</si>
  <si>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</si>
  <si>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</si>
  <si>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</si>
  <si>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</si>
  <si>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</si>
  <si>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</si>
  <si>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</si>
  <si>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</si>
  <si>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</si>
  <si>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</si>
  <si>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</si>
  <si>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</si>
  <si>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</si>
  <si>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</si>
  <si>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</si>
  <si>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</si>
  <si>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</si>
  <si>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</si>
  <si>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</si>
  <si>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</si>
  <si>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</si>
  <si>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</si>
  <si>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</si>
  <si>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</si>
  <si>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</si>
  <si>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</si>
  <si>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</si>
  <si>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</si>
  <si>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</si>
  <si>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</si>
  <si>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</si>
  <si>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</si>
  <si>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</si>
  <si>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</si>
  <si>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</si>
  <si>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</si>
  <si>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</si>
  <si>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</si>
  <si>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</si>
  <si>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</si>
  <si>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</si>
  <si>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</si>
  <si>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</si>
  <si>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</si>
  <si>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</si>
  <si>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</si>
  <si>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</si>
  <si>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</si>
  <si>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</si>
  <si>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</si>
  <si>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</si>
  <si>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</si>
  <si>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</si>
  <si>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</si>
  <si>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</si>
  <si>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</si>
  <si>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</si>
  <si>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</si>
  <si>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</si>
  <si>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</si>
  <si>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</si>
  <si>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</si>
  <si>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</si>
  <si>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</si>
  <si>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</si>
  <si>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</si>
  <si>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</si>
  <si>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</si>
  <si>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</si>
  <si>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</si>
  <si>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</si>
  <si>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</si>
  <si>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</si>
  <si>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</si>
  <si>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</si>
  <si>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</si>
  <si>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</si>
  <si>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</si>
  <si>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</si>
  <si>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</si>
  <si>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</si>
  <si>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</si>
  <si>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</si>
  <si>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</si>
  <si>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</si>
  <si>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</si>
  <si>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</si>
  <si>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</si>
  <si>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</si>
  <si>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</si>
  <si>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</si>
  <si>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</si>
  <si>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</si>
  <si>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</si>
  <si>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</si>
  <si>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</si>
  <si>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</si>
  <si>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</si>
  <si>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</si>
  <si>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</si>
  <si>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</si>
  <si>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</si>
  <si>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</si>
  <si>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</si>
  <si>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</si>
  <si>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</si>
  <si>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</si>
  <si>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</si>
  <si>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</si>
  <si>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</si>
  <si>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</si>
  <si>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</si>
  <si>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</si>
  <si>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</si>
  <si>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</si>
  <si>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</si>
  <si>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</si>
  <si>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</si>
  <si>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</si>
  <si>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</si>
  <si>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</si>
  <si>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</si>
  <si>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</si>
  <si>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</si>
  <si>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</si>
  <si>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</si>
  <si>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</si>
  <si>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</si>
  <si>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</si>
  <si>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</si>
  <si>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</si>
  <si>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</si>
  <si>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</si>
  <si>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</si>
  <si>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</si>
  <si>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</si>
  <si>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</si>
  <si>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</si>
  <si>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</si>
  <si>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</si>
  <si>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</si>
  <si>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</si>
  <si>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</si>
  <si>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</si>
  <si>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</si>
  <si>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</si>
  <si>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</si>
  <si>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</si>
  <si>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</si>
  <si>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</si>
  <si>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</si>
  <si>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</si>
  <si>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</si>
  <si>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</si>
  <si>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</si>
  <si>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</si>
  <si>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</si>
  <si>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</si>
  <si>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</si>
  <si>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</si>
  <si>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</si>
  <si>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</si>
  <si>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</si>
  <si>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</si>
  <si>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</si>
  <si>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</si>
  <si>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</si>
  <si>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</si>
  <si>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</si>
  <si>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</si>
  <si>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</si>
  <si>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</si>
  <si>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</si>
  <si>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</si>
  <si>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</si>
  <si>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</si>
  <si>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</si>
  <si>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</si>
  <si>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</si>
  <si>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</si>
  <si>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</si>
  <si>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</si>
  <si>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</si>
  <si>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</si>
  <si>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</si>
  <si>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</si>
  <si>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</si>
  <si>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</si>
  <si>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</si>
  <si>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</si>
  <si>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</si>
  <si>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</si>
  <si>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</si>
  <si>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</si>
  <si>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</si>
  <si>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</si>
  <si>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</si>
  <si>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</si>
  <si>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</si>
  <si>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</si>
  <si>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</si>
  <si>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</si>
  <si>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</si>
  <si>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</si>
  <si>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</si>
  <si>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</si>
  <si>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</si>
  <si>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</si>
  <si>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</si>
  <si>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</si>
  <si>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</si>
  <si>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</si>
  <si>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</si>
  <si>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</si>
  <si>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</si>
  <si>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</si>
  <si>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</si>
  <si>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</si>
  <si>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</si>
  <si>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</si>
  <si>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</si>
  <si>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</si>
  <si>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</si>
  <si>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</si>
  <si>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</si>
  <si>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</si>
  <si>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</si>
  <si>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</si>
  <si>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</si>
  <si>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</si>
  <si>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</si>
  <si>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</si>
  <si>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</si>
  <si>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</si>
  <si>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</si>
  <si>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</si>
  <si>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</si>
  <si>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</si>
  <si>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</si>
  <si>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</si>
  <si>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</si>
  <si>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</si>
  <si>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</si>
  <si>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</si>
  <si>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</si>
  <si>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</si>
  <si>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</si>
  <si>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</si>
  <si>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</si>
  <si>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</si>
  <si>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</si>
  <si>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</si>
  <si>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</si>
  <si>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</si>
  <si>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</si>
  <si>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</si>
  <si>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</si>
  <si>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</si>
  <si>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</si>
  <si>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</si>
  <si>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</si>
  <si>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</si>
  <si>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</si>
  <si>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</si>
  <si>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</si>
  <si>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</si>
  <si>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</si>
  <si>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</si>
  <si>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</si>
  <si>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</si>
  <si>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</si>
  <si>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</si>
  <si>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</si>
  <si>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</si>
  <si>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</si>
  <si>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</si>
  <si>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</si>
  <si>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</si>
  <si>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</si>
  <si>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</si>
  <si>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</si>
  <si>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</si>
  <si>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</si>
  <si>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</si>
  <si>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</si>
  <si>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</si>
  <si>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</si>
  <si>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</si>
  <si>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</si>
  <si>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</si>
  <si>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</si>
  <si>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</si>
  <si>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</si>
  <si>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</si>
  <si>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</si>
  <si>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</si>
  <si>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</si>
  <si>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</si>
  <si>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</si>
  <si>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</si>
  <si>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</si>
  <si>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</si>
  <si>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</si>
  <si>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</si>
  <si>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</si>
  <si>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</si>
  <si>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</si>
  <si>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</si>
  <si>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</si>
  <si>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</si>
  <si>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</si>
  <si>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</si>
  <si>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</si>
  <si>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</si>
  <si>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</si>
  <si>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</si>
  <si>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</si>
  <si>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</si>
  <si>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</si>
  <si>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</si>
  <si>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</si>
  <si>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</si>
  <si>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</si>
  <si>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</si>
  <si>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</si>
  <si>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</si>
  <si>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</si>
  <si>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</si>
  <si>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</si>
  <si>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</si>
  <si>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</si>
  <si>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</si>
  <si>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</si>
  <si>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</si>
  <si>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</si>
  <si>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</si>
  <si>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</si>
  <si>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</si>
  <si>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</si>
  <si>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</si>
  <si>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</si>
  <si>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</si>
  <si>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</si>
  <si>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</si>
  <si>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</si>
  <si>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</si>
  <si>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</si>
  <si>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</si>
  <si>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</si>
  <si>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</si>
  <si>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</si>
  <si>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</si>
  <si>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</si>
  <si>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</si>
  <si>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</si>
  <si>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</si>
  <si>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</si>
  <si>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</si>
  <si>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</si>
  <si>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</si>
  <si>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</si>
  <si>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</si>
  <si>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</si>
  <si>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</si>
  <si>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</si>
  <si>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</si>
  <si>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</si>
  <si>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</si>
  <si>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</si>
  <si>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</si>
  <si>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</si>
  <si>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</si>
  <si>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</si>
  <si>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</si>
  <si>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</si>
  <si>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</si>
  <si>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</si>
  <si>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</si>
  <si>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</si>
  <si>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</si>
  <si>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</si>
  <si>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</si>
  <si>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</si>
  <si>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</si>
  <si>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</si>
  <si>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</si>
  <si>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</si>
  <si>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</si>
  <si>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</si>
  <si>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</si>
  <si>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</si>
  <si>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</si>
  <si>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</si>
  <si>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</si>
  <si>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</si>
  <si>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</si>
  <si>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</si>
  <si>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</si>
  <si>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</si>
  <si>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</si>
  <si>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</si>
  <si>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</si>
  <si>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</si>
  <si>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</si>
  <si>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</si>
  <si>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</si>
  <si>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</si>
  <si>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</si>
  <si>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</si>
  <si>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</si>
  <si>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</si>
  <si>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</si>
  <si>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</si>
  <si>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</si>
  <si>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</si>
  <si>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</si>
  <si>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</si>
  <si>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</si>
  <si>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</si>
  <si>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</si>
  <si>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</si>
  <si>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</si>
  <si>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</si>
  <si>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</si>
  <si>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</si>
  <si>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</si>
  <si>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</si>
  <si>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</si>
  <si>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</si>
  <si>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</si>
  <si>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</si>
  <si>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</si>
  <si>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</si>
  <si>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</si>
  <si>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</si>
  <si>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</si>
  <si>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</si>
  <si>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</si>
  <si>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</si>
  <si>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</si>
  <si>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</si>
  <si>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</si>
  <si>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</si>
  <si>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</si>
  <si>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</si>
  <si>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</si>
  <si>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</si>
  <si>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</si>
  <si>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</si>
  <si>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</si>
  <si>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</si>
  <si>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</si>
  <si>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</si>
  <si>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</si>
  <si>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</si>
  <si>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</si>
  <si>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</si>
  <si>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</si>
  <si>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</si>
  <si>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</si>
  <si>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</si>
  <si>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</si>
  <si>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</si>
  <si>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</si>
  <si>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</si>
  <si>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</si>
  <si>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</si>
  <si>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</si>
  <si>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</si>
  <si>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</si>
  <si>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</si>
  <si>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</si>
  <si>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</si>
  <si>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</si>
  <si>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</si>
  <si>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</si>
  <si>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</si>
  <si>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</si>
  <si>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</si>
  <si>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</si>
  <si>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</si>
  <si>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</si>
  <si>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</si>
  <si>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</si>
  <si>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</si>
  <si>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</si>
  <si>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</si>
  <si>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</si>
  <si>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</si>
  <si>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</si>
  <si>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</si>
  <si>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</si>
  <si>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</si>
  <si>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</si>
  <si>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</si>
  <si>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</si>
  <si>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</si>
  <si>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</si>
  <si>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</si>
  <si>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</si>
  <si>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</si>
  <si>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</si>
  <si>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</si>
  <si>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</si>
  <si>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</si>
  <si>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</si>
  <si>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</si>
  <si>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</si>
  <si>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</si>
  <si>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</si>
  <si>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</si>
  <si>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</si>
  <si>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</si>
  <si>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</si>
  <si>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</si>
  <si>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</si>
  <si>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</si>
  <si>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</si>
  <si>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218-222</t>
  </si>
  <si>
    <t>Profit of Rs.75/-</t>
  </si>
  <si>
    <t>Buy&lt;&gt;</t>
  </si>
  <si>
    <t>1800-1900</t>
  </si>
  <si>
    <t>2520-2550</t>
  </si>
  <si>
    <t>Profit of Rs.105/-</t>
  </si>
  <si>
    <t xml:space="preserve">SBIN </t>
  </si>
  <si>
    <t>510-520</t>
  </si>
  <si>
    <t>150-160</t>
  </si>
  <si>
    <t>AARTIIND APR FUT</t>
  </si>
  <si>
    <t>Profiit of Rs.210/-</t>
  </si>
  <si>
    <t>PIIND APR FUT</t>
  </si>
  <si>
    <t>NIFTY APR FUT</t>
  </si>
  <si>
    <t>17700-17800</t>
  </si>
  <si>
    <t>420-450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</si>
  <si>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</si>
  <si>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</si>
  <si>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</si>
  <si>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</si>
  <si>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</si>
  <si>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</si>
  <si>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</si>
  <si>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</si>
  <si>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</si>
  <si>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ELEFLOR</t>
  </si>
  <si>
    <t>GGENG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</si>
  <si>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</si>
  <si>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</si>
  <si>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</si>
  <si>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</si>
  <si>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</si>
  <si>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</si>
  <si>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</si>
  <si>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Sell</t>
  </si>
  <si>
    <t>17800-17700</t>
  </si>
  <si>
    <t>Profit of Rs.110/-</t>
  </si>
  <si>
    <t>430-432</t>
  </si>
  <si>
    <t>450-460</t>
  </si>
  <si>
    <t>JSWSTEEL APR FUT</t>
  </si>
  <si>
    <t>750-760</t>
  </si>
  <si>
    <t>Profit of Rs.20/-</t>
  </si>
  <si>
    <t>Loss of Rs.23/-</t>
  </si>
  <si>
    <t>INDUSINDBK APR FUT</t>
  </si>
  <si>
    <t>1000-1015</t>
  </si>
  <si>
    <t>2950-3000</t>
  </si>
  <si>
    <t>75-85</t>
  </si>
  <si>
    <t>285-290</t>
  </si>
  <si>
    <t>Part profit of Rs.44.5/-</t>
  </si>
  <si>
    <t>HINDALCO APR FUT</t>
  </si>
  <si>
    <t>Profit of Rs.35/-</t>
  </si>
  <si>
    <t>Profit of Rs.85/-</t>
  </si>
  <si>
    <t>Loss of Rs.14/-</t>
  </si>
  <si>
    <t xml:space="preserve">BANKNIFTY 38700 CE 07-APR </t>
  </si>
  <si>
    <t>350-400</t>
  </si>
  <si>
    <t>JUBLFOOD 3000 CE APR</t>
  </si>
  <si>
    <t>65-68</t>
  </si>
  <si>
    <t>100-130</t>
  </si>
  <si>
    <t>400-450</t>
  </si>
  <si>
    <t>BANKNIFTY 38200 PE 07-APR</t>
  </si>
  <si>
    <t>Unsccessful</t>
  </si>
  <si>
    <t>Loss of Rs.17/-</t>
  </si>
  <si>
    <t>ADCON</t>
  </si>
  <si>
    <t>ANUSTUP TRADING PRIVATE LIMITED</t>
  </si>
  <si>
    <t>GRAVITON RESEARCH CAPITAL LLP</t>
  </si>
  <si>
    <t>GTL</t>
  </si>
  <si>
    <t>GTL Limited</t>
  </si>
  <si>
    <t>Profit of Rs.13.5/-</t>
  </si>
  <si>
    <t>2520-2560</t>
  </si>
  <si>
    <t>4530-4550</t>
  </si>
  <si>
    <t>4800-5000</t>
  </si>
  <si>
    <t>NIFTY 17800 CE 07-APR</t>
  </si>
  <si>
    <t>140-170</t>
  </si>
  <si>
    <t>BANKNIFTY 37800 CE 07-APR</t>
  </si>
  <si>
    <t>300-400</t>
  </si>
  <si>
    <t>4800-4900</t>
  </si>
  <si>
    <t>445-448</t>
  </si>
  <si>
    <t>465-475</t>
  </si>
  <si>
    <t>INFY APR FUT</t>
  </si>
  <si>
    <t>1870-1900</t>
  </si>
  <si>
    <t>581-583</t>
  </si>
  <si>
    <t>N</t>
  </si>
  <si>
    <t>KALPESH JAVERILAL OSWAL</t>
  </si>
  <si>
    <t>ANKITA VISHAL SHAH</t>
  </si>
  <si>
    <t>SEVENHILL</t>
  </si>
  <si>
    <t>TTIENT</t>
  </si>
  <si>
    <t>VANSHI INFRA PROJECTS LLP</t>
  </si>
  <si>
    <t>ANANT WEALTH CONSULTANTS PRIVATE LIMITED</t>
  </si>
  <si>
    <t>Profit of Rs.34.5/-</t>
  </si>
  <si>
    <t>Profit of Rs.3.5/-</t>
  </si>
  <si>
    <t>Part profit of Rs.27/-</t>
  </si>
  <si>
    <t>Profit of Rs.63/-</t>
  </si>
  <si>
    <t>110-110.5</t>
  </si>
  <si>
    <t>114-116</t>
  </si>
  <si>
    <t>1520-1530</t>
  </si>
  <si>
    <t>1590-1620</t>
  </si>
  <si>
    <t>1810-1830</t>
  </si>
  <si>
    <t>745-755</t>
  </si>
  <si>
    <t>445-455</t>
  </si>
  <si>
    <t>520-560</t>
  </si>
  <si>
    <t>NIFTY 17900 CE 13-APR</t>
  </si>
  <si>
    <t>100-114</t>
  </si>
  <si>
    <t>Loss of Rs.38/-</t>
  </si>
  <si>
    <t>Loss of Rs.100/-</t>
  </si>
  <si>
    <t>1950-2000</t>
  </si>
  <si>
    <t>H S SHAH</t>
  </si>
  <si>
    <t>GOPALVERMA</t>
  </si>
  <si>
    <t>ONTIC</t>
  </si>
  <si>
    <t>EPITOME TRADING AND INVESTMENTS</t>
  </si>
  <si>
    <t>AMDIND</t>
  </si>
  <si>
    <t>AMD Industries Limited</t>
  </si>
  <si>
    <t>KMSUGAR</t>
  </si>
  <si>
    <t>K.M.Sugar Mills Limited</t>
  </si>
  <si>
    <t>MBL  &amp; CO. LIMITED</t>
  </si>
  <si>
    <t>VAISHALI</t>
  </si>
  <si>
    <t>Vaishali Pharma Limited</t>
  </si>
  <si>
    <t>HCLTECH APR FUT</t>
  </si>
  <si>
    <t>1190-1200</t>
  </si>
  <si>
    <t>COLPAL APR FUT</t>
  </si>
  <si>
    <t>1573-1575</t>
  </si>
  <si>
    <t>1610-1630</t>
  </si>
  <si>
    <t>2440-2448</t>
  </si>
  <si>
    <t>2550-2600</t>
  </si>
  <si>
    <t>165-170</t>
  </si>
  <si>
    <t>ADVIKCA</t>
  </si>
  <si>
    <t>STEPPING STONE CONSTRUCTION PRIVATE LIMITED</t>
  </si>
  <si>
    <t>BP EQUITIES PVT. LTD.</t>
  </si>
  <si>
    <t>BCLENTERPR</t>
  </si>
  <si>
    <t>SEEMA GARG</t>
  </si>
  <si>
    <t>INDOVATION</t>
  </si>
  <si>
    <t>PUNE E STOCK BROKING PRIVATE LIMITED</t>
  </si>
  <si>
    <t>LELAVOIR</t>
  </si>
  <si>
    <t>SAMIR SHARMA</t>
  </si>
  <si>
    <t>ORIENTTR</t>
  </si>
  <si>
    <t>INDERPREET SINGH</t>
  </si>
  <si>
    <t>SILVERO</t>
  </si>
  <si>
    <t>NATTAYA CHOWDHURY</t>
  </si>
  <si>
    <t>KASHYAPI ADVISORS LLP</t>
  </si>
  <si>
    <t>PRAGNAY ADVISORS LLP .</t>
  </si>
  <si>
    <t>UTTAMSTL</t>
  </si>
  <si>
    <t>KREDENCE MULTI TRADING LIMITED .</t>
  </si>
  <si>
    <t>DIGVIJAY SHIVSHANGBHAI CHAVDA</t>
  </si>
  <si>
    <t>BANG</t>
  </si>
  <si>
    <t>Bang Overseas Limited</t>
  </si>
  <si>
    <t>PRITA BRIJESH PAREKH</t>
  </si>
  <si>
    <t>PARIN</t>
  </si>
  <si>
    <t>Parin Furniture Limited</t>
  </si>
  <si>
    <t>Uttam Galva Steels Limite</t>
  </si>
  <si>
    <t>ZEEL SANJAY SONI</t>
  </si>
  <si>
    <t>Profit of Rs.10/-</t>
  </si>
  <si>
    <t>Profit of Rs.9.5/-</t>
  </si>
  <si>
    <t>Loss of Rs.42/-</t>
  </si>
  <si>
    <t>2510-2520</t>
  </si>
  <si>
    <t>2570-2620</t>
  </si>
  <si>
    <t>ACC 2140 PE APR</t>
  </si>
  <si>
    <t>75-35</t>
  </si>
  <si>
    <t>NIFTY 17800 CE 13-APR</t>
  </si>
  <si>
    <t>110-130</t>
  </si>
  <si>
    <t>BANKNIFTY 38000 CE 13-APR</t>
  </si>
  <si>
    <t xml:space="preserve">HCLTECH APR FUT </t>
  </si>
  <si>
    <t>1136-1138</t>
  </si>
  <si>
    <t>1160-1175</t>
  </si>
  <si>
    <t>LT 1820 CE APR</t>
  </si>
  <si>
    <t>45-50</t>
  </si>
  <si>
    <t>ITC APR FUT</t>
  </si>
  <si>
    <t>269-270</t>
  </si>
  <si>
    <t>ITC 280 CE APR</t>
  </si>
  <si>
    <t>4.70-5</t>
  </si>
  <si>
    <t>NIFTY 17750 CE 13-APR</t>
  </si>
  <si>
    <t>70-72</t>
  </si>
  <si>
    <t>Loss of Rs.80/-</t>
  </si>
  <si>
    <t>Loss of Rs.9/-</t>
  </si>
  <si>
    <t>Loss of Rs.17.5/-</t>
  </si>
  <si>
    <t>Profit of Rs.50/-</t>
  </si>
  <si>
    <t>Loss of Rs.150/-</t>
  </si>
  <si>
    <t>Part profit of Rs.65/-</t>
  </si>
  <si>
    <t>AASTAFIN</t>
  </si>
  <si>
    <t>DIVYA KANDA</t>
  </si>
  <si>
    <t>PAPITA NANDI</t>
  </si>
  <si>
    <t>DIPAK MATHURBHAI SALVI</t>
  </si>
  <si>
    <t>TOPGAIN FINANCE PRIVATE LIMITED</t>
  </si>
  <si>
    <t>AARNA FINVEST</t>
  </si>
  <si>
    <t>ARROW SIGNS PRIVATE LIMITED</t>
  </si>
  <si>
    <t>ASITCFIN</t>
  </si>
  <si>
    <t>MANJU GAGGAR</t>
  </si>
  <si>
    <t>NAVEENKUMAR SAKTHI</t>
  </si>
  <si>
    <t>MENAKA SAKTHI</t>
  </si>
  <si>
    <t>BITL</t>
  </si>
  <si>
    <t>PRAKASH GILLA</t>
  </si>
  <si>
    <t>BRANDBUCKT</t>
  </si>
  <si>
    <t>MINIBOSS CONSULTANCY PRIVATE LIMITED</t>
  </si>
  <si>
    <t>CHITRTX</t>
  </si>
  <si>
    <t>CONTAINER</t>
  </si>
  <si>
    <t>AMREX MARKETING PVT. LTD.</t>
  </si>
  <si>
    <t>DARJEELING</t>
  </si>
  <si>
    <t>DHAVANI SHAH</t>
  </si>
  <si>
    <t>DEEPENR</t>
  </si>
  <si>
    <t>ANTARA INDIA EVERGREEN FUND LTD</t>
  </si>
  <si>
    <t>MAHAVEER EQUIBIZ</t>
  </si>
  <si>
    <t>KRONE INVESTMENTS</t>
  </si>
  <si>
    <t>DEVHARI</t>
  </si>
  <si>
    <t>SHAIK YASMIN</t>
  </si>
  <si>
    <t>AKSHITSHANTILALJAIN</t>
  </si>
  <si>
    <t>SREE NIWAS LOHIA &amp; SONS HUF</t>
  </si>
  <si>
    <t>AMIT LOHIA HUF</t>
  </si>
  <si>
    <t>SHAIBAL GHOSH</t>
  </si>
  <si>
    <t>EVOQ</t>
  </si>
  <si>
    <t>HGIND</t>
  </si>
  <si>
    <t>SHREE HOLDINGS</t>
  </si>
  <si>
    <t>SARVESH BUBNA TRUST</t>
  </si>
  <si>
    <t>INANI</t>
  </si>
  <si>
    <t>RADHA KISHAN PHULWANI</t>
  </si>
  <si>
    <t>YASHAGARWAL</t>
  </si>
  <si>
    <t>INNOCORP</t>
  </si>
  <si>
    <t>RAJESH KUMAR</t>
  </si>
  <si>
    <t>JANUSCORP</t>
  </si>
  <si>
    <t>B.W.TRADERS</t>
  </si>
  <si>
    <t>SHIVAAY TRADING COMPANY</t>
  </si>
  <si>
    <t>KIRANSY-B</t>
  </si>
  <si>
    <t>LATIMMETAL</t>
  </si>
  <si>
    <t>SHEENU KHANDELWAL</t>
  </si>
  <si>
    <t>MAHAVIRIND</t>
  </si>
  <si>
    <t>VISHAL HARIOM GUPTA</t>
  </si>
  <si>
    <t>GOENKA BUSINESS &amp; FINANCE LIMITED</t>
  </si>
  <si>
    <t>SATARSANG HEMUJI VAGHELA</t>
  </si>
  <si>
    <t>SAIRAM INFRATRADE LLP</t>
  </si>
  <si>
    <t>PECOS</t>
  </si>
  <si>
    <t>RFLL</t>
  </si>
  <si>
    <t>SHIVANI AGARWAL</t>
  </si>
  <si>
    <t>VINITA GUPTA</t>
  </si>
  <si>
    <t>ASHISH GOYAL</t>
  </si>
  <si>
    <t>ANSHUL AGGARWAL</t>
  </si>
  <si>
    <t>AKSHAY SAHEBRAO JADHAV</t>
  </si>
  <si>
    <t>AKSHAY RAJENDRA SONAWANE</t>
  </si>
  <si>
    <t>SDC</t>
  </si>
  <si>
    <t>PARESH DHIRAJLAL SHAH</t>
  </si>
  <si>
    <t>SHALPRO</t>
  </si>
  <si>
    <t>COBIA DISTRIBUTORS PRIVATE LIMITED .</t>
  </si>
  <si>
    <t>SHREE KRISHNA SHARANAM FINANCIALS</t>
  </si>
  <si>
    <t>RATHI KHUBCHAND BHANWARLAL</t>
  </si>
  <si>
    <t>ANUJ KUJUR</t>
  </si>
  <si>
    <t>SIPTL</t>
  </si>
  <si>
    <t>TINEAGRO</t>
  </si>
  <si>
    <t>SUBBA PONNAM</t>
  </si>
  <si>
    <t>TOYAMIND</t>
  </si>
  <si>
    <t>NOVARATHANMAL PRAVEENKUMAR</t>
  </si>
  <si>
    <t>SHRENI SHARES PRIVATE LIMITED</t>
  </si>
  <si>
    <t>TRIVENIGQ</t>
  </si>
  <si>
    <t>PRAVINKUMAR WASHA</t>
  </si>
  <si>
    <t>VERANDA</t>
  </si>
  <si>
    <t>NOMURA SINGAPORE LIMITED</t>
  </si>
  <si>
    <t>AVIRAT ENTERPRISE</t>
  </si>
  <si>
    <t>COFFEEDAY</t>
  </si>
  <si>
    <t>Coffee Day Enterprise Ltd</t>
  </si>
  <si>
    <t>SAHIL GUPTA</t>
  </si>
  <si>
    <t>APL INFRASTRUCTURE PVT. LTD.</t>
  </si>
  <si>
    <t>COOLCAPS</t>
  </si>
  <si>
    <t>Cool Caps Industries Ltd</t>
  </si>
  <si>
    <t>HOLANI CONSULTANTS PRIVATE LIMITED</t>
  </si>
  <si>
    <t>DEVIT</t>
  </si>
  <si>
    <t>Dev Info Technology Ltd</t>
  </si>
  <si>
    <t>MANSUKH SECURITIES &amp; FINANCE LTD</t>
  </si>
  <si>
    <t>DYNPRO</t>
  </si>
  <si>
    <t>Dynemic Products Limited</t>
  </si>
  <si>
    <t>MILLENNIUM STOCK BROKING PVT LTD</t>
  </si>
  <si>
    <t>MAHESHWARI</t>
  </si>
  <si>
    <t>Maheshwari Logistics Limi</t>
  </si>
  <si>
    <t>MANGCHEFER</t>
  </si>
  <si>
    <t>Mangalore Chemicals &amp; Fer</t>
  </si>
  <si>
    <t>NRL</t>
  </si>
  <si>
    <t>Nupur Recyclers Limited</t>
  </si>
  <si>
    <t>BNK SECURITIES PVT LTD.</t>
  </si>
  <si>
    <t>EPOCH SYNTHETICS PVT LTD</t>
  </si>
  <si>
    <t>CHANDRA KHUSHWANT JAIN</t>
  </si>
  <si>
    <t>SILGO</t>
  </si>
  <si>
    <t>Silgo Retail Limited</t>
  </si>
  <si>
    <t>MUKUL MAHESHWARI (HUF)</t>
  </si>
  <si>
    <t>SMSLIFE</t>
  </si>
  <si>
    <t>SMS Lifesciences (I) Ltd</t>
  </si>
  <si>
    <t>BYTES AND PIXELS FINSOFT LLP .</t>
  </si>
  <si>
    <t>INDRA KIRAN VENTURES</t>
  </si>
  <si>
    <t>ARYA FIN-TRADE SERVICES (INDIA) PVT. LTD</t>
  </si>
  <si>
    <t>Veranda Learning Sol Ltd</t>
  </si>
  <si>
    <t>MANSI SHARES &amp; STOCK ADVISORS PVT LTD</t>
  </si>
  <si>
    <t>SUNIL KUMAR GUPTA</t>
  </si>
  <si>
    <t>Asian Granito India Limit</t>
  </si>
  <si>
    <t>KAPASHI COMMERCIAL LTD</t>
  </si>
  <si>
    <t>GEETA CHETAN SHAH</t>
  </si>
  <si>
    <t>INNOVATIVE</t>
  </si>
  <si>
    <t>Innovative Tyres &amp; Tubes</t>
  </si>
  <si>
    <t>KIRIT TULSIDAS VASSA</t>
  </si>
  <si>
    <t>KHAICHEM</t>
  </si>
  <si>
    <t>Khaitan Chem &amp; Fert Ltd</t>
  </si>
  <si>
    <t>KOUSHIK SEKHAR</t>
  </si>
  <si>
    <t>KAILASH SATYANARAYAN KABRA</t>
  </si>
  <si>
    <t>MANGALAM</t>
  </si>
  <si>
    <t>Mangalam Drugs And Organi</t>
  </si>
  <si>
    <t>SANJEEVKUMAR TAPARIA</t>
  </si>
  <si>
    <t>HARIYANI RISHWA DHARMESHKUMAR</t>
  </si>
  <si>
    <t>PPL</t>
  </si>
  <si>
    <t>Prakash Pipes Limited</t>
  </si>
  <si>
    <t>RAJNIL SALES PRIVATE LIMITED</t>
  </si>
  <si>
    <t>SASIKALA C V S</t>
  </si>
  <si>
    <t>SUVIDHAA</t>
  </si>
  <si>
    <t>Suvidhaa Infoserve Ltd</t>
  </si>
  <si>
    <t>ASHOK KUMAR GUPTA</t>
  </si>
  <si>
    <t>URAVI</t>
  </si>
  <si>
    <t>Uravi T And Wedg Lamp Ltd</t>
  </si>
  <si>
    <t>NOPEA CAPITAL SERVICES PRIVATE LIMITED</t>
  </si>
  <si>
    <t>RAJASTHAN GLOBAL SECURITIES PVT LTD</t>
  </si>
  <si>
    <t>VINEY PARKASH AGARWAL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</si>
</sst>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5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2" fontId="32" fillId="14" borderId="2" xfId="0" applyNumberFormat="1" applyFont="1" applyFill="1" applyBorder="1" applyAlignment="1">
      <alignment horizontal="center" vertical="center"/>
    </xf>
    <xf numFmtId="10" fontId="32" fillId="14" borderId="2" xfId="0" applyNumberFormat="1" applyFont="1" applyFill="1" applyBorder="1" applyAlignment="1">
      <alignment horizontal="center" vertical="center" wrapText="1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43" fontId="32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2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16" fontId="32" fillId="14" borderId="23" xfId="0" applyNumberFormat="1" applyFont="1" applyFill="1" applyBorder="1" applyAlignment="1">
      <alignment horizontal="center" vertical="center"/>
    </xf>
    <xf numFmtId="16" fontId="32" fillId="14" borderId="3" xfId="0" applyNumberFormat="1" applyFont="1" applyFill="1" applyBorder="1" applyAlignment="1">
      <alignment horizontal="center" vertical="center"/>
    </xf>
    <xf numFmtId="0" fontId="32" fillId="18" borderId="2" xfId="0" applyFont="1" applyFill="1" applyBorder="1" applyAlignment="1">
      <alignment horizontal="center" vertical="center"/>
    </xf>
    <xf numFmtId="0" fontId="32" fillId="14" borderId="5" xfId="0" applyFont="1" applyFill="1" applyBorder="1" applyAlignment="1">
      <alignment horizontal="center" vertical="center"/>
    </xf>
    <xf numFmtId="0" fontId="31" fillId="20" borderId="21" xfId="0" applyFont="1" applyFill="1" applyBorder="1" applyAlignment="1"/>
    <xf numFmtId="17" fontId="31" fillId="20" borderId="21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" fontId="31" fillId="22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1" xfId="0" applyNumberFormat="1" applyFont="1" applyFill="1" applyBorder="1" applyAlignment="1">
      <alignment horizontal="center" vertical="center" wrapText="1"/>
    </xf>
    <xf numFmtId="16" fontId="32" fillId="21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0" borderId="24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5" fontId="31" fillId="12" borderId="25" xfId="0" applyNumberFormat="1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0" fontId="32" fillId="14" borderId="25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44663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44663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9" t="s">
        <v>16</v>
      </c>
      <c r="B9" s="441" t="s">
        <v>17</v>
      </c>
      <c r="C9" s="441" t="s">
        <v>18</v>
      </c>
      <c r="D9" s="441" t="s">
        <v>19</v>
      </c>
      <c r="E9" s="23" t="s">
        <v>20</v>
      </c>
      <c r="F9" s="23" t="s">
        <v>21</v>
      </c>
      <c r="G9" s="436" t="s">
        <v>22</v>
      </c>
      <c r="H9" s="437"/>
      <c r="I9" s="438"/>
      <c r="J9" s="436" t="s">
        <v>23</v>
      </c>
      <c r="K9" s="437"/>
      <c r="L9" s="438"/>
      <c r="M9" s="23"/>
      <c r="N9" s="24"/>
      <c r="O9" s="24"/>
      <c r="P9" s="24"/>
    </row>
    <row r="10" spans="1:16" ht="59.25" customHeight="1">
      <c r="A10" s="440"/>
      <c r="B10" s="442"/>
      <c r="C10" s="442"/>
      <c r="D10" s="44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17723.95</v>
      </c>
      <c r="F11" s="32">
        <v>17748.083333333332</v>
      </c>
      <c r="G11" s="33">
        <v>17666.216666666664</v>
      </c>
      <c r="H11" s="33">
        <v>17608.48333333333</v>
      </c>
      <c r="I11" s="33">
        <v>17526.616666666661</v>
      </c>
      <c r="J11" s="33">
        <v>17805.816666666666</v>
      </c>
      <c r="K11" s="33">
        <v>17887.683333333334</v>
      </c>
      <c r="L11" s="33">
        <v>17945.416666666668</v>
      </c>
      <c r="M11" s="34">
        <v>17829.95</v>
      </c>
      <c r="N11" s="34">
        <v>17690.349999999999</v>
      </c>
      <c r="O11" s="35">
        <v>11115800</v>
      </c>
      <c r="P11" s="36">
        <v>-4.152241675900098E-2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37751.35</v>
      </c>
      <c r="F12" s="37">
        <v>37843.149999999994</v>
      </c>
      <c r="G12" s="38">
        <v>37589.349999999991</v>
      </c>
      <c r="H12" s="38">
        <v>37427.35</v>
      </c>
      <c r="I12" s="38">
        <v>37173.549999999996</v>
      </c>
      <c r="J12" s="38">
        <v>38005.149999999987</v>
      </c>
      <c r="K12" s="38">
        <v>38258.94999999999</v>
      </c>
      <c r="L12" s="38">
        <v>38420.949999999983</v>
      </c>
      <c r="M12" s="28">
        <v>38096.949999999997</v>
      </c>
      <c r="N12" s="28">
        <v>37681.15</v>
      </c>
      <c r="O12" s="39">
        <v>2368025</v>
      </c>
      <c r="P12" s="40">
        <v>2.5508044030482643E-3</v>
      </c>
    </row>
    <row r="13" spans="1:16" ht="12.75" customHeight="1">
      <c r="A13" s="28">
        <v>3</v>
      </c>
      <c r="B13" s="29" t="s">
        <v>35</v>
      </c>
      <c r="C13" s="30" t="s">
        <v>826</v>
      </c>
      <c r="D13" s="31">
        <v>44677</v>
      </c>
      <c r="E13" s="37">
        <v>17598.25</v>
      </c>
      <c r="F13" s="37">
        <v>17652.583333333332</v>
      </c>
      <c r="G13" s="38">
        <v>17536.116666666665</v>
      </c>
      <c r="H13" s="38">
        <v>17473.983333333334</v>
      </c>
      <c r="I13" s="38">
        <v>17357.516666666666</v>
      </c>
      <c r="J13" s="38">
        <v>17714.716666666664</v>
      </c>
      <c r="K13" s="38">
        <v>17831.183333333331</v>
      </c>
      <c r="L13" s="38">
        <v>17893.316666666662</v>
      </c>
      <c r="M13" s="28">
        <v>17769.05</v>
      </c>
      <c r="N13" s="28">
        <v>17590.45</v>
      </c>
      <c r="O13" s="39">
        <v>3360</v>
      </c>
      <c r="P13" s="40">
        <v>0</v>
      </c>
    </row>
    <row r="14" spans="1:16" ht="12.75" customHeight="1">
      <c r="A14" s="28">
        <v>4</v>
      </c>
      <c r="B14" s="29" t="s">
        <v>35</v>
      </c>
      <c r="C14" s="30" t="s">
        <v>856</v>
      </c>
      <c r="D14" s="31">
        <v>44677</v>
      </c>
      <c r="E14" s="37">
        <v>7710</v>
      </c>
      <c r="F14" s="37">
        <v>7656.7833333333328</v>
      </c>
      <c r="G14" s="38">
        <v>7583.5166666666655</v>
      </c>
      <c r="H14" s="38">
        <v>7457.0333333333328</v>
      </c>
      <c r="I14" s="38">
        <v>7383.7666666666655</v>
      </c>
      <c r="J14" s="38">
        <v>7783.2666666666655</v>
      </c>
      <c r="K14" s="38">
        <v>7856.5333333333319</v>
      </c>
      <c r="L14" s="38">
        <v>7983.0166666666655</v>
      </c>
      <c r="M14" s="28">
        <v>7730.05</v>
      </c>
      <c r="N14" s="28">
        <v>7530.3</v>
      </c>
      <c r="O14" s="39">
        <v>1800</v>
      </c>
      <c r="P14" s="40">
        <v>9.0909090909090912E-2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963.55</v>
      </c>
      <c r="F15" s="37">
        <v>964.98333333333323</v>
      </c>
      <c r="G15" s="38">
        <v>953.56666666666649</v>
      </c>
      <c r="H15" s="38">
        <v>943.58333333333326</v>
      </c>
      <c r="I15" s="38">
        <v>932.16666666666652</v>
      </c>
      <c r="J15" s="38">
        <v>974.96666666666647</v>
      </c>
      <c r="K15" s="38">
        <v>986.38333333333321</v>
      </c>
      <c r="L15" s="38">
        <v>996.36666666666645</v>
      </c>
      <c r="M15" s="28">
        <v>976.4</v>
      </c>
      <c r="N15" s="28">
        <v>955</v>
      </c>
      <c r="O15" s="39">
        <v>1974550</v>
      </c>
      <c r="P15" s="40">
        <v>2.6967285587975242E-2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2219.6999999999998</v>
      </c>
      <c r="F16" s="37">
        <v>2230.1166666666668</v>
      </c>
      <c r="G16" s="38">
        <v>2196.5833333333335</v>
      </c>
      <c r="H16" s="38">
        <v>2173.4666666666667</v>
      </c>
      <c r="I16" s="38">
        <v>2139.9333333333334</v>
      </c>
      <c r="J16" s="38">
        <v>2253.2333333333336</v>
      </c>
      <c r="K16" s="38">
        <v>2286.7666666666664</v>
      </c>
      <c r="L16" s="38">
        <v>2309.8833333333337</v>
      </c>
      <c r="M16" s="28">
        <v>2263.65</v>
      </c>
      <c r="N16" s="28">
        <v>2207</v>
      </c>
      <c r="O16" s="39">
        <v>300000</v>
      </c>
      <c r="P16" s="40">
        <v>2.0408163265306121E-2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18164.95</v>
      </c>
      <c r="F17" s="37">
        <v>18151.233333333334</v>
      </c>
      <c r="G17" s="38">
        <v>18075.716666666667</v>
      </c>
      <c r="H17" s="38">
        <v>17986.483333333334</v>
      </c>
      <c r="I17" s="38">
        <v>17910.966666666667</v>
      </c>
      <c r="J17" s="38">
        <v>18240.466666666667</v>
      </c>
      <c r="K17" s="38">
        <v>18315.983333333337</v>
      </c>
      <c r="L17" s="38">
        <v>18405.216666666667</v>
      </c>
      <c r="M17" s="28">
        <v>18226.75</v>
      </c>
      <c r="N17" s="28">
        <v>18062</v>
      </c>
      <c r="O17" s="39">
        <v>34100</v>
      </c>
      <c r="P17" s="40">
        <v>2.0194465220643231E-2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116.9</v>
      </c>
      <c r="F18" s="37">
        <v>116.45</v>
      </c>
      <c r="G18" s="38">
        <v>114.65</v>
      </c>
      <c r="H18" s="38">
        <v>112.4</v>
      </c>
      <c r="I18" s="38">
        <v>110.60000000000001</v>
      </c>
      <c r="J18" s="38">
        <v>118.7</v>
      </c>
      <c r="K18" s="38">
        <v>120.49999999999999</v>
      </c>
      <c r="L18" s="38">
        <v>122.75</v>
      </c>
      <c r="M18" s="28">
        <v>118.25</v>
      </c>
      <c r="N18" s="28">
        <v>114.2</v>
      </c>
      <c r="O18" s="39">
        <v>19632800</v>
      </c>
      <c r="P18" s="40">
        <v>4.2036431574030829E-2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307.35000000000002</v>
      </c>
      <c r="F19" s="37">
        <v>309.28333333333336</v>
      </c>
      <c r="G19" s="38">
        <v>304.56666666666672</v>
      </c>
      <c r="H19" s="38">
        <v>301.78333333333336</v>
      </c>
      <c r="I19" s="38">
        <v>297.06666666666672</v>
      </c>
      <c r="J19" s="38">
        <v>312.06666666666672</v>
      </c>
      <c r="K19" s="38">
        <v>316.7833333333333</v>
      </c>
      <c r="L19" s="38">
        <v>319.56666666666672</v>
      </c>
      <c r="M19" s="28">
        <v>314</v>
      </c>
      <c r="N19" s="28">
        <v>306.5</v>
      </c>
      <c r="O19" s="39">
        <v>11905400</v>
      </c>
      <c r="P19" s="40">
        <v>-1.2508087125296528E-2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2244.65</v>
      </c>
      <c r="F20" s="37">
        <v>2238.0333333333333</v>
      </c>
      <c r="G20" s="38">
        <v>2180.8666666666668</v>
      </c>
      <c r="H20" s="38">
        <v>2117.0833333333335</v>
      </c>
      <c r="I20" s="38">
        <v>2059.916666666667</v>
      </c>
      <c r="J20" s="38">
        <v>2301.8166666666666</v>
      </c>
      <c r="K20" s="38">
        <v>2358.9833333333336</v>
      </c>
      <c r="L20" s="38">
        <v>2422.7666666666664</v>
      </c>
      <c r="M20" s="28">
        <v>2295.1999999999998</v>
      </c>
      <c r="N20" s="28">
        <v>2174.25</v>
      </c>
      <c r="O20" s="39">
        <v>3186250</v>
      </c>
      <c r="P20" s="40">
        <v>0.22985621924153238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2183.6999999999998</v>
      </c>
      <c r="F21" s="37">
        <v>2183.9</v>
      </c>
      <c r="G21" s="38">
        <v>2162.8000000000002</v>
      </c>
      <c r="H21" s="38">
        <v>2141.9</v>
      </c>
      <c r="I21" s="38">
        <v>2120.8000000000002</v>
      </c>
      <c r="J21" s="38">
        <v>2204.8000000000002</v>
      </c>
      <c r="K21" s="38">
        <v>2225.8999999999996</v>
      </c>
      <c r="L21" s="38">
        <v>2246.8000000000002</v>
      </c>
      <c r="M21" s="28">
        <v>2205</v>
      </c>
      <c r="N21" s="28">
        <v>2163</v>
      </c>
      <c r="O21" s="39">
        <v>19142500</v>
      </c>
      <c r="P21" s="40">
        <v>-9.9048308679011068E-3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858.65</v>
      </c>
      <c r="F22" s="37">
        <v>854.9</v>
      </c>
      <c r="G22" s="38">
        <v>845.8</v>
      </c>
      <c r="H22" s="38">
        <v>832.94999999999993</v>
      </c>
      <c r="I22" s="38">
        <v>823.84999999999991</v>
      </c>
      <c r="J22" s="38">
        <v>867.75</v>
      </c>
      <c r="K22" s="38">
        <v>876.85000000000014</v>
      </c>
      <c r="L22" s="38">
        <v>889.7</v>
      </c>
      <c r="M22" s="28">
        <v>864</v>
      </c>
      <c r="N22" s="28">
        <v>842.05</v>
      </c>
      <c r="O22" s="39">
        <v>76891250</v>
      </c>
      <c r="P22" s="40">
        <v>0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3492.6</v>
      </c>
      <c r="F23" s="37">
        <v>3506.2166666666667</v>
      </c>
      <c r="G23" s="38">
        <v>3469.8833333333332</v>
      </c>
      <c r="H23" s="38">
        <v>3447.1666666666665</v>
      </c>
      <c r="I23" s="38">
        <v>3410.833333333333</v>
      </c>
      <c r="J23" s="38">
        <v>3528.9333333333334</v>
      </c>
      <c r="K23" s="38">
        <v>3565.2666666666664</v>
      </c>
      <c r="L23" s="38">
        <v>3587.9833333333336</v>
      </c>
      <c r="M23" s="28">
        <v>3542.55</v>
      </c>
      <c r="N23" s="28">
        <v>3483.5</v>
      </c>
      <c r="O23" s="39">
        <v>218000</v>
      </c>
      <c r="P23" s="40">
        <v>8.6739780658025928E-2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576.54999999999995</v>
      </c>
      <c r="F24" s="37">
        <v>577.23333333333335</v>
      </c>
      <c r="G24" s="38">
        <v>573.11666666666667</v>
      </c>
      <c r="H24" s="38">
        <v>569.68333333333328</v>
      </c>
      <c r="I24" s="38">
        <v>565.56666666666661</v>
      </c>
      <c r="J24" s="38">
        <v>580.66666666666674</v>
      </c>
      <c r="K24" s="38">
        <v>584.78333333333353</v>
      </c>
      <c r="L24" s="38">
        <v>588.21666666666681</v>
      </c>
      <c r="M24" s="28">
        <v>581.35</v>
      </c>
      <c r="N24" s="28">
        <v>573.79999999999995</v>
      </c>
      <c r="O24" s="39">
        <v>7278000</v>
      </c>
      <c r="P24" s="40">
        <v>5.526388505111909E-3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361.8</v>
      </c>
      <c r="F25" s="37">
        <v>357.61666666666662</v>
      </c>
      <c r="G25" s="38">
        <v>344.23333333333323</v>
      </c>
      <c r="H25" s="38">
        <v>326.66666666666663</v>
      </c>
      <c r="I25" s="38">
        <v>313.28333333333325</v>
      </c>
      <c r="J25" s="38">
        <v>375.18333333333322</v>
      </c>
      <c r="K25" s="38">
        <v>388.56666666666655</v>
      </c>
      <c r="L25" s="38">
        <v>406.13333333333321</v>
      </c>
      <c r="M25" s="28">
        <v>371</v>
      </c>
      <c r="N25" s="28">
        <v>340.05</v>
      </c>
      <c r="O25" s="39">
        <v>27279000</v>
      </c>
      <c r="P25" s="40">
        <v>0.13769158586174537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776.3</v>
      </c>
      <c r="F26" s="37">
        <v>776.01666666666677</v>
      </c>
      <c r="G26" s="38">
        <v>769.03333333333353</v>
      </c>
      <c r="H26" s="38">
        <v>761.76666666666677</v>
      </c>
      <c r="I26" s="38">
        <v>754.78333333333353</v>
      </c>
      <c r="J26" s="38">
        <v>783.28333333333353</v>
      </c>
      <c r="K26" s="38">
        <v>790.26666666666688</v>
      </c>
      <c r="L26" s="38">
        <v>797.53333333333353</v>
      </c>
      <c r="M26" s="28">
        <v>783</v>
      </c>
      <c r="N26" s="28">
        <v>768.75</v>
      </c>
      <c r="O26" s="39">
        <v>1808100</v>
      </c>
      <c r="P26" s="40">
        <v>2.3282887077997671E-3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4668.1499999999996</v>
      </c>
      <c r="F27" s="37">
        <v>4648.7666666666664</v>
      </c>
      <c r="G27" s="38">
        <v>4605.5333333333328</v>
      </c>
      <c r="H27" s="38">
        <v>4542.9166666666661</v>
      </c>
      <c r="I27" s="38">
        <v>4499.6833333333325</v>
      </c>
      <c r="J27" s="38">
        <v>4711.3833333333332</v>
      </c>
      <c r="K27" s="38">
        <v>4754.6166666666668</v>
      </c>
      <c r="L27" s="38">
        <v>4817.2333333333336</v>
      </c>
      <c r="M27" s="28">
        <v>4692</v>
      </c>
      <c r="N27" s="28">
        <v>4586.1499999999996</v>
      </c>
      <c r="O27" s="39">
        <v>2053000</v>
      </c>
      <c r="P27" s="40">
        <v>-5.9012260799816661E-2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201.75</v>
      </c>
      <c r="F28" s="37">
        <v>202.11666666666667</v>
      </c>
      <c r="G28" s="38">
        <v>199.93333333333334</v>
      </c>
      <c r="H28" s="38">
        <v>198.11666666666667</v>
      </c>
      <c r="I28" s="38">
        <v>195.93333333333334</v>
      </c>
      <c r="J28" s="38">
        <v>203.93333333333334</v>
      </c>
      <c r="K28" s="38">
        <v>206.11666666666667</v>
      </c>
      <c r="L28" s="38">
        <v>207.93333333333334</v>
      </c>
      <c r="M28" s="28">
        <v>204.3</v>
      </c>
      <c r="N28" s="28">
        <v>200.3</v>
      </c>
      <c r="O28" s="39">
        <v>15210000</v>
      </c>
      <c r="P28" s="40">
        <v>5.9007832898172324E-2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130.69999999999999</v>
      </c>
      <c r="F29" s="37">
        <v>130.11666666666665</v>
      </c>
      <c r="G29" s="38">
        <v>128.3833333333333</v>
      </c>
      <c r="H29" s="38">
        <v>126.06666666666665</v>
      </c>
      <c r="I29" s="38">
        <v>124.3333333333333</v>
      </c>
      <c r="J29" s="38">
        <v>132.43333333333328</v>
      </c>
      <c r="K29" s="38">
        <v>134.16666666666663</v>
      </c>
      <c r="L29" s="38">
        <v>136.48333333333329</v>
      </c>
      <c r="M29" s="28">
        <v>131.85</v>
      </c>
      <c r="N29" s="28">
        <v>127.8</v>
      </c>
      <c r="O29" s="39">
        <v>34051500</v>
      </c>
      <c r="P29" s="40">
        <v>-1.2269938650306749E-2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3163.45</v>
      </c>
      <c r="F30" s="37">
        <v>3183.6166666666668</v>
      </c>
      <c r="G30" s="38">
        <v>3137.3333333333335</v>
      </c>
      <c r="H30" s="38">
        <v>3111.2166666666667</v>
      </c>
      <c r="I30" s="38">
        <v>3064.9333333333334</v>
      </c>
      <c r="J30" s="38">
        <v>3209.7333333333336</v>
      </c>
      <c r="K30" s="38">
        <v>3256.0166666666664</v>
      </c>
      <c r="L30" s="38">
        <v>3282.1333333333337</v>
      </c>
      <c r="M30" s="28">
        <v>3229.9</v>
      </c>
      <c r="N30" s="28">
        <v>3157.5</v>
      </c>
      <c r="O30" s="39">
        <v>4975800</v>
      </c>
      <c r="P30" s="40">
        <v>-1.3847913781684629E-3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2089.35</v>
      </c>
      <c r="F31" s="37">
        <v>2085.7999999999997</v>
      </c>
      <c r="G31" s="38">
        <v>2064.6999999999994</v>
      </c>
      <c r="H31" s="38">
        <v>2040.0499999999997</v>
      </c>
      <c r="I31" s="38">
        <v>2018.9499999999994</v>
      </c>
      <c r="J31" s="38">
        <v>2110.4499999999994</v>
      </c>
      <c r="K31" s="38">
        <v>2131.5499999999997</v>
      </c>
      <c r="L31" s="38">
        <v>2156.1999999999994</v>
      </c>
      <c r="M31" s="28">
        <v>2106.9</v>
      </c>
      <c r="N31" s="28">
        <v>2061.15</v>
      </c>
      <c r="O31" s="39">
        <v>770275</v>
      </c>
      <c r="P31" s="40">
        <v>-3.5136066138477438E-2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10104.1</v>
      </c>
      <c r="F32" s="37">
        <v>10079.733333333334</v>
      </c>
      <c r="G32" s="38">
        <v>9964.3666666666668</v>
      </c>
      <c r="H32" s="38">
        <v>9824.6333333333332</v>
      </c>
      <c r="I32" s="38">
        <v>9709.2666666666664</v>
      </c>
      <c r="J32" s="38">
        <v>10219.466666666667</v>
      </c>
      <c r="K32" s="38">
        <v>10334.833333333336</v>
      </c>
      <c r="L32" s="38">
        <v>10474.566666666668</v>
      </c>
      <c r="M32" s="28">
        <v>10195.1</v>
      </c>
      <c r="N32" s="28">
        <v>9940</v>
      </c>
      <c r="O32" s="39">
        <v>152400</v>
      </c>
      <c r="P32" s="40">
        <v>-2.2136669874879691E-2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1399.75</v>
      </c>
      <c r="F33" s="37">
        <v>1399.1000000000001</v>
      </c>
      <c r="G33" s="38">
        <v>1375.9500000000003</v>
      </c>
      <c r="H33" s="38">
        <v>1352.15</v>
      </c>
      <c r="I33" s="38">
        <v>1329.0000000000002</v>
      </c>
      <c r="J33" s="38">
        <v>1422.9000000000003</v>
      </c>
      <c r="K33" s="38">
        <v>1446.0500000000004</v>
      </c>
      <c r="L33" s="38">
        <v>1469.8500000000004</v>
      </c>
      <c r="M33" s="28">
        <v>1422.25</v>
      </c>
      <c r="N33" s="28">
        <v>1375.3</v>
      </c>
      <c r="O33" s="39">
        <v>2144000</v>
      </c>
      <c r="P33" s="40">
        <v>-8.5549132947976871E-3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701.2</v>
      </c>
      <c r="F34" s="37">
        <v>704.53333333333342</v>
      </c>
      <c r="G34" s="38">
        <v>696.21666666666681</v>
      </c>
      <c r="H34" s="38">
        <v>691.23333333333335</v>
      </c>
      <c r="I34" s="38">
        <v>682.91666666666674</v>
      </c>
      <c r="J34" s="38">
        <v>709.51666666666688</v>
      </c>
      <c r="K34" s="38">
        <v>717.83333333333348</v>
      </c>
      <c r="L34" s="38">
        <v>722.81666666666695</v>
      </c>
      <c r="M34" s="28">
        <v>712.85</v>
      </c>
      <c r="N34" s="28">
        <v>699.55</v>
      </c>
      <c r="O34" s="39">
        <v>15351750</v>
      </c>
      <c r="P34" s="40">
        <v>7.3822530636350218E-3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789.35</v>
      </c>
      <c r="F35" s="37">
        <v>791.61666666666679</v>
      </c>
      <c r="G35" s="38">
        <v>785.43333333333362</v>
      </c>
      <c r="H35" s="38">
        <v>781.51666666666688</v>
      </c>
      <c r="I35" s="38">
        <v>775.33333333333371</v>
      </c>
      <c r="J35" s="38">
        <v>795.53333333333353</v>
      </c>
      <c r="K35" s="38">
        <v>801.7166666666667</v>
      </c>
      <c r="L35" s="38">
        <v>805.63333333333344</v>
      </c>
      <c r="M35" s="28">
        <v>797.8</v>
      </c>
      <c r="N35" s="28">
        <v>787.7</v>
      </c>
      <c r="O35" s="39">
        <v>42612000</v>
      </c>
      <c r="P35" s="40">
        <v>3.2773916483019722E-3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3769.7</v>
      </c>
      <c r="F36" s="37">
        <v>3776.8999999999996</v>
      </c>
      <c r="G36" s="38">
        <v>3743.9499999999994</v>
      </c>
      <c r="H36" s="38">
        <v>3718.2</v>
      </c>
      <c r="I36" s="38">
        <v>3685.2499999999995</v>
      </c>
      <c r="J36" s="38">
        <v>3802.6499999999992</v>
      </c>
      <c r="K36" s="38">
        <v>3835.6</v>
      </c>
      <c r="L36" s="38">
        <v>3861.349999999999</v>
      </c>
      <c r="M36" s="28">
        <v>3809.85</v>
      </c>
      <c r="N36" s="28">
        <v>3751.15</v>
      </c>
      <c r="O36" s="39">
        <v>1802500</v>
      </c>
      <c r="P36" s="40">
        <v>8.9560593338930874E-3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16646.2</v>
      </c>
      <c r="F37" s="37">
        <v>16720.25</v>
      </c>
      <c r="G37" s="38">
        <v>16541.5</v>
      </c>
      <c r="H37" s="38">
        <v>16436.8</v>
      </c>
      <c r="I37" s="38">
        <v>16258.05</v>
      </c>
      <c r="J37" s="38">
        <v>16824.95</v>
      </c>
      <c r="K37" s="38">
        <v>17003.7</v>
      </c>
      <c r="L37" s="38">
        <v>17108.400000000001</v>
      </c>
      <c r="M37" s="28">
        <v>16899</v>
      </c>
      <c r="N37" s="28">
        <v>16615.55</v>
      </c>
      <c r="O37" s="39">
        <v>607550</v>
      </c>
      <c r="P37" s="40">
        <v>-1.6352303084271026E-2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7359.75</v>
      </c>
      <c r="F38" s="37">
        <v>7363.8166666666666</v>
      </c>
      <c r="G38" s="38">
        <v>7313.6333333333332</v>
      </c>
      <c r="H38" s="38">
        <v>7267.5166666666664</v>
      </c>
      <c r="I38" s="38">
        <v>7217.333333333333</v>
      </c>
      <c r="J38" s="38">
        <v>7409.9333333333334</v>
      </c>
      <c r="K38" s="38">
        <v>7460.1166666666659</v>
      </c>
      <c r="L38" s="38">
        <v>7506.2333333333336</v>
      </c>
      <c r="M38" s="28">
        <v>7414</v>
      </c>
      <c r="N38" s="28">
        <v>7317.7</v>
      </c>
      <c r="O38" s="39">
        <v>4042875</v>
      </c>
      <c r="P38" s="40">
        <v>-6.0846316953996494E-3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2087.25</v>
      </c>
      <c r="F39" s="37">
        <v>2098.7000000000003</v>
      </c>
      <c r="G39" s="38">
        <v>2070.5500000000006</v>
      </c>
      <c r="H39" s="38">
        <v>2053.8500000000004</v>
      </c>
      <c r="I39" s="38">
        <v>2025.7000000000007</v>
      </c>
      <c r="J39" s="38">
        <v>2115.4000000000005</v>
      </c>
      <c r="K39" s="38">
        <v>2143.5500000000002</v>
      </c>
      <c r="L39" s="38">
        <v>2160.2500000000005</v>
      </c>
      <c r="M39" s="28">
        <v>2126.85</v>
      </c>
      <c r="N39" s="28">
        <v>2082</v>
      </c>
      <c r="O39" s="39">
        <v>1323600</v>
      </c>
      <c r="P39" s="40">
        <v>2.8757966734027671E-2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519.9</v>
      </c>
      <c r="F40" s="37">
        <v>519.0333333333333</v>
      </c>
      <c r="G40" s="38">
        <v>514.86666666666656</v>
      </c>
      <c r="H40" s="38">
        <v>509.83333333333326</v>
      </c>
      <c r="I40" s="38">
        <v>505.66666666666652</v>
      </c>
      <c r="J40" s="38">
        <v>524.06666666666661</v>
      </c>
      <c r="K40" s="38">
        <v>528.23333333333335</v>
      </c>
      <c r="L40" s="38">
        <v>533.26666666666665</v>
      </c>
      <c r="M40" s="28">
        <v>523.20000000000005</v>
      </c>
      <c r="N40" s="28">
        <v>514</v>
      </c>
      <c r="O40" s="39">
        <v>8296000</v>
      </c>
      <c r="P40" s="40">
        <v>-5.7825751734772552E-4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323.7</v>
      </c>
      <c r="F41" s="37">
        <v>322.98333333333329</v>
      </c>
      <c r="G41" s="38">
        <v>319.11666666666656</v>
      </c>
      <c r="H41" s="38">
        <v>314.53333333333325</v>
      </c>
      <c r="I41" s="38">
        <v>310.66666666666652</v>
      </c>
      <c r="J41" s="38">
        <v>327.56666666666661</v>
      </c>
      <c r="K41" s="38">
        <v>331.43333333333328</v>
      </c>
      <c r="L41" s="38">
        <v>336.01666666666665</v>
      </c>
      <c r="M41" s="28">
        <v>326.85000000000002</v>
      </c>
      <c r="N41" s="28">
        <v>318.39999999999998</v>
      </c>
      <c r="O41" s="39">
        <v>36304200</v>
      </c>
      <c r="P41" s="40">
        <v>2.7929259466897713E-2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120.75</v>
      </c>
      <c r="F42" s="37">
        <v>121.35000000000001</v>
      </c>
      <c r="G42" s="38">
        <v>119.45000000000002</v>
      </c>
      <c r="H42" s="38">
        <v>118.15</v>
      </c>
      <c r="I42" s="38">
        <v>116.25000000000001</v>
      </c>
      <c r="J42" s="38">
        <v>122.65000000000002</v>
      </c>
      <c r="K42" s="38">
        <v>124.55000000000003</v>
      </c>
      <c r="L42" s="38">
        <v>125.85000000000002</v>
      </c>
      <c r="M42" s="28">
        <v>123.25</v>
      </c>
      <c r="N42" s="28">
        <v>120.05</v>
      </c>
      <c r="O42" s="39">
        <v>108903600</v>
      </c>
      <c r="P42" s="40">
        <v>1.5063481816225521E-3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2025.95</v>
      </c>
      <c r="F43" s="37">
        <v>2007.4333333333332</v>
      </c>
      <c r="G43" s="38">
        <v>1976.8666666666663</v>
      </c>
      <c r="H43" s="38">
        <v>1927.7833333333331</v>
      </c>
      <c r="I43" s="38">
        <v>1897.2166666666662</v>
      </c>
      <c r="J43" s="38">
        <v>2056.5166666666664</v>
      </c>
      <c r="K43" s="38">
        <v>2087.0833333333335</v>
      </c>
      <c r="L43" s="38">
        <v>2136.1666666666665</v>
      </c>
      <c r="M43" s="28">
        <v>2038</v>
      </c>
      <c r="N43" s="28">
        <v>1958.35</v>
      </c>
      <c r="O43" s="39">
        <v>1637900</v>
      </c>
      <c r="P43" s="40">
        <v>7.5090252707581226E-2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244.35</v>
      </c>
      <c r="F44" s="37">
        <v>244.51666666666665</v>
      </c>
      <c r="G44" s="38">
        <v>240.5333333333333</v>
      </c>
      <c r="H44" s="38">
        <v>236.71666666666664</v>
      </c>
      <c r="I44" s="38">
        <v>232.73333333333329</v>
      </c>
      <c r="J44" s="38">
        <v>248.33333333333331</v>
      </c>
      <c r="K44" s="38">
        <v>252.31666666666666</v>
      </c>
      <c r="L44" s="38">
        <v>256.13333333333333</v>
      </c>
      <c r="M44" s="28">
        <v>248.5</v>
      </c>
      <c r="N44" s="28">
        <v>240.7</v>
      </c>
      <c r="O44" s="39">
        <v>36715600</v>
      </c>
      <c r="P44" s="40">
        <v>-7.9283400038117013E-2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733.15</v>
      </c>
      <c r="F45" s="37">
        <v>735.88333333333333</v>
      </c>
      <c r="G45" s="38">
        <v>727.66666666666663</v>
      </c>
      <c r="H45" s="38">
        <v>722.18333333333328</v>
      </c>
      <c r="I45" s="38">
        <v>713.96666666666658</v>
      </c>
      <c r="J45" s="38">
        <v>741.36666666666667</v>
      </c>
      <c r="K45" s="38">
        <v>749.58333333333337</v>
      </c>
      <c r="L45" s="38">
        <v>755.06666666666672</v>
      </c>
      <c r="M45" s="28">
        <v>744.1</v>
      </c>
      <c r="N45" s="28">
        <v>730.4</v>
      </c>
      <c r="O45" s="39">
        <v>3969900</v>
      </c>
      <c r="P45" s="40">
        <v>-2.770083102493075E-4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741.45</v>
      </c>
      <c r="F46" s="37">
        <v>742.98333333333323</v>
      </c>
      <c r="G46" s="38">
        <v>735.06666666666649</v>
      </c>
      <c r="H46" s="38">
        <v>728.68333333333328</v>
      </c>
      <c r="I46" s="38">
        <v>720.76666666666654</v>
      </c>
      <c r="J46" s="38">
        <v>749.36666666666645</v>
      </c>
      <c r="K46" s="38">
        <v>757.28333333333319</v>
      </c>
      <c r="L46" s="38">
        <v>763.6666666666664</v>
      </c>
      <c r="M46" s="28">
        <v>750.9</v>
      </c>
      <c r="N46" s="28">
        <v>736.6</v>
      </c>
      <c r="O46" s="39">
        <v>5190750</v>
      </c>
      <c r="P46" s="40">
        <v>-2.4661781285231117E-2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759.05</v>
      </c>
      <c r="F47" s="37">
        <v>761.41666666666663</v>
      </c>
      <c r="G47" s="38">
        <v>755.73333333333323</v>
      </c>
      <c r="H47" s="38">
        <v>752.41666666666663</v>
      </c>
      <c r="I47" s="38">
        <v>746.73333333333323</v>
      </c>
      <c r="J47" s="38">
        <v>764.73333333333323</v>
      </c>
      <c r="K47" s="38">
        <v>770.41666666666663</v>
      </c>
      <c r="L47" s="38">
        <v>773.73333333333323</v>
      </c>
      <c r="M47" s="28">
        <v>767.1</v>
      </c>
      <c r="N47" s="28">
        <v>758.1</v>
      </c>
      <c r="O47" s="39">
        <v>48675150</v>
      </c>
      <c r="P47" s="40">
        <v>-8.0921498402865156E-3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56.85</v>
      </c>
      <c r="F48" s="37">
        <v>57.133333333333333</v>
      </c>
      <c r="G48" s="38">
        <v>56.316666666666663</v>
      </c>
      <c r="H48" s="38">
        <v>55.783333333333331</v>
      </c>
      <c r="I48" s="38">
        <v>54.966666666666661</v>
      </c>
      <c r="J48" s="38">
        <v>57.666666666666664</v>
      </c>
      <c r="K48" s="38">
        <v>58.483333333333341</v>
      </c>
      <c r="L48" s="38">
        <v>59.016666666666666</v>
      </c>
      <c r="M48" s="28">
        <v>57.95</v>
      </c>
      <c r="N48" s="28">
        <v>56.6</v>
      </c>
      <c r="O48" s="39">
        <v>108034500</v>
      </c>
      <c r="P48" s="40">
        <v>2.3679235896925679E-2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353.1</v>
      </c>
      <c r="F49" s="37">
        <v>355.73333333333329</v>
      </c>
      <c r="G49" s="38">
        <v>349.01666666666659</v>
      </c>
      <c r="H49" s="38">
        <v>344.93333333333328</v>
      </c>
      <c r="I49" s="38">
        <v>338.21666666666658</v>
      </c>
      <c r="J49" s="38">
        <v>359.81666666666661</v>
      </c>
      <c r="K49" s="38">
        <v>366.5333333333333</v>
      </c>
      <c r="L49" s="38">
        <v>370.61666666666662</v>
      </c>
      <c r="M49" s="28">
        <v>362.45</v>
      </c>
      <c r="N49" s="28">
        <v>351.65</v>
      </c>
      <c r="O49" s="39">
        <v>15083400</v>
      </c>
      <c r="P49" s="40">
        <v>1.3288009888751545E-2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14965.1</v>
      </c>
      <c r="F50" s="37">
        <v>15029.699999999999</v>
      </c>
      <c r="G50" s="38">
        <v>14860.399999999998</v>
      </c>
      <c r="H50" s="38">
        <v>14755.699999999999</v>
      </c>
      <c r="I50" s="38">
        <v>14586.399999999998</v>
      </c>
      <c r="J50" s="38">
        <v>15134.399999999998</v>
      </c>
      <c r="K50" s="38">
        <v>15303.699999999997</v>
      </c>
      <c r="L50" s="38">
        <v>15408.399999999998</v>
      </c>
      <c r="M50" s="28">
        <v>15199</v>
      </c>
      <c r="N50" s="28">
        <v>14925</v>
      </c>
      <c r="O50" s="39">
        <v>157050</v>
      </c>
      <c r="P50" s="40">
        <v>-7.2692793931731989E-3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389.8</v>
      </c>
      <c r="F51" s="37">
        <v>389.05</v>
      </c>
      <c r="G51" s="38">
        <v>386.6</v>
      </c>
      <c r="H51" s="38">
        <v>383.40000000000003</v>
      </c>
      <c r="I51" s="38">
        <v>380.95000000000005</v>
      </c>
      <c r="J51" s="38">
        <v>392.25</v>
      </c>
      <c r="K51" s="38">
        <v>394.69999999999993</v>
      </c>
      <c r="L51" s="38">
        <v>397.9</v>
      </c>
      <c r="M51" s="28">
        <v>391.5</v>
      </c>
      <c r="N51" s="28">
        <v>385.85</v>
      </c>
      <c r="O51" s="39">
        <v>17749800</v>
      </c>
      <c r="P51" s="40">
        <v>-1.4097180563887222E-2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3359.15</v>
      </c>
      <c r="F52" s="37">
        <v>3349.9166666666665</v>
      </c>
      <c r="G52" s="38">
        <v>3316.833333333333</v>
      </c>
      <c r="H52" s="38">
        <v>3274.5166666666664</v>
      </c>
      <c r="I52" s="38">
        <v>3241.4333333333329</v>
      </c>
      <c r="J52" s="38">
        <v>3392.2333333333331</v>
      </c>
      <c r="K52" s="38">
        <v>3425.3166666666662</v>
      </c>
      <c r="L52" s="38">
        <v>3467.6333333333332</v>
      </c>
      <c r="M52" s="28">
        <v>3383</v>
      </c>
      <c r="N52" s="28">
        <v>3307.6</v>
      </c>
      <c r="O52" s="39">
        <v>1463000</v>
      </c>
      <c r="P52" s="40">
        <v>-1.4682112068965518E-2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497.9</v>
      </c>
      <c r="F53" s="37">
        <v>496.36666666666662</v>
      </c>
      <c r="G53" s="38">
        <v>489.18333333333322</v>
      </c>
      <c r="H53" s="38">
        <v>480.46666666666658</v>
      </c>
      <c r="I53" s="38">
        <v>473.28333333333319</v>
      </c>
      <c r="J53" s="38">
        <v>505.08333333333326</v>
      </c>
      <c r="K53" s="38">
        <v>512.26666666666665</v>
      </c>
      <c r="L53" s="38">
        <v>520.98333333333335</v>
      </c>
      <c r="M53" s="28">
        <v>503.55</v>
      </c>
      <c r="N53" s="28">
        <v>487.65</v>
      </c>
      <c r="O53" s="39">
        <v>6237400</v>
      </c>
      <c r="P53" s="40">
        <v>2.4556907964979714E-2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247.3</v>
      </c>
      <c r="F54" s="37">
        <v>248.98333333333335</v>
      </c>
      <c r="G54" s="38">
        <v>245.06666666666669</v>
      </c>
      <c r="H54" s="38">
        <v>242.83333333333334</v>
      </c>
      <c r="I54" s="38">
        <v>238.91666666666669</v>
      </c>
      <c r="J54" s="38">
        <v>251.2166666666667</v>
      </c>
      <c r="K54" s="38">
        <v>255.13333333333333</v>
      </c>
      <c r="L54" s="38">
        <v>257.36666666666667</v>
      </c>
      <c r="M54" s="28">
        <v>252.9</v>
      </c>
      <c r="N54" s="28">
        <v>246.75</v>
      </c>
      <c r="O54" s="39">
        <v>42984000</v>
      </c>
      <c r="P54" s="40">
        <v>4.9236207549551827E-3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665.05</v>
      </c>
      <c r="F55" s="37">
        <v>666.96666666666658</v>
      </c>
      <c r="G55" s="38">
        <v>659.28333333333319</v>
      </c>
      <c r="H55" s="38">
        <v>653.51666666666665</v>
      </c>
      <c r="I55" s="38">
        <v>645.83333333333326</v>
      </c>
      <c r="J55" s="38">
        <v>672.73333333333312</v>
      </c>
      <c r="K55" s="38">
        <v>680.41666666666652</v>
      </c>
      <c r="L55" s="38">
        <v>686.18333333333305</v>
      </c>
      <c r="M55" s="28">
        <v>674.65</v>
      </c>
      <c r="N55" s="28">
        <v>661.2</v>
      </c>
      <c r="O55" s="39">
        <v>3751800</v>
      </c>
      <c r="P55" s="40">
        <v>-9.0136492402781362E-3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478.65</v>
      </c>
      <c r="F56" s="37">
        <v>480.33333333333331</v>
      </c>
      <c r="G56" s="38">
        <v>469.91666666666663</v>
      </c>
      <c r="H56" s="38">
        <v>461.18333333333334</v>
      </c>
      <c r="I56" s="38">
        <v>450.76666666666665</v>
      </c>
      <c r="J56" s="38">
        <v>489.06666666666661</v>
      </c>
      <c r="K56" s="38">
        <v>499.48333333333323</v>
      </c>
      <c r="L56" s="38">
        <v>508.21666666666658</v>
      </c>
      <c r="M56" s="28">
        <v>490.75</v>
      </c>
      <c r="N56" s="28">
        <v>471.6</v>
      </c>
      <c r="O56" s="39">
        <v>3100500</v>
      </c>
      <c r="P56" s="40">
        <v>0.1136853448275862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746.55</v>
      </c>
      <c r="F57" s="37">
        <v>750.01666666666677</v>
      </c>
      <c r="G57" s="38">
        <v>740.93333333333351</v>
      </c>
      <c r="H57" s="38">
        <v>735.31666666666672</v>
      </c>
      <c r="I57" s="38">
        <v>726.23333333333346</v>
      </c>
      <c r="J57" s="38">
        <v>755.63333333333355</v>
      </c>
      <c r="K57" s="38">
        <v>764.71666666666681</v>
      </c>
      <c r="L57" s="38">
        <v>770.3333333333336</v>
      </c>
      <c r="M57" s="28">
        <v>759.1</v>
      </c>
      <c r="N57" s="28">
        <v>744.4</v>
      </c>
      <c r="O57" s="39">
        <v>9360000</v>
      </c>
      <c r="P57" s="40">
        <v>4.5613093640998123E-3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1028.25</v>
      </c>
      <c r="F58" s="37">
        <v>1024.1666666666667</v>
      </c>
      <c r="G58" s="38">
        <v>1018.3333333333335</v>
      </c>
      <c r="H58" s="38">
        <v>1008.4166666666667</v>
      </c>
      <c r="I58" s="38">
        <v>1002.5833333333335</v>
      </c>
      <c r="J58" s="38">
        <v>1034.0833333333335</v>
      </c>
      <c r="K58" s="38">
        <v>1039.916666666667</v>
      </c>
      <c r="L58" s="38">
        <v>1049.8333333333335</v>
      </c>
      <c r="M58" s="28">
        <v>1030</v>
      </c>
      <c r="N58" s="28">
        <v>1014.25</v>
      </c>
      <c r="O58" s="39">
        <v>8640450</v>
      </c>
      <c r="P58" s="40">
        <v>-1.3213569890876698E-2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197.35</v>
      </c>
      <c r="F59" s="37">
        <v>196.76666666666665</v>
      </c>
      <c r="G59" s="38">
        <v>194.6333333333333</v>
      </c>
      <c r="H59" s="38">
        <v>191.91666666666666</v>
      </c>
      <c r="I59" s="38">
        <v>189.7833333333333</v>
      </c>
      <c r="J59" s="38">
        <v>199.48333333333329</v>
      </c>
      <c r="K59" s="38">
        <v>201.61666666666662</v>
      </c>
      <c r="L59" s="38">
        <v>204.33333333333329</v>
      </c>
      <c r="M59" s="28">
        <v>198.9</v>
      </c>
      <c r="N59" s="28">
        <v>194.05</v>
      </c>
      <c r="O59" s="39">
        <v>39282600</v>
      </c>
      <c r="P59" s="40">
        <v>4.9425163855162779E-3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4316.05</v>
      </c>
      <c r="F60" s="37">
        <v>4332.2833333333338</v>
      </c>
      <c r="G60" s="38">
        <v>4280.6166666666677</v>
      </c>
      <c r="H60" s="38">
        <v>4245.1833333333343</v>
      </c>
      <c r="I60" s="38">
        <v>4193.5166666666682</v>
      </c>
      <c r="J60" s="38">
        <v>4367.7166666666672</v>
      </c>
      <c r="K60" s="38">
        <v>4419.3833333333332</v>
      </c>
      <c r="L60" s="38">
        <v>4454.8166666666666</v>
      </c>
      <c r="M60" s="28">
        <v>4383.95</v>
      </c>
      <c r="N60" s="28">
        <v>4296.8500000000004</v>
      </c>
      <c r="O60" s="39">
        <v>1004800</v>
      </c>
      <c r="P60" s="40">
        <v>-1.499852955592589E-2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1560.55</v>
      </c>
      <c r="F61" s="37">
        <v>1561.3666666666668</v>
      </c>
      <c r="G61" s="38">
        <v>1548.2833333333335</v>
      </c>
      <c r="H61" s="38">
        <v>1536.0166666666667</v>
      </c>
      <c r="I61" s="38">
        <v>1522.9333333333334</v>
      </c>
      <c r="J61" s="38">
        <v>1573.6333333333337</v>
      </c>
      <c r="K61" s="38">
        <v>1586.7166666666667</v>
      </c>
      <c r="L61" s="38">
        <v>1598.9833333333338</v>
      </c>
      <c r="M61" s="28">
        <v>1574.45</v>
      </c>
      <c r="N61" s="28">
        <v>1549.1</v>
      </c>
      <c r="O61" s="39">
        <v>2275350</v>
      </c>
      <c r="P61" s="40">
        <v>2.7501185395922237E-2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702.1</v>
      </c>
      <c r="F62" s="37">
        <v>703.93333333333339</v>
      </c>
      <c r="G62" s="38">
        <v>695.71666666666681</v>
      </c>
      <c r="H62" s="38">
        <v>689.33333333333337</v>
      </c>
      <c r="I62" s="38">
        <v>681.11666666666679</v>
      </c>
      <c r="J62" s="38">
        <v>710.31666666666683</v>
      </c>
      <c r="K62" s="38">
        <v>718.53333333333353</v>
      </c>
      <c r="L62" s="38">
        <v>724.91666666666686</v>
      </c>
      <c r="M62" s="28">
        <v>712.15</v>
      </c>
      <c r="N62" s="28">
        <v>697.55</v>
      </c>
      <c r="O62" s="39">
        <v>5999200</v>
      </c>
      <c r="P62" s="40">
        <v>-4.5564464808451062E-2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840.95</v>
      </c>
      <c r="F63" s="37">
        <v>843.16666666666663</v>
      </c>
      <c r="G63" s="38">
        <v>834.83333333333326</v>
      </c>
      <c r="H63" s="38">
        <v>828.71666666666658</v>
      </c>
      <c r="I63" s="38">
        <v>820.38333333333321</v>
      </c>
      <c r="J63" s="38">
        <v>849.2833333333333</v>
      </c>
      <c r="K63" s="38">
        <v>857.61666666666656</v>
      </c>
      <c r="L63" s="38">
        <v>863.73333333333335</v>
      </c>
      <c r="M63" s="28">
        <v>851.5</v>
      </c>
      <c r="N63" s="28">
        <v>837.05</v>
      </c>
      <c r="O63" s="39">
        <v>1254375</v>
      </c>
      <c r="P63" s="40">
        <v>1.1592741935483871E-2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383.4</v>
      </c>
      <c r="F64" s="37">
        <v>380.88333333333338</v>
      </c>
      <c r="G64" s="38">
        <v>376.11666666666679</v>
      </c>
      <c r="H64" s="38">
        <v>368.83333333333343</v>
      </c>
      <c r="I64" s="38">
        <v>364.06666666666683</v>
      </c>
      <c r="J64" s="38">
        <v>388.16666666666674</v>
      </c>
      <c r="K64" s="38">
        <v>392.93333333333328</v>
      </c>
      <c r="L64" s="38">
        <v>400.2166666666667</v>
      </c>
      <c r="M64" s="28">
        <v>385.65</v>
      </c>
      <c r="N64" s="28">
        <v>373.6</v>
      </c>
      <c r="O64" s="39">
        <v>5236000</v>
      </c>
      <c r="P64" s="40">
        <v>3.3726812816188868E-3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142.1</v>
      </c>
      <c r="F65" s="37">
        <v>141.70000000000002</v>
      </c>
      <c r="G65" s="38">
        <v>140.55000000000004</v>
      </c>
      <c r="H65" s="38">
        <v>139.00000000000003</v>
      </c>
      <c r="I65" s="38">
        <v>137.85000000000005</v>
      </c>
      <c r="J65" s="38">
        <v>143.25000000000003</v>
      </c>
      <c r="K65" s="38">
        <v>144.4</v>
      </c>
      <c r="L65" s="38">
        <v>145.95000000000002</v>
      </c>
      <c r="M65" s="28">
        <v>142.85</v>
      </c>
      <c r="N65" s="28">
        <v>140.15</v>
      </c>
      <c r="O65" s="39">
        <v>12702400</v>
      </c>
      <c r="P65" s="40">
        <v>1.6085790884718498E-3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1127.7</v>
      </c>
      <c r="F66" s="37">
        <v>1139.5833333333333</v>
      </c>
      <c r="G66" s="38">
        <v>1113.1666666666665</v>
      </c>
      <c r="H66" s="38">
        <v>1098.6333333333332</v>
      </c>
      <c r="I66" s="38">
        <v>1072.2166666666665</v>
      </c>
      <c r="J66" s="38">
        <v>1154.1166666666666</v>
      </c>
      <c r="K66" s="38">
        <v>1180.5333333333331</v>
      </c>
      <c r="L66" s="38">
        <v>1195.0666666666666</v>
      </c>
      <c r="M66" s="28">
        <v>1166</v>
      </c>
      <c r="N66" s="28">
        <v>1125.05</v>
      </c>
      <c r="O66" s="39">
        <v>1786200</v>
      </c>
      <c r="P66" s="40">
        <v>6.0562878517990734E-2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554.15</v>
      </c>
      <c r="F67" s="37">
        <v>554.73333333333323</v>
      </c>
      <c r="G67" s="38">
        <v>550.41666666666652</v>
      </c>
      <c r="H67" s="38">
        <v>546.68333333333328</v>
      </c>
      <c r="I67" s="38">
        <v>542.36666666666656</v>
      </c>
      <c r="J67" s="38">
        <v>558.46666666666647</v>
      </c>
      <c r="K67" s="38">
        <v>562.7833333333333</v>
      </c>
      <c r="L67" s="38">
        <v>566.51666666666642</v>
      </c>
      <c r="M67" s="28">
        <v>559.04999999999995</v>
      </c>
      <c r="N67" s="28">
        <v>551</v>
      </c>
      <c r="O67" s="39">
        <v>12083750</v>
      </c>
      <c r="P67" s="40">
        <v>1.0875248353027292E-2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1622.05</v>
      </c>
      <c r="F68" s="37">
        <v>1619.0833333333333</v>
      </c>
      <c r="G68" s="38">
        <v>1596.1666666666665</v>
      </c>
      <c r="H68" s="38">
        <v>1570.2833333333333</v>
      </c>
      <c r="I68" s="38">
        <v>1547.3666666666666</v>
      </c>
      <c r="J68" s="38">
        <v>1644.9666666666665</v>
      </c>
      <c r="K68" s="38">
        <v>1667.883333333333</v>
      </c>
      <c r="L68" s="38">
        <v>1693.7666666666664</v>
      </c>
      <c r="M68" s="28">
        <v>1642</v>
      </c>
      <c r="N68" s="28">
        <v>1593.2</v>
      </c>
      <c r="O68" s="39">
        <v>1291000</v>
      </c>
      <c r="P68" s="40">
        <v>-1.3185553219950316E-2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2291.5500000000002</v>
      </c>
      <c r="F69" s="37">
        <v>2319.6</v>
      </c>
      <c r="G69" s="38">
        <v>2253.8999999999996</v>
      </c>
      <c r="H69" s="38">
        <v>2216.2499999999995</v>
      </c>
      <c r="I69" s="38">
        <v>2150.5499999999993</v>
      </c>
      <c r="J69" s="38">
        <v>2357.25</v>
      </c>
      <c r="K69" s="38">
        <v>2422.9499999999998</v>
      </c>
      <c r="L69" s="38">
        <v>2460.6000000000004</v>
      </c>
      <c r="M69" s="28">
        <v>2385.3000000000002</v>
      </c>
      <c r="N69" s="28">
        <v>2281.9499999999998</v>
      </c>
      <c r="O69" s="39">
        <v>1910000</v>
      </c>
      <c r="P69" s="40">
        <v>-1.8121064130574478E-2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322.95</v>
      </c>
      <c r="F70" s="37">
        <v>325.78333333333336</v>
      </c>
      <c r="G70" s="38">
        <v>317.76666666666671</v>
      </c>
      <c r="H70" s="38">
        <v>312.58333333333337</v>
      </c>
      <c r="I70" s="38">
        <v>304.56666666666672</v>
      </c>
      <c r="J70" s="38">
        <v>330.9666666666667</v>
      </c>
      <c r="K70" s="38">
        <v>338.98333333333335</v>
      </c>
      <c r="L70" s="38">
        <v>344.16666666666669</v>
      </c>
      <c r="M70" s="28">
        <v>333.8</v>
      </c>
      <c r="N70" s="28">
        <v>320.60000000000002</v>
      </c>
      <c r="O70" s="39">
        <v>15697500</v>
      </c>
      <c r="P70" s="40">
        <v>0.11138251099169516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4510</v>
      </c>
      <c r="F71" s="37">
        <v>4505.3666666666668</v>
      </c>
      <c r="G71" s="38">
        <v>4455.7333333333336</v>
      </c>
      <c r="H71" s="38">
        <v>4401.4666666666672</v>
      </c>
      <c r="I71" s="38">
        <v>4351.8333333333339</v>
      </c>
      <c r="J71" s="38">
        <v>4559.6333333333332</v>
      </c>
      <c r="K71" s="38">
        <v>4609.2666666666664</v>
      </c>
      <c r="L71" s="38">
        <v>4663.5333333333328</v>
      </c>
      <c r="M71" s="28">
        <v>4555</v>
      </c>
      <c r="N71" s="28">
        <v>4451.1000000000004</v>
      </c>
      <c r="O71" s="39">
        <v>2150500</v>
      </c>
      <c r="P71" s="40">
        <v>-1.3215252604047172E-2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4418.8500000000004</v>
      </c>
      <c r="F72" s="37">
        <v>4430.9500000000007</v>
      </c>
      <c r="G72" s="38">
        <v>4364.8500000000013</v>
      </c>
      <c r="H72" s="38">
        <v>4310.8500000000004</v>
      </c>
      <c r="I72" s="38">
        <v>4244.7500000000009</v>
      </c>
      <c r="J72" s="38">
        <v>4484.9500000000016</v>
      </c>
      <c r="K72" s="38">
        <v>4551.05</v>
      </c>
      <c r="L72" s="38">
        <v>4605.050000000002</v>
      </c>
      <c r="M72" s="28">
        <v>4497.05</v>
      </c>
      <c r="N72" s="28">
        <v>4376.95</v>
      </c>
      <c r="O72" s="39">
        <v>660875</v>
      </c>
      <c r="P72" s="40">
        <v>3.585423197492163E-2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404.75</v>
      </c>
      <c r="F73" s="37">
        <v>400.90000000000003</v>
      </c>
      <c r="G73" s="38">
        <v>395.40000000000009</v>
      </c>
      <c r="H73" s="38">
        <v>386.05000000000007</v>
      </c>
      <c r="I73" s="38">
        <v>380.55000000000013</v>
      </c>
      <c r="J73" s="38">
        <v>410.25000000000006</v>
      </c>
      <c r="K73" s="38">
        <v>415.74999999999994</v>
      </c>
      <c r="L73" s="38">
        <v>425.1</v>
      </c>
      <c r="M73" s="28">
        <v>406.4</v>
      </c>
      <c r="N73" s="28">
        <v>391.55</v>
      </c>
      <c r="O73" s="39">
        <v>41370450</v>
      </c>
      <c r="P73" s="40">
        <v>4.0718910841773204E-2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4399.3999999999996</v>
      </c>
      <c r="F74" s="37">
        <v>4418.1166666666659</v>
      </c>
      <c r="G74" s="38">
        <v>4374.2833333333319</v>
      </c>
      <c r="H74" s="38">
        <v>4349.1666666666661</v>
      </c>
      <c r="I74" s="38">
        <v>4305.3333333333321</v>
      </c>
      <c r="J74" s="38">
        <v>4443.2333333333318</v>
      </c>
      <c r="K74" s="38">
        <v>4487.0666666666657</v>
      </c>
      <c r="L74" s="38">
        <v>4512.1833333333316</v>
      </c>
      <c r="M74" s="28">
        <v>4461.95</v>
      </c>
      <c r="N74" s="28">
        <v>4393</v>
      </c>
      <c r="O74" s="39">
        <v>2777750</v>
      </c>
      <c r="P74" s="40">
        <v>8.1662281099718712E-3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2555.8000000000002</v>
      </c>
      <c r="F75" s="37">
        <v>2561.666666666667</v>
      </c>
      <c r="G75" s="38">
        <v>2546.4333333333338</v>
      </c>
      <c r="H75" s="38">
        <v>2537.0666666666671</v>
      </c>
      <c r="I75" s="38">
        <v>2521.8333333333339</v>
      </c>
      <c r="J75" s="38">
        <v>2571.0333333333338</v>
      </c>
      <c r="K75" s="38">
        <v>2586.2666666666673</v>
      </c>
      <c r="L75" s="38">
        <v>2595.6333333333337</v>
      </c>
      <c r="M75" s="28">
        <v>2576.9</v>
      </c>
      <c r="N75" s="28">
        <v>2552.3000000000002</v>
      </c>
      <c r="O75" s="39">
        <v>3404800</v>
      </c>
      <c r="P75" s="40">
        <v>1.1436889166146809E-2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1609.8</v>
      </c>
      <c r="F76" s="37">
        <v>1604.6000000000001</v>
      </c>
      <c r="G76" s="38">
        <v>1585.2000000000003</v>
      </c>
      <c r="H76" s="38">
        <v>1560.6000000000001</v>
      </c>
      <c r="I76" s="38">
        <v>1541.2000000000003</v>
      </c>
      <c r="J76" s="38">
        <v>1629.2000000000003</v>
      </c>
      <c r="K76" s="38">
        <v>1648.6000000000004</v>
      </c>
      <c r="L76" s="38">
        <v>1673.2000000000003</v>
      </c>
      <c r="M76" s="28">
        <v>1624</v>
      </c>
      <c r="N76" s="28">
        <v>1580</v>
      </c>
      <c r="O76" s="39">
        <v>4953850</v>
      </c>
      <c r="P76" s="40">
        <v>-4.707998307236564E-2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161.30000000000001</v>
      </c>
      <c r="F77" s="37">
        <v>161.79999999999998</v>
      </c>
      <c r="G77" s="38">
        <v>160.39999999999998</v>
      </c>
      <c r="H77" s="38">
        <v>159.5</v>
      </c>
      <c r="I77" s="38">
        <v>158.1</v>
      </c>
      <c r="J77" s="38">
        <v>162.69999999999996</v>
      </c>
      <c r="K77" s="38">
        <v>164.1</v>
      </c>
      <c r="L77" s="38">
        <v>164.99999999999994</v>
      </c>
      <c r="M77" s="28">
        <v>163.19999999999999</v>
      </c>
      <c r="N77" s="28">
        <v>160.9</v>
      </c>
      <c r="O77" s="39">
        <v>22993200</v>
      </c>
      <c r="P77" s="40">
        <v>1.09717868338558E-3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100.15</v>
      </c>
      <c r="F78" s="37">
        <v>100.58333333333333</v>
      </c>
      <c r="G78" s="38">
        <v>99.466666666666654</v>
      </c>
      <c r="H78" s="38">
        <v>98.783333333333331</v>
      </c>
      <c r="I78" s="38">
        <v>97.666666666666657</v>
      </c>
      <c r="J78" s="38">
        <v>101.26666666666665</v>
      </c>
      <c r="K78" s="38">
        <v>102.38333333333333</v>
      </c>
      <c r="L78" s="38">
        <v>103.06666666666665</v>
      </c>
      <c r="M78" s="28">
        <v>101.7</v>
      </c>
      <c r="N78" s="28">
        <v>99.9</v>
      </c>
      <c r="O78" s="39">
        <v>71410000</v>
      </c>
      <c r="P78" s="40">
        <v>-2.2985360514434259E-2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134.44999999999999</v>
      </c>
      <c r="F79" s="37">
        <v>135.23333333333332</v>
      </c>
      <c r="G79" s="38">
        <v>133.21666666666664</v>
      </c>
      <c r="H79" s="38">
        <v>131.98333333333332</v>
      </c>
      <c r="I79" s="38">
        <v>129.96666666666664</v>
      </c>
      <c r="J79" s="38">
        <v>136.46666666666664</v>
      </c>
      <c r="K79" s="38">
        <v>138.48333333333335</v>
      </c>
      <c r="L79" s="38">
        <v>139.71666666666664</v>
      </c>
      <c r="M79" s="28">
        <v>137.25</v>
      </c>
      <c r="N79" s="28">
        <v>134</v>
      </c>
      <c r="O79" s="39">
        <v>14315600</v>
      </c>
      <c r="P79" s="40">
        <v>-7.9279279279279285E-3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164.95</v>
      </c>
      <c r="F80" s="37">
        <v>164.76666666666665</v>
      </c>
      <c r="G80" s="38">
        <v>163.0333333333333</v>
      </c>
      <c r="H80" s="38">
        <v>161.11666666666665</v>
      </c>
      <c r="I80" s="38">
        <v>159.3833333333333</v>
      </c>
      <c r="J80" s="38">
        <v>166.68333333333331</v>
      </c>
      <c r="K80" s="38">
        <v>168.41666666666666</v>
      </c>
      <c r="L80" s="38">
        <v>170.33333333333331</v>
      </c>
      <c r="M80" s="28">
        <v>166.5</v>
      </c>
      <c r="N80" s="28">
        <v>162.85</v>
      </c>
      <c r="O80" s="39">
        <v>30426800</v>
      </c>
      <c r="P80" s="40">
        <v>-1.8496654860291225E-2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479.25</v>
      </c>
      <c r="F81" s="37">
        <v>481.61666666666662</v>
      </c>
      <c r="G81" s="38">
        <v>475.03333333333325</v>
      </c>
      <c r="H81" s="38">
        <v>470.81666666666661</v>
      </c>
      <c r="I81" s="38">
        <v>464.23333333333323</v>
      </c>
      <c r="J81" s="38">
        <v>485.83333333333326</v>
      </c>
      <c r="K81" s="38">
        <v>492.41666666666663</v>
      </c>
      <c r="L81" s="38">
        <v>496.63333333333327</v>
      </c>
      <c r="M81" s="28">
        <v>488.2</v>
      </c>
      <c r="N81" s="28">
        <v>477.4</v>
      </c>
      <c r="O81" s="39">
        <v>6220350</v>
      </c>
      <c r="P81" s="40">
        <v>-1.4754098360655738E-2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40.15</v>
      </c>
      <c r="F82" s="37">
        <v>40.383333333333333</v>
      </c>
      <c r="G82" s="38">
        <v>39.666666666666664</v>
      </c>
      <c r="H82" s="38">
        <v>39.18333333333333</v>
      </c>
      <c r="I82" s="38">
        <v>38.466666666666661</v>
      </c>
      <c r="J82" s="38">
        <v>40.866666666666667</v>
      </c>
      <c r="K82" s="38">
        <v>41.583333333333336</v>
      </c>
      <c r="L82" s="38">
        <v>42.06666666666667</v>
      </c>
      <c r="M82" s="28">
        <v>41.1</v>
      </c>
      <c r="N82" s="28">
        <v>39.9</v>
      </c>
      <c r="O82" s="39">
        <v>112027500</v>
      </c>
      <c r="P82" s="40">
        <v>1.8108651911468814E-3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852.15</v>
      </c>
      <c r="F83" s="37">
        <v>867.86666666666667</v>
      </c>
      <c r="G83" s="38">
        <v>831.2833333333333</v>
      </c>
      <c r="H83" s="38">
        <v>810.41666666666663</v>
      </c>
      <c r="I83" s="38">
        <v>773.83333333333326</v>
      </c>
      <c r="J83" s="38">
        <v>888.73333333333335</v>
      </c>
      <c r="K83" s="38">
        <v>925.31666666666661</v>
      </c>
      <c r="L83" s="38">
        <v>946.18333333333339</v>
      </c>
      <c r="M83" s="28">
        <v>904.45</v>
      </c>
      <c r="N83" s="28">
        <v>847</v>
      </c>
      <c r="O83" s="39">
        <v>3467100</v>
      </c>
      <c r="P83" s="40">
        <v>0.12294736842105264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814</v>
      </c>
      <c r="F84" s="37">
        <v>812.7166666666667</v>
      </c>
      <c r="G84" s="38">
        <v>807.23333333333335</v>
      </c>
      <c r="H84" s="38">
        <v>800.4666666666667</v>
      </c>
      <c r="I84" s="38">
        <v>794.98333333333335</v>
      </c>
      <c r="J84" s="38">
        <v>819.48333333333335</v>
      </c>
      <c r="K84" s="38">
        <v>824.9666666666667</v>
      </c>
      <c r="L84" s="38">
        <v>831.73333333333335</v>
      </c>
      <c r="M84" s="28">
        <v>818.2</v>
      </c>
      <c r="N84" s="28">
        <v>805.95</v>
      </c>
      <c r="O84" s="39">
        <v>6384000</v>
      </c>
      <c r="P84" s="40">
        <v>-6.4478311840562713E-2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1695.7</v>
      </c>
      <c r="F85" s="37">
        <v>1693.0999999999997</v>
      </c>
      <c r="G85" s="38">
        <v>1672.1999999999994</v>
      </c>
      <c r="H85" s="38">
        <v>1648.6999999999996</v>
      </c>
      <c r="I85" s="38">
        <v>1627.7999999999993</v>
      </c>
      <c r="J85" s="38">
        <v>1716.5999999999995</v>
      </c>
      <c r="K85" s="38">
        <v>1737.4999999999995</v>
      </c>
      <c r="L85" s="38">
        <v>1760.9999999999995</v>
      </c>
      <c r="M85" s="28">
        <v>1714</v>
      </c>
      <c r="N85" s="28">
        <v>1669.6</v>
      </c>
      <c r="O85" s="39">
        <v>4248075</v>
      </c>
      <c r="P85" s="40">
        <v>9.967547519703291E-3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311.35000000000002</v>
      </c>
      <c r="F86" s="37">
        <v>314.08333333333331</v>
      </c>
      <c r="G86" s="38">
        <v>307.76666666666665</v>
      </c>
      <c r="H86" s="38">
        <v>304.18333333333334</v>
      </c>
      <c r="I86" s="38">
        <v>297.86666666666667</v>
      </c>
      <c r="J86" s="38">
        <v>317.66666666666663</v>
      </c>
      <c r="K86" s="38">
        <v>323.98333333333335</v>
      </c>
      <c r="L86" s="38">
        <v>327.56666666666661</v>
      </c>
      <c r="M86" s="28">
        <v>320.39999999999998</v>
      </c>
      <c r="N86" s="28">
        <v>310.5</v>
      </c>
      <c r="O86" s="39">
        <v>11666850</v>
      </c>
      <c r="P86" s="40">
        <v>1.0471204188481676E-2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1823.65</v>
      </c>
      <c r="F87" s="37">
        <v>1808.6166666666668</v>
      </c>
      <c r="G87" s="38">
        <v>1782.7333333333336</v>
      </c>
      <c r="H87" s="38">
        <v>1741.8166666666668</v>
      </c>
      <c r="I87" s="38">
        <v>1715.9333333333336</v>
      </c>
      <c r="J87" s="38">
        <v>1849.5333333333335</v>
      </c>
      <c r="K87" s="38">
        <v>1875.4166666666667</v>
      </c>
      <c r="L87" s="38">
        <v>1916.3333333333335</v>
      </c>
      <c r="M87" s="28">
        <v>1834.5</v>
      </c>
      <c r="N87" s="28">
        <v>1767.7</v>
      </c>
      <c r="O87" s="39">
        <v>10717425</v>
      </c>
      <c r="P87" s="40">
        <v>-1.7376535145022211E-2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288.05</v>
      </c>
      <c r="F88" s="37">
        <v>287.38333333333333</v>
      </c>
      <c r="G88" s="38">
        <v>283.76666666666665</v>
      </c>
      <c r="H88" s="38">
        <v>279.48333333333335</v>
      </c>
      <c r="I88" s="38">
        <v>275.86666666666667</v>
      </c>
      <c r="J88" s="38">
        <v>291.66666666666663</v>
      </c>
      <c r="K88" s="38">
        <v>295.2833333333333</v>
      </c>
      <c r="L88" s="38">
        <v>299.56666666666661</v>
      </c>
      <c r="M88" s="28">
        <v>291</v>
      </c>
      <c r="N88" s="28">
        <v>283.10000000000002</v>
      </c>
      <c r="O88" s="39">
        <v>2519400</v>
      </c>
      <c r="P88" s="40">
        <v>-8.6956521739130436E-3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539.35</v>
      </c>
      <c r="F89" s="37">
        <v>536.7833333333333</v>
      </c>
      <c r="G89" s="38">
        <v>531.56666666666661</v>
      </c>
      <c r="H89" s="38">
        <v>523.7833333333333</v>
      </c>
      <c r="I89" s="38">
        <v>518.56666666666661</v>
      </c>
      <c r="J89" s="38">
        <v>544.56666666666661</v>
      </c>
      <c r="K89" s="38">
        <v>549.7833333333333</v>
      </c>
      <c r="L89" s="38">
        <v>557.56666666666661</v>
      </c>
      <c r="M89" s="28">
        <v>542</v>
      </c>
      <c r="N89" s="28">
        <v>529</v>
      </c>
      <c r="O89" s="39">
        <v>4011250</v>
      </c>
      <c r="P89" s="40">
        <v>-4.4656147662994937E-2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1687.75</v>
      </c>
      <c r="F90" s="37">
        <v>1671.8333333333333</v>
      </c>
      <c r="G90" s="38">
        <v>1643.8666666666666</v>
      </c>
      <c r="H90" s="38">
        <v>1599.9833333333333</v>
      </c>
      <c r="I90" s="38">
        <v>1572.0166666666667</v>
      </c>
      <c r="J90" s="38">
        <v>1715.7166666666665</v>
      </c>
      <c r="K90" s="38">
        <v>1743.6833333333332</v>
      </c>
      <c r="L90" s="38">
        <v>1787.5666666666664</v>
      </c>
      <c r="M90" s="28">
        <v>1699.8</v>
      </c>
      <c r="N90" s="28">
        <v>1627.95</v>
      </c>
      <c r="O90" s="39">
        <v>2746925</v>
      </c>
      <c r="P90" s="40">
        <v>3.7123385939741751E-2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1281</v>
      </c>
      <c r="F91" s="37">
        <v>1279.6333333333334</v>
      </c>
      <c r="G91" s="38">
        <v>1268.2666666666669</v>
      </c>
      <c r="H91" s="38">
        <v>1255.5333333333335</v>
      </c>
      <c r="I91" s="38">
        <v>1244.166666666667</v>
      </c>
      <c r="J91" s="38">
        <v>1292.3666666666668</v>
      </c>
      <c r="K91" s="38">
        <v>1303.7333333333331</v>
      </c>
      <c r="L91" s="38">
        <v>1316.4666666666667</v>
      </c>
      <c r="M91" s="28">
        <v>1291</v>
      </c>
      <c r="N91" s="28">
        <v>1266.9000000000001</v>
      </c>
      <c r="O91" s="39">
        <v>4689000</v>
      </c>
      <c r="P91" s="40">
        <v>3.7733761203939363E-2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1129.4000000000001</v>
      </c>
      <c r="F92" s="37">
        <v>1138.8833333333334</v>
      </c>
      <c r="G92" s="38">
        <v>1117.7666666666669</v>
      </c>
      <c r="H92" s="38">
        <v>1106.1333333333334</v>
      </c>
      <c r="I92" s="38">
        <v>1085.0166666666669</v>
      </c>
      <c r="J92" s="38">
        <v>1150.5166666666669</v>
      </c>
      <c r="K92" s="38">
        <v>1171.6333333333332</v>
      </c>
      <c r="L92" s="38">
        <v>1183.2666666666669</v>
      </c>
      <c r="M92" s="28">
        <v>1160</v>
      </c>
      <c r="N92" s="28">
        <v>1127.25</v>
      </c>
      <c r="O92" s="39">
        <v>22222900</v>
      </c>
      <c r="P92" s="40">
        <v>6.3194909578030811E-2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2436.4499999999998</v>
      </c>
      <c r="F93" s="37">
        <v>2443.25</v>
      </c>
      <c r="G93" s="38">
        <v>2424.5</v>
      </c>
      <c r="H93" s="38">
        <v>2412.5500000000002</v>
      </c>
      <c r="I93" s="38">
        <v>2393.8000000000002</v>
      </c>
      <c r="J93" s="38">
        <v>2455.1999999999998</v>
      </c>
      <c r="K93" s="38">
        <v>2473.9499999999998</v>
      </c>
      <c r="L93" s="38">
        <v>2485.8999999999996</v>
      </c>
      <c r="M93" s="28">
        <v>2462</v>
      </c>
      <c r="N93" s="28">
        <v>2431.3000000000002</v>
      </c>
      <c r="O93" s="39">
        <v>21787200</v>
      </c>
      <c r="P93" s="40">
        <v>3.3249391779418672E-2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2261.25</v>
      </c>
      <c r="F94" s="37">
        <v>2263.2333333333331</v>
      </c>
      <c r="G94" s="38">
        <v>2246.5166666666664</v>
      </c>
      <c r="H94" s="38">
        <v>2231.7833333333333</v>
      </c>
      <c r="I94" s="38">
        <v>2215.0666666666666</v>
      </c>
      <c r="J94" s="38">
        <v>2277.9666666666662</v>
      </c>
      <c r="K94" s="38">
        <v>2294.6833333333325</v>
      </c>
      <c r="L94" s="38">
        <v>2309.4166666666661</v>
      </c>
      <c r="M94" s="28">
        <v>2279.9499999999998</v>
      </c>
      <c r="N94" s="28">
        <v>2248.5</v>
      </c>
      <c r="O94" s="39">
        <v>3020800</v>
      </c>
      <c r="P94" s="40">
        <v>4.0550422123246692E-3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1504.3</v>
      </c>
      <c r="F95" s="37">
        <v>1507.7833333333335</v>
      </c>
      <c r="G95" s="38">
        <v>1498.666666666667</v>
      </c>
      <c r="H95" s="38">
        <v>1493.0333333333335</v>
      </c>
      <c r="I95" s="38">
        <v>1483.916666666667</v>
      </c>
      <c r="J95" s="38">
        <v>1513.416666666667</v>
      </c>
      <c r="K95" s="38">
        <v>1522.5333333333333</v>
      </c>
      <c r="L95" s="38">
        <v>1528.166666666667</v>
      </c>
      <c r="M95" s="28">
        <v>1516.9</v>
      </c>
      <c r="N95" s="28">
        <v>1502.15</v>
      </c>
      <c r="O95" s="39">
        <v>53875800</v>
      </c>
      <c r="P95" s="40">
        <v>4.0513267192114039E-2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568.25</v>
      </c>
      <c r="F96" s="37">
        <v>567.61666666666667</v>
      </c>
      <c r="G96" s="38">
        <v>562.73333333333335</v>
      </c>
      <c r="H96" s="38">
        <v>557.2166666666667</v>
      </c>
      <c r="I96" s="38">
        <v>552.33333333333337</v>
      </c>
      <c r="J96" s="38">
        <v>573.13333333333333</v>
      </c>
      <c r="K96" s="38">
        <v>578.01666666666677</v>
      </c>
      <c r="L96" s="38">
        <v>583.5333333333333</v>
      </c>
      <c r="M96" s="28">
        <v>572.5</v>
      </c>
      <c r="N96" s="28">
        <v>562.1</v>
      </c>
      <c r="O96" s="39">
        <v>27900400</v>
      </c>
      <c r="P96" s="40">
        <v>-2.5361205041500155E-2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2346.5500000000002</v>
      </c>
      <c r="F97" s="37">
        <v>2353.8666666666668</v>
      </c>
      <c r="G97" s="38">
        <v>2334.6833333333334</v>
      </c>
      <c r="H97" s="38">
        <v>2322.8166666666666</v>
      </c>
      <c r="I97" s="38">
        <v>2303.6333333333332</v>
      </c>
      <c r="J97" s="38">
        <v>2365.7333333333336</v>
      </c>
      <c r="K97" s="38">
        <v>2384.916666666667</v>
      </c>
      <c r="L97" s="38">
        <v>2396.7833333333338</v>
      </c>
      <c r="M97" s="28">
        <v>2373.0500000000002</v>
      </c>
      <c r="N97" s="28">
        <v>2342</v>
      </c>
      <c r="O97" s="39">
        <v>3902100</v>
      </c>
      <c r="P97" s="40">
        <v>5.1000695464029052E-3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577.04999999999995</v>
      </c>
      <c r="F98" s="37">
        <v>579.84999999999991</v>
      </c>
      <c r="G98" s="38">
        <v>572.04999999999984</v>
      </c>
      <c r="H98" s="38">
        <v>567.04999999999995</v>
      </c>
      <c r="I98" s="38">
        <v>559.24999999999989</v>
      </c>
      <c r="J98" s="38">
        <v>584.8499999999998</v>
      </c>
      <c r="K98" s="38">
        <v>592.65</v>
      </c>
      <c r="L98" s="38">
        <v>597.64999999999975</v>
      </c>
      <c r="M98" s="28">
        <v>587.65</v>
      </c>
      <c r="N98" s="28">
        <v>574.85</v>
      </c>
      <c r="O98" s="39">
        <v>24599225</v>
      </c>
      <c r="P98" s="40">
        <v>3.0951522796900343E-2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125</v>
      </c>
      <c r="F99" s="37">
        <v>125</v>
      </c>
      <c r="G99" s="38">
        <v>123.8</v>
      </c>
      <c r="H99" s="38">
        <v>122.6</v>
      </c>
      <c r="I99" s="38">
        <v>121.39999999999999</v>
      </c>
      <c r="J99" s="38">
        <v>126.2</v>
      </c>
      <c r="K99" s="38">
        <v>127.39999999999999</v>
      </c>
      <c r="L99" s="38">
        <v>128.60000000000002</v>
      </c>
      <c r="M99" s="28">
        <v>126.2</v>
      </c>
      <c r="N99" s="28">
        <v>123.8</v>
      </c>
      <c r="O99" s="39">
        <v>18425500</v>
      </c>
      <c r="P99" s="40">
        <v>-3.1419529837251353E-2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302</v>
      </c>
      <c r="F100" s="37">
        <v>301.71666666666664</v>
      </c>
      <c r="G100" s="38">
        <v>296.0333333333333</v>
      </c>
      <c r="H100" s="38">
        <v>290.06666666666666</v>
      </c>
      <c r="I100" s="38">
        <v>284.38333333333333</v>
      </c>
      <c r="J100" s="38">
        <v>307.68333333333328</v>
      </c>
      <c r="K100" s="38">
        <v>313.36666666666656</v>
      </c>
      <c r="L100" s="38">
        <v>319.33333333333326</v>
      </c>
      <c r="M100" s="28">
        <v>307.39999999999998</v>
      </c>
      <c r="N100" s="28">
        <v>295.75</v>
      </c>
      <c r="O100" s="39">
        <v>14183100</v>
      </c>
      <c r="P100" s="40">
        <v>-9.2417955488494907E-3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2166.8000000000002</v>
      </c>
      <c r="F101" s="37">
        <v>2168.7333333333331</v>
      </c>
      <c r="G101" s="38">
        <v>2139.6166666666663</v>
      </c>
      <c r="H101" s="38">
        <v>2112.4333333333334</v>
      </c>
      <c r="I101" s="38">
        <v>2083.3166666666666</v>
      </c>
      <c r="J101" s="38">
        <v>2195.9166666666661</v>
      </c>
      <c r="K101" s="38">
        <v>2225.0333333333328</v>
      </c>
      <c r="L101" s="38">
        <v>2252.2166666666658</v>
      </c>
      <c r="M101" s="28">
        <v>2197.85</v>
      </c>
      <c r="N101" s="28">
        <v>2141.5500000000002</v>
      </c>
      <c r="O101" s="39">
        <v>11643300</v>
      </c>
      <c r="P101" s="40">
        <v>-3.2072224854727285E-2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40489.199999999997</v>
      </c>
      <c r="F102" s="37">
        <v>40588.083333333336</v>
      </c>
      <c r="G102" s="38">
        <v>40026.216666666674</v>
      </c>
      <c r="H102" s="38">
        <v>39563.233333333337</v>
      </c>
      <c r="I102" s="38">
        <v>39001.366666666676</v>
      </c>
      <c r="J102" s="38">
        <v>41051.066666666673</v>
      </c>
      <c r="K102" s="38">
        <v>41612.933333333327</v>
      </c>
      <c r="L102" s="38">
        <v>42075.916666666672</v>
      </c>
      <c r="M102" s="28">
        <v>41149.949999999997</v>
      </c>
      <c r="N102" s="28">
        <v>40125.1</v>
      </c>
      <c r="O102" s="39">
        <v>8370</v>
      </c>
      <c r="P102" s="40">
        <v>5.0847457627118647E-2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173.65</v>
      </c>
      <c r="F103" s="37">
        <v>173.60000000000002</v>
      </c>
      <c r="G103" s="38">
        <v>171.40000000000003</v>
      </c>
      <c r="H103" s="38">
        <v>169.15</v>
      </c>
      <c r="I103" s="38">
        <v>166.95000000000002</v>
      </c>
      <c r="J103" s="38">
        <v>175.85000000000005</v>
      </c>
      <c r="K103" s="38">
        <v>178.05000000000004</v>
      </c>
      <c r="L103" s="38">
        <v>180.30000000000007</v>
      </c>
      <c r="M103" s="28">
        <v>175.8</v>
      </c>
      <c r="N103" s="28">
        <v>171.35</v>
      </c>
      <c r="O103" s="39">
        <v>41933700</v>
      </c>
      <c r="P103" s="40">
        <v>-1.7710870046491033E-3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760.8</v>
      </c>
      <c r="F104" s="37">
        <v>760.4</v>
      </c>
      <c r="G104" s="38">
        <v>754.44999999999993</v>
      </c>
      <c r="H104" s="38">
        <v>748.09999999999991</v>
      </c>
      <c r="I104" s="38">
        <v>742.14999999999986</v>
      </c>
      <c r="J104" s="38">
        <v>766.75</v>
      </c>
      <c r="K104" s="38">
        <v>772.7</v>
      </c>
      <c r="L104" s="38">
        <v>779.05000000000007</v>
      </c>
      <c r="M104" s="28">
        <v>766.35</v>
      </c>
      <c r="N104" s="28">
        <v>754.05</v>
      </c>
      <c r="O104" s="39">
        <v>104673250</v>
      </c>
      <c r="P104" s="40">
        <v>-1.4192846598119707E-2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1362.5</v>
      </c>
      <c r="F105" s="37">
        <v>1371.45</v>
      </c>
      <c r="G105" s="38">
        <v>1349.0500000000002</v>
      </c>
      <c r="H105" s="38">
        <v>1335.6000000000001</v>
      </c>
      <c r="I105" s="38">
        <v>1313.2000000000003</v>
      </c>
      <c r="J105" s="38">
        <v>1384.9</v>
      </c>
      <c r="K105" s="38">
        <v>1407.3000000000002</v>
      </c>
      <c r="L105" s="38">
        <v>1420.75</v>
      </c>
      <c r="M105" s="28">
        <v>1393.85</v>
      </c>
      <c r="N105" s="28">
        <v>1358</v>
      </c>
      <c r="O105" s="39">
        <v>2880650</v>
      </c>
      <c r="P105" s="40">
        <v>2.3867069486404834E-2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538.29999999999995</v>
      </c>
      <c r="F106" s="37">
        <v>534.76666666666665</v>
      </c>
      <c r="G106" s="38">
        <v>528.5333333333333</v>
      </c>
      <c r="H106" s="38">
        <v>518.76666666666665</v>
      </c>
      <c r="I106" s="38">
        <v>512.5333333333333</v>
      </c>
      <c r="J106" s="38">
        <v>544.5333333333333</v>
      </c>
      <c r="K106" s="38">
        <v>550.76666666666665</v>
      </c>
      <c r="L106" s="38">
        <v>560.5333333333333</v>
      </c>
      <c r="M106" s="28">
        <v>541</v>
      </c>
      <c r="N106" s="28">
        <v>525</v>
      </c>
      <c r="O106" s="39">
        <v>5568000</v>
      </c>
      <c r="P106" s="40">
        <v>2.5658338960162052E-3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10.95</v>
      </c>
      <c r="F107" s="37">
        <v>11.1</v>
      </c>
      <c r="G107" s="38">
        <v>10.7</v>
      </c>
      <c r="H107" s="38">
        <v>10.45</v>
      </c>
      <c r="I107" s="38">
        <v>10.049999999999999</v>
      </c>
      <c r="J107" s="38">
        <v>11.35</v>
      </c>
      <c r="K107" s="38">
        <v>11.750000000000002</v>
      </c>
      <c r="L107" s="38">
        <v>12</v>
      </c>
      <c r="M107" s="28">
        <v>11.5</v>
      </c>
      <c r="N107" s="28">
        <v>10.85</v>
      </c>
      <c r="O107" s="39">
        <v>755860000</v>
      </c>
      <c r="P107" s="40">
        <v>2.4478178368121443E-2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62.6</v>
      </c>
      <c r="F108" s="37">
        <v>62.466666666666661</v>
      </c>
      <c r="G108" s="38">
        <v>61.933333333333323</v>
      </c>
      <c r="H108" s="38">
        <v>61.266666666666659</v>
      </c>
      <c r="I108" s="38">
        <v>60.73333333333332</v>
      </c>
      <c r="J108" s="38">
        <v>63.133333333333326</v>
      </c>
      <c r="K108" s="38">
        <v>63.666666666666671</v>
      </c>
      <c r="L108" s="38">
        <v>64.333333333333329</v>
      </c>
      <c r="M108" s="28">
        <v>63</v>
      </c>
      <c r="N108" s="28">
        <v>61.8</v>
      </c>
      <c r="O108" s="39">
        <v>115720000</v>
      </c>
      <c r="P108" s="40">
        <v>-3.9593733861249788E-3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42.5</v>
      </c>
      <c r="F109" s="37">
        <v>42.5</v>
      </c>
      <c r="G109" s="38">
        <v>41.85</v>
      </c>
      <c r="H109" s="38">
        <v>41.2</v>
      </c>
      <c r="I109" s="38">
        <v>40.550000000000004</v>
      </c>
      <c r="J109" s="38">
        <v>43.15</v>
      </c>
      <c r="K109" s="38">
        <v>43.800000000000004</v>
      </c>
      <c r="L109" s="38">
        <v>44.449999999999996</v>
      </c>
      <c r="M109" s="28">
        <v>43.15</v>
      </c>
      <c r="N109" s="28">
        <v>41.85</v>
      </c>
      <c r="O109" s="39">
        <v>234853800</v>
      </c>
      <c r="P109" s="40">
        <v>4.3195519058242746E-3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236.85</v>
      </c>
      <c r="F110" s="37">
        <v>239.58333333333334</v>
      </c>
      <c r="G110" s="38">
        <v>232.86666666666667</v>
      </c>
      <c r="H110" s="38">
        <v>228.88333333333333</v>
      </c>
      <c r="I110" s="38">
        <v>222.16666666666666</v>
      </c>
      <c r="J110" s="38">
        <v>243.56666666666669</v>
      </c>
      <c r="K110" s="38">
        <v>250.28333333333333</v>
      </c>
      <c r="L110" s="38">
        <v>254.26666666666671</v>
      </c>
      <c r="M110" s="28">
        <v>246.3</v>
      </c>
      <c r="N110" s="28">
        <v>235.6</v>
      </c>
      <c r="O110" s="39">
        <v>39131250</v>
      </c>
      <c r="P110" s="40">
        <v>4.6220172448365751E-2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386.3</v>
      </c>
      <c r="F111" s="37">
        <v>386.58333333333331</v>
      </c>
      <c r="G111" s="38">
        <v>383.51666666666665</v>
      </c>
      <c r="H111" s="38">
        <v>380.73333333333335</v>
      </c>
      <c r="I111" s="38">
        <v>377.66666666666669</v>
      </c>
      <c r="J111" s="38">
        <v>389.36666666666662</v>
      </c>
      <c r="K111" s="38">
        <v>392.43333333333334</v>
      </c>
      <c r="L111" s="38">
        <v>395.21666666666658</v>
      </c>
      <c r="M111" s="28">
        <v>389.65</v>
      </c>
      <c r="N111" s="28">
        <v>383.8</v>
      </c>
      <c r="O111" s="39">
        <v>17235625</v>
      </c>
      <c r="P111" s="40">
        <v>1.1458081174856773E-2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251.85</v>
      </c>
      <c r="F112" s="37">
        <v>253.88333333333333</v>
      </c>
      <c r="G112" s="38">
        <v>249.11666666666667</v>
      </c>
      <c r="H112" s="38">
        <v>246.38333333333335</v>
      </c>
      <c r="I112" s="38">
        <v>241.6166666666667</v>
      </c>
      <c r="J112" s="38">
        <v>256.61666666666667</v>
      </c>
      <c r="K112" s="38">
        <v>261.38333333333333</v>
      </c>
      <c r="L112" s="38">
        <v>264.11666666666662</v>
      </c>
      <c r="M112" s="28">
        <v>258.64999999999998</v>
      </c>
      <c r="N112" s="28">
        <v>251.15</v>
      </c>
      <c r="O112" s="39">
        <v>24333100</v>
      </c>
      <c r="P112" s="40">
        <v>-8.2576383154417832E-4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231.25</v>
      </c>
      <c r="F113" s="37">
        <v>231.18333333333331</v>
      </c>
      <c r="G113" s="38">
        <v>226.06666666666661</v>
      </c>
      <c r="H113" s="38">
        <v>220.8833333333333</v>
      </c>
      <c r="I113" s="38">
        <v>215.76666666666659</v>
      </c>
      <c r="J113" s="38">
        <v>236.36666666666662</v>
      </c>
      <c r="K113" s="38">
        <v>241.48333333333335</v>
      </c>
      <c r="L113" s="38">
        <v>246.66666666666663</v>
      </c>
      <c r="M113" s="28">
        <v>236.3</v>
      </c>
      <c r="N113" s="28">
        <v>226</v>
      </c>
      <c r="O113" s="39">
        <v>15109000</v>
      </c>
      <c r="P113" s="40">
        <v>1.0473235065942591E-2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5073.8999999999996</v>
      </c>
      <c r="F114" s="37">
        <v>5084.3499999999995</v>
      </c>
      <c r="G114" s="38">
        <v>4904.7999999999993</v>
      </c>
      <c r="H114" s="38">
        <v>4735.7</v>
      </c>
      <c r="I114" s="38">
        <v>4556.1499999999996</v>
      </c>
      <c r="J114" s="38">
        <v>5253.4499999999989</v>
      </c>
      <c r="K114" s="38">
        <v>5433</v>
      </c>
      <c r="L114" s="38">
        <v>5602.0999999999985</v>
      </c>
      <c r="M114" s="28">
        <v>5263.9</v>
      </c>
      <c r="N114" s="28">
        <v>4915.25</v>
      </c>
      <c r="O114" s="39">
        <v>329775</v>
      </c>
      <c r="P114" s="40">
        <v>8.3271741808327179E-2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2000.55</v>
      </c>
      <c r="F115" s="37">
        <v>2014.0333333333331</v>
      </c>
      <c r="G115" s="38">
        <v>1979.2166666666662</v>
      </c>
      <c r="H115" s="38">
        <v>1957.8833333333332</v>
      </c>
      <c r="I115" s="38">
        <v>1923.0666666666664</v>
      </c>
      <c r="J115" s="38">
        <v>2035.3666666666661</v>
      </c>
      <c r="K115" s="38">
        <v>2070.1833333333334</v>
      </c>
      <c r="L115" s="38">
        <v>2091.516666666666</v>
      </c>
      <c r="M115" s="28">
        <v>2048.85</v>
      </c>
      <c r="N115" s="28">
        <v>1992.7</v>
      </c>
      <c r="O115" s="39">
        <v>2805250</v>
      </c>
      <c r="P115" s="40">
        <v>4.1005659152054924E-2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985.05</v>
      </c>
      <c r="F116" s="37">
        <v>990.23333333333323</v>
      </c>
      <c r="G116" s="38">
        <v>976.81666666666649</v>
      </c>
      <c r="H116" s="38">
        <v>968.58333333333326</v>
      </c>
      <c r="I116" s="38">
        <v>955.16666666666652</v>
      </c>
      <c r="J116" s="38">
        <v>998.46666666666647</v>
      </c>
      <c r="K116" s="38">
        <v>1011.8833333333332</v>
      </c>
      <c r="L116" s="38">
        <v>1020.1166666666664</v>
      </c>
      <c r="M116" s="28">
        <v>1003.65</v>
      </c>
      <c r="N116" s="28">
        <v>982</v>
      </c>
      <c r="O116" s="39">
        <v>24979500</v>
      </c>
      <c r="P116" s="40">
        <v>1.7598533455545372E-2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219.2</v>
      </c>
      <c r="F117" s="37">
        <v>219.95000000000002</v>
      </c>
      <c r="G117" s="38">
        <v>217.85000000000002</v>
      </c>
      <c r="H117" s="38">
        <v>216.5</v>
      </c>
      <c r="I117" s="38">
        <v>214.4</v>
      </c>
      <c r="J117" s="38">
        <v>221.30000000000004</v>
      </c>
      <c r="K117" s="38">
        <v>223.4</v>
      </c>
      <c r="L117" s="38">
        <v>224.75000000000006</v>
      </c>
      <c r="M117" s="28">
        <v>222.05</v>
      </c>
      <c r="N117" s="28">
        <v>218.6</v>
      </c>
      <c r="O117" s="39">
        <v>18261600</v>
      </c>
      <c r="P117" s="40">
        <v>-1.732710562000904E-2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1771.75</v>
      </c>
      <c r="F118" s="37">
        <v>1787.0166666666667</v>
      </c>
      <c r="G118" s="38">
        <v>1749.2333333333333</v>
      </c>
      <c r="H118" s="38">
        <v>1726.7166666666667</v>
      </c>
      <c r="I118" s="38">
        <v>1688.9333333333334</v>
      </c>
      <c r="J118" s="38">
        <v>1809.5333333333333</v>
      </c>
      <c r="K118" s="38">
        <v>1847.3166666666666</v>
      </c>
      <c r="L118" s="38">
        <v>1869.8333333333333</v>
      </c>
      <c r="M118" s="28">
        <v>1824.8</v>
      </c>
      <c r="N118" s="28">
        <v>1764.5</v>
      </c>
      <c r="O118" s="39">
        <v>34970100</v>
      </c>
      <c r="P118" s="40">
        <v>9.4114886427632813E-2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955.45</v>
      </c>
      <c r="F119" s="37">
        <v>953.26666666666677</v>
      </c>
      <c r="G119" s="38">
        <v>938.83333333333348</v>
      </c>
      <c r="H119" s="38">
        <v>922.2166666666667</v>
      </c>
      <c r="I119" s="38">
        <v>907.78333333333342</v>
      </c>
      <c r="J119" s="38">
        <v>969.88333333333355</v>
      </c>
      <c r="K119" s="38">
        <v>984.31666666666672</v>
      </c>
      <c r="L119" s="38">
        <v>1000.9333333333336</v>
      </c>
      <c r="M119" s="28">
        <v>967.7</v>
      </c>
      <c r="N119" s="28">
        <v>936.65</v>
      </c>
      <c r="O119" s="39">
        <v>1445250</v>
      </c>
      <c r="P119" s="40">
        <v>2.2823779193205943E-2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129.5</v>
      </c>
      <c r="F120" s="37">
        <v>128.88333333333335</v>
      </c>
      <c r="G120" s="38">
        <v>127.66666666666671</v>
      </c>
      <c r="H120" s="38">
        <v>125.83333333333336</v>
      </c>
      <c r="I120" s="38">
        <v>124.61666666666672</v>
      </c>
      <c r="J120" s="38">
        <v>130.7166666666667</v>
      </c>
      <c r="K120" s="38">
        <v>131.93333333333334</v>
      </c>
      <c r="L120" s="38">
        <v>133.76666666666671</v>
      </c>
      <c r="M120" s="28">
        <v>130.1</v>
      </c>
      <c r="N120" s="28">
        <v>127.05</v>
      </c>
      <c r="O120" s="39">
        <v>58389500</v>
      </c>
      <c r="P120" s="40">
        <v>6.7371673003802285E-2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1035.5999999999999</v>
      </c>
      <c r="F121" s="37">
        <v>1037.75</v>
      </c>
      <c r="G121" s="38">
        <v>1027.8499999999999</v>
      </c>
      <c r="H121" s="38">
        <v>1020.0999999999999</v>
      </c>
      <c r="I121" s="38">
        <v>1010.1999999999998</v>
      </c>
      <c r="J121" s="38">
        <v>1045.5</v>
      </c>
      <c r="K121" s="38">
        <v>1055.4000000000001</v>
      </c>
      <c r="L121" s="38">
        <v>1063.1500000000001</v>
      </c>
      <c r="M121" s="28">
        <v>1047.6500000000001</v>
      </c>
      <c r="N121" s="28">
        <v>1030</v>
      </c>
      <c r="O121" s="39">
        <v>745650</v>
      </c>
      <c r="P121" s="40">
        <v>-3.550640279394645E-2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798.5</v>
      </c>
      <c r="F122" s="37">
        <v>798.75</v>
      </c>
      <c r="G122" s="38">
        <v>789.15</v>
      </c>
      <c r="H122" s="38">
        <v>779.8</v>
      </c>
      <c r="I122" s="38">
        <v>770.19999999999993</v>
      </c>
      <c r="J122" s="38">
        <v>808.1</v>
      </c>
      <c r="K122" s="38">
        <v>817.69999999999993</v>
      </c>
      <c r="L122" s="38">
        <v>827.05000000000007</v>
      </c>
      <c r="M122" s="28">
        <v>808.35</v>
      </c>
      <c r="N122" s="28">
        <v>789.4</v>
      </c>
      <c r="O122" s="39">
        <v>12718125</v>
      </c>
      <c r="P122" s="40">
        <v>-3.7697052775873888E-3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268.35000000000002</v>
      </c>
      <c r="F123" s="37">
        <v>269.61666666666662</v>
      </c>
      <c r="G123" s="38">
        <v>265.53333333333325</v>
      </c>
      <c r="H123" s="38">
        <v>262.71666666666664</v>
      </c>
      <c r="I123" s="38">
        <v>258.63333333333327</v>
      </c>
      <c r="J123" s="38">
        <v>272.43333333333322</v>
      </c>
      <c r="K123" s="38">
        <v>276.51666666666659</v>
      </c>
      <c r="L123" s="38">
        <v>279.3333333333332</v>
      </c>
      <c r="M123" s="28">
        <v>273.7</v>
      </c>
      <c r="N123" s="28">
        <v>266.8</v>
      </c>
      <c r="O123" s="39">
        <v>127910400</v>
      </c>
      <c r="P123" s="40">
        <v>6.2582922372143087E-4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571.65</v>
      </c>
      <c r="F124" s="37">
        <v>572.11666666666667</v>
      </c>
      <c r="G124" s="38">
        <v>565.08333333333337</v>
      </c>
      <c r="H124" s="38">
        <v>558.51666666666665</v>
      </c>
      <c r="I124" s="38">
        <v>551.48333333333335</v>
      </c>
      <c r="J124" s="38">
        <v>578.68333333333339</v>
      </c>
      <c r="K124" s="38">
        <v>585.7166666666667</v>
      </c>
      <c r="L124" s="38">
        <v>592.28333333333342</v>
      </c>
      <c r="M124" s="28">
        <v>579.15</v>
      </c>
      <c r="N124" s="28">
        <v>565.54999999999995</v>
      </c>
      <c r="O124" s="39">
        <v>31350000</v>
      </c>
      <c r="P124" s="40">
        <v>-5.6300055507096979E-3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2790.95</v>
      </c>
      <c r="F125" s="37">
        <v>2804.35</v>
      </c>
      <c r="G125" s="38">
        <v>2755.7999999999997</v>
      </c>
      <c r="H125" s="38">
        <v>2720.6499999999996</v>
      </c>
      <c r="I125" s="38">
        <v>2672.0999999999995</v>
      </c>
      <c r="J125" s="38">
        <v>2839.5</v>
      </c>
      <c r="K125" s="38">
        <v>2888.05</v>
      </c>
      <c r="L125" s="38">
        <v>2923.2000000000003</v>
      </c>
      <c r="M125" s="28">
        <v>2852.9</v>
      </c>
      <c r="N125" s="28">
        <v>2769.2</v>
      </c>
      <c r="O125" s="39">
        <v>320950</v>
      </c>
      <c r="P125" s="40">
        <v>-7.575757575757576E-3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768.05</v>
      </c>
      <c r="F126" s="37">
        <v>767.41666666666663</v>
      </c>
      <c r="G126" s="38">
        <v>758.63333333333321</v>
      </c>
      <c r="H126" s="38">
        <v>749.21666666666658</v>
      </c>
      <c r="I126" s="38">
        <v>740.43333333333317</v>
      </c>
      <c r="J126" s="38">
        <v>776.83333333333326</v>
      </c>
      <c r="K126" s="38">
        <v>785.61666666666679</v>
      </c>
      <c r="L126" s="38">
        <v>795.0333333333333</v>
      </c>
      <c r="M126" s="28">
        <v>776.2</v>
      </c>
      <c r="N126" s="28">
        <v>758</v>
      </c>
      <c r="O126" s="39">
        <v>30075300</v>
      </c>
      <c r="P126" s="40">
        <v>2.782006920415225E-2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2792.55</v>
      </c>
      <c r="F127" s="37">
        <v>2782.0833333333335</v>
      </c>
      <c r="G127" s="38">
        <v>2764.166666666667</v>
      </c>
      <c r="H127" s="38">
        <v>2735.7833333333333</v>
      </c>
      <c r="I127" s="38">
        <v>2717.8666666666668</v>
      </c>
      <c r="J127" s="38">
        <v>2810.4666666666672</v>
      </c>
      <c r="K127" s="38">
        <v>2828.3833333333341</v>
      </c>
      <c r="L127" s="38">
        <v>2856.7666666666673</v>
      </c>
      <c r="M127" s="28">
        <v>2800</v>
      </c>
      <c r="N127" s="28">
        <v>2753.7</v>
      </c>
      <c r="O127" s="39">
        <v>2202750</v>
      </c>
      <c r="P127" s="40">
        <v>-1.0889088459811406E-2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1786.5</v>
      </c>
      <c r="F128" s="37">
        <v>1788.3833333333332</v>
      </c>
      <c r="G128" s="38">
        <v>1768.1166666666663</v>
      </c>
      <c r="H128" s="38">
        <v>1749.7333333333331</v>
      </c>
      <c r="I128" s="38">
        <v>1729.4666666666662</v>
      </c>
      <c r="J128" s="38">
        <v>1806.7666666666664</v>
      </c>
      <c r="K128" s="38">
        <v>1827.0333333333333</v>
      </c>
      <c r="L128" s="38">
        <v>1845.4166666666665</v>
      </c>
      <c r="M128" s="28">
        <v>1808.65</v>
      </c>
      <c r="N128" s="28">
        <v>1770</v>
      </c>
      <c r="O128" s="39">
        <v>18340400</v>
      </c>
      <c r="P128" s="40">
        <v>-7.9191639440032886E-3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84.85</v>
      </c>
      <c r="F129" s="37">
        <v>85.2</v>
      </c>
      <c r="G129" s="38">
        <v>84.25</v>
      </c>
      <c r="H129" s="38">
        <v>83.649999999999991</v>
      </c>
      <c r="I129" s="38">
        <v>82.699999999999989</v>
      </c>
      <c r="J129" s="38">
        <v>85.800000000000011</v>
      </c>
      <c r="K129" s="38">
        <v>86.750000000000028</v>
      </c>
      <c r="L129" s="38">
        <v>87.350000000000023</v>
      </c>
      <c r="M129" s="28">
        <v>86.15</v>
      </c>
      <c r="N129" s="28">
        <v>84.6</v>
      </c>
      <c r="O129" s="39">
        <v>45378540</v>
      </c>
      <c r="P129" s="40">
        <v>1.7203440688137627E-2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2757.75</v>
      </c>
      <c r="F130" s="37">
        <v>2759.9</v>
      </c>
      <c r="G130" s="38">
        <v>2734.8</v>
      </c>
      <c r="H130" s="38">
        <v>2711.85</v>
      </c>
      <c r="I130" s="38">
        <v>2686.75</v>
      </c>
      <c r="J130" s="38">
        <v>2782.8500000000004</v>
      </c>
      <c r="K130" s="38">
        <v>2807.95</v>
      </c>
      <c r="L130" s="38">
        <v>2830.9000000000005</v>
      </c>
      <c r="M130" s="28">
        <v>2785</v>
      </c>
      <c r="N130" s="28">
        <v>2736.95</v>
      </c>
      <c r="O130" s="39">
        <v>817875</v>
      </c>
      <c r="P130" s="40">
        <v>-1.3568521031207599E-2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604.65</v>
      </c>
      <c r="F131" s="37">
        <v>607.36666666666667</v>
      </c>
      <c r="G131" s="38">
        <v>598.73333333333335</v>
      </c>
      <c r="H131" s="38">
        <v>592.81666666666672</v>
      </c>
      <c r="I131" s="38">
        <v>584.18333333333339</v>
      </c>
      <c r="J131" s="38">
        <v>613.2833333333333</v>
      </c>
      <c r="K131" s="38">
        <v>621.91666666666674</v>
      </c>
      <c r="L131" s="38">
        <v>627.83333333333326</v>
      </c>
      <c r="M131" s="28">
        <v>616</v>
      </c>
      <c r="N131" s="28">
        <v>601.45000000000005</v>
      </c>
      <c r="O131" s="39">
        <v>6974100</v>
      </c>
      <c r="P131" s="40">
        <v>3.8879206327925998E-2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393.85</v>
      </c>
      <c r="F132" s="37">
        <v>393.86666666666662</v>
      </c>
      <c r="G132" s="38">
        <v>391.08333333333326</v>
      </c>
      <c r="H132" s="38">
        <v>388.31666666666666</v>
      </c>
      <c r="I132" s="38">
        <v>385.5333333333333</v>
      </c>
      <c r="J132" s="38">
        <v>396.63333333333321</v>
      </c>
      <c r="K132" s="38">
        <v>399.41666666666663</v>
      </c>
      <c r="L132" s="38">
        <v>402.18333333333317</v>
      </c>
      <c r="M132" s="28">
        <v>396.65</v>
      </c>
      <c r="N132" s="28">
        <v>391.1</v>
      </c>
      <c r="O132" s="39">
        <v>24418000</v>
      </c>
      <c r="P132" s="40">
        <v>-3.102800685882257E-3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1789.8</v>
      </c>
      <c r="F133" s="37">
        <v>1804.2166666666665</v>
      </c>
      <c r="G133" s="38">
        <v>1772.2333333333329</v>
      </c>
      <c r="H133" s="38">
        <v>1754.6666666666665</v>
      </c>
      <c r="I133" s="38">
        <v>1722.6833333333329</v>
      </c>
      <c r="J133" s="38">
        <v>1821.7833333333328</v>
      </c>
      <c r="K133" s="38">
        <v>1853.7666666666664</v>
      </c>
      <c r="L133" s="38">
        <v>1871.3333333333328</v>
      </c>
      <c r="M133" s="28">
        <v>1836.2</v>
      </c>
      <c r="N133" s="28">
        <v>1786.65</v>
      </c>
      <c r="O133" s="39">
        <v>12301550</v>
      </c>
      <c r="P133" s="40">
        <v>3.6832412523020261E-2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6067.2</v>
      </c>
      <c r="F134" s="37">
        <v>6080.3999999999987</v>
      </c>
      <c r="G134" s="38">
        <v>5970.9499999999971</v>
      </c>
      <c r="H134" s="38">
        <v>5874.699999999998</v>
      </c>
      <c r="I134" s="38">
        <v>5765.2499999999964</v>
      </c>
      <c r="J134" s="38">
        <v>6176.6499999999978</v>
      </c>
      <c r="K134" s="38">
        <v>6286.1</v>
      </c>
      <c r="L134" s="38">
        <v>6382.3499999999985</v>
      </c>
      <c r="M134" s="28">
        <v>6189.85</v>
      </c>
      <c r="N134" s="28">
        <v>5984.15</v>
      </c>
      <c r="O134" s="39">
        <v>1196850</v>
      </c>
      <c r="P134" s="40">
        <v>-3.0144645678862284E-2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4816.6000000000004</v>
      </c>
      <c r="F135" s="37">
        <v>4876.75</v>
      </c>
      <c r="G135" s="38">
        <v>4743.1000000000004</v>
      </c>
      <c r="H135" s="38">
        <v>4669.6000000000004</v>
      </c>
      <c r="I135" s="38">
        <v>4535.9500000000007</v>
      </c>
      <c r="J135" s="38">
        <v>4950.25</v>
      </c>
      <c r="K135" s="38">
        <v>5083.8999999999996</v>
      </c>
      <c r="L135" s="38">
        <v>5157.3999999999996</v>
      </c>
      <c r="M135" s="28">
        <v>5010.3999999999996</v>
      </c>
      <c r="N135" s="28">
        <v>4803.25</v>
      </c>
      <c r="O135" s="39">
        <v>845800</v>
      </c>
      <c r="P135" s="40">
        <v>0.1114323258869908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786.55</v>
      </c>
      <c r="F136" s="37">
        <v>786.56666666666661</v>
      </c>
      <c r="G136" s="38">
        <v>781.78333333333319</v>
      </c>
      <c r="H136" s="38">
        <v>777.01666666666654</v>
      </c>
      <c r="I136" s="38">
        <v>772.23333333333312</v>
      </c>
      <c r="J136" s="38">
        <v>791.33333333333326</v>
      </c>
      <c r="K136" s="38">
        <v>796.11666666666656</v>
      </c>
      <c r="L136" s="38">
        <v>800.88333333333333</v>
      </c>
      <c r="M136" s="28">
        <v>791.35</v>
      </c>
      <c r="N136" s="28">
        <v>781.8</v>
      </c>
      <c r="O136" s="39">
        <v>9123050</v>
      </c>
      <c r="P136" s="40">
        <v>-4.5446113893526244E-3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857.85</v>
      </c>
      <c r="F137" s="37">
        <v>856.51666666666677</v>
      </c>
      <c r="G137" s="38">
        <v>850.73333333333358</v>
      </c>
      <c r="H137" s="38">
        <v>843.61666666666679</v>
      </c>
      <c r="I137" s="38">
        <v>837.8333333333336</v>
      </c>
      <c r="J137" s="38">
        <v>863.63333333333355</v>
      </c>
      <c r="K137" s="38">
        <v>869.41666666666663</v>
      </c>
      <c r="L137" s="38">
        <v>876.53333333333353</v>
      </c>
      <c r="M137" s="28">
        <v>862.3</v>
      </c>
      <c r="N137" s="28">
        <v>849.4</v>
      </c>
      <c r="O137" s="39">
        <v>12023900</v>
      </c>
      <c r="P137" s="40">
        <v>-2.063971720166486E-2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176.5</v>
      </c>
      <c r="F138" s="37">
        <v>176.46666666666667</v>
      </c>
      <c r="G138" s="38">
        <v>175.13333333333333</v>
      </c>
      <c r="H138" s="38">
        <v>173.76666666666665</v>
      </c>
      <c r="I138" s="38">
        <v>172.43333333333331</v>
      </c>
      <c r="J138" s="38">
        <v>177.83333333333334</v>
      </c>
      <c r="K138" s="38">
        <v>179.16666666666666</v>
      </c>
      <c r="L138" s="38">
        <v>180.53333333333336</v>
      </c>
      <c r="M138" s="28">
        <v>177.8</v>
      </c>
      <c r="N138" s="28">
        <v>175.1</v>
      </c>
      <c r="O138" s="39">
        <v>36288000</v>
      </c>
      <c r="P138" s="40">
        <v>-9.823182711198428E-3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124</v>
      </c>
      <c r="F139" s="37">
        <v>123.96666666666665</v>
      </c>
      <c r="G139" s="38">
        <v>123.18333333333331</v>
      </c>
      <c r="H139" s="38">
        <v>122.36666666666666</v>
      </c>
      <c r="I139" s="38">
        <v>121.58333333333331</v>
      </c>
      <c r="J139" s="38">
        <v>124.7833333333333</v>
      </c>
      <c r="K139" s="38">
        <v>125.56666666666663</v>
      </c>
      <c r="L139" s="38">
        <v>126.3833333333333</v>
      </c>
      <c r="M139" s="28">
        <v>124.75</v>
      </c>
      <c r="N139" s="28">
        <v>123.15</v>
      </c>
      <c r="O139" s="39">
        <v>33705000</v>
      </c>
      <c r="P139" s="40">
        <v>6.9008782936010038E-3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521.20000000000005</v>
      </c>
      <c r="F140" s="37">
        <v>521.03333333333342</v>
      </c>
      <c r="G140" s="38">
        <v>516.96666666666681</v>
      </c>
      <c r="H140" s="38">
        <v>512.73333333333335</v>
      </c>
      <c r="I140" s="38">
        <v>508.66666666666674</v>
      </c>
      <c r="J140" s="38">
        <v>525.26666666666688</v>
      </c>
      <c r="K140" s="38">
        <v>529.33333333333348</v>
      </c>
      <c r="L140" s="38">
        <v>533.56666666666695</v>
      </c>
      <c r="M140" s="28">
        <v>525.1</v>
      </c>
      <c r="N140" s="28">
        <v>516.79999999999995</v>
      </c>
      <c r="O140" s="39">
        <v>7913000</v>
      </c>
      <c r="P140" s="40">
        <v>2.0260858553881223E-3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7590.3</v>
      </c>
      <c r="F141" s="37">
        <v>7579.7666666666664</v>
      </c>
      <c r="G141" s="38">
        <v>7521.833333333333</v>
      </c>
      <c r="H141" s="38">
        <v>7453.3666666666668</v>
      </c>
      <c r="I141" s="38">
        <v>7395.4333333333334</v>
      </c>
      <c r="J141" s="38">
        <v>7648.2333333333327</v>
      </c>
      <c r="K141" s="38">
        <v>7706.166666666667</v>
      </c>
      <c r="L141" s="38">
        <v>7774.6333333333323</v>
      </c>
      <c r="M141" s="28">
        <v>7637.7</v>
      </c>
      <c r="N141" s="28">
        <v>7511.3</v>
      </c>
      <c r="O141" s="39">
        <v>2307500</v>
      </c>
      <c r="P141" s="40">
        <v>-1.7331773473720698E-4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912.5</v>
      </c>
      <c r="F142" s="37">
        <v>911.86666666666667</v>
      </c>
      <c r="G142" s="38">
        <v>903.98333333333335</v>
      </c>
      <c r="H142" s="38">
        <v>895.4666666666667</v>
      </c>
      <c r="I142" s="38">
        <v>887.58333333333337</v>
      </c>
      <c r="J142" s="38">
        <v>920.38333333333333</v>
      </c>
      <c r="K142" s="38">
        <v>928.26666666666677</v>
      </c>
      <c r="L142" s="38">
        <v>936.7833333333333</v>
      </c>
      <c r="M142" s="28">
        <v>919.75</v>
      </c>
      <c r="N142" s="28">
        <v>903.35</v>
      </c>
      <c r="O142" s="39">
        <v>13336250</v>
      </c>
      <c r="P142" s="40">
        <v>-4.8502938158753849E-3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1444.65</v>
      </c>
      <c r="F143" s="37">
        <v>1453.7666666666667</v>
      </c>
      <c r="G143" s="38">
        <v>1430.7833333333333</v>
      </c>
      <c r="H143" s="38">
        <v>1416.9166666666667</v>
      </c>
      <c r="I143" s="38">
        <v>1393.9333333333334</v>
      </c>
      <c r="J143" s="38">
        <v>1467.6333333333332</v>
      </c>
      <c r="K143" s="38">
        <v>1490.6166666666663</v>
      </c>
      <c r="L143" s="38">
        <v>1504.4833333333331</v>
      </c>
      <c r="M143" s="28">
        <v>1476.75</v>
      </c>
      <c r="N143" s="28">
        <v>1439.9</v>
      </c>
      <c r="O143" s="39">
        <v>2366350</v>
      </c>
      <c r="P143" s="40">
        <v>-1.4768867227883621E-3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2461.5500000000002</v>
      </c>
      <c r="F144" s="37">
        <v>2477.1666666666665</v>
      </c>
      <c r="G144" s="38">
        <v>2435.5333333333328</v>
      </c>
      <c r="H144" s="38">
        <v>2409.5166666666664</v>
      </c>
      <c r="I144" s="38">
        <v>2367.8833333333328</v>
      </c>
      <c r="J144" s="38">
        <v>2503.1833333333329</v>
      </c>
      <c r="K144" s="38">
        <v>2544.8166666666671</v>
      </c>
      <c r="L144" s="38">
        <v>2570.833333333333</v>
      </c>
      <c r="M144" s="28">
        <v>2518.8000000000002</v>
      </c>
      <c r="N144" s="28">
        <v>2451.15</v>
      </c>
      <c r="O144" s="39">
        <v>490000</v>
      </c>
      <c r="P144" s="40">
        <v>-1.1299435028248588E-2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796.8</v>
      </c>
      <c r="F145" s="37">
        <v>800</v>
      </c>
      <c r="G145" s="38">
        <v>791.2</v>
      </c>
      <c r="H145" s="38">
        <v>785.6</v>
      </c>
      <c r="I145" s="38">
        <v>776.80000000000007</v>
      </c>
      <c r="J145" s="38">
        <v>805.6</v>
      </c>
      <c r="K145" s="38">
        <v>814.4</v>
      </c>
      <c r="L145" s="38">
        <v>820</v>
      </c>
      <c r="M145" s="28">
        <v>808.8</v>
      </c>
      <c r="N145" s="28">
        <v>794.4</v>
      </c>
      <c r="O145" s="39">
        <v>1828450</v>
      </c>
      <c r="P145" s="40">
        <v>-2.1224773834377174E-2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834.8</v>
      </c>
      <c r="F146" s="37">
        <v>837.43333333333339</v>
      </c>
      <c r="G146" s="38">
        <v>828.86666666666679</v>
      </c>
      <c r="H146" s="38">
        <v>822.93333333333339</v>
      </c>
      <c r="I146" s="38">
        <v>814.36666666666679</v>
      </c>
      <c r="J146" s="38">
        <v>843.36666666666679</v>
      </c>
      <c r="K146" s="38">
        <v>851.93333333333339</v>
      </c>
      <c r="L146" s="38">
        <v>857.86666666666679</v>
      </c>
      <c r="M146" s="28">
        <v>846</v>
      </c>
      <c r="N146" s="28">
        <v>831.5</v>
      </c>
      <c r="O146" s="39">
        <v>3096600</v>
      </c>
      <c r="P146" s="40">
        <v>-6.3534847901424718E-3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4236.8</v>
      </c>
      <c r="F147" s="37">
        <v>4260.916666666667</v>
      </c>
      <c r="G147" s="38">
        <v>4188.5333333333338</v>
      </c>
      <c r="H147" s="38">
        <v>4140.2666666666664</v>
      </c>
      <c r="I147" s="38">
        <v>4067.8833333333332</v>
      </c>
      <c r="J147" s="38">
        <v>4309.1833333333343</v>
      </c>
      <c r="K147" s="38">
        <v>4381.5666666666675</v>
      </c>
      <c r="L147" s="38">
        <v>4429.8333333333348</v>
      </c>
      <c r="M147" s="28">
        <v>4333.3</v>
      </c>
      <c r="N147" s="28">
        <v>4212.6499999999996</v>
      </c>
      <c r="O147" s="39">
        <v>2481400</v>
      </c>
      <c r="P147" s="40">
        <v>2.4102352455633511E-2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145</v>
      </c>
      <c r="F148" s="37">
        <v>144.91666666666666</v>
      </c>
      <c r="G148" s="38">
        <v>143.98333333333332</v>
      </c>
      <c r="H148" s="38">
        <v>142.96666666666667</v>
      </c>
      <c r="I148" s="38">
        <v>142.03333333333333</v>
      </c>
      <c r="J148" s="38">
        <v>145.93333333333331</v>
      </c>
      <c r="K148" s="38">
        <v>146.86666666666665</v>
      </c>
      <c r="L148" s="38">
        <v>147.8833333333333</v>
      </c>
      <c r="M148" s="28">
        <v>145.85</v>
      </c>
      <c r="N148" s="28">
        <v>143.9</v>
      </c>
      <c r="O148" s="39">
        <v>28623000</v>
      </c>
      <c r="P148" s="40">
        <v>3.2184778492995079E-2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3141.25</v>
      </c>
      <c r="F149" s="37">
        <v>3152.3166666666671</v>
      </c>
      <c r="G149" s="38">
        <v>3119.5333333333342</v>
      </c>
      <c r="H149" s="38">
        <v>3097.8166666666671</v>
      </c>
      <c r="I149" s="38">
        <v>3065.0333333333342</v>
      </c>
      <c r="J149" s="38">
        <v>3174.0333333333342</v>
      </c>
      <c r="K149" s="38">
        <v>3206.8166666666671</v>
      </c>
      <c r="L149" s="38">
        <v>3228.5333333333342</v>
      </c>
      <c r="M149" s="28">
        <v>3185.1</v>
      </c>
      <c r="N149" s="28">
        <v>3130.6</v>
      </c>
      <c r="O149" s="39">
        <v>1771700</v>
      </c>
      <c r="P149" s="40">
        <v>3.9211660849928144E-2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67117.600000000006</v>
      </c>
      <c r="F150" s="37">
        <v>67224.333333333328</v>
      </c>
      <c r="G150" s="38">
        <v>66898.766666666663</v>
      </c>
      <c r="H150" s="38">
        <v>66679.933333333334</v>
      </c>
      <c r="I150" s="38">
        <v>66354.366666666669</v>
      </c>
      <c r="J150" s="38">
        <v>67443.166666666657</v>
      </c>
      <c r="K150" s="38">
        <v>67768.733333333337</v>
      </c>
      <c r="L150" s="38">
        <v>67987.566666666651</v>
      </c>
      <c r="M150" s="28">
        <v>67549.899999999994</v>
      </c>
      <c r="N150" s="28">
        <v>67005.5</v>
      </c>
      <c r="O150" s="39">
        <v>106210</v>
      </c>
      <c r="P150" s="40">
        <v>1.0272995339103967E-2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1360.7</v>
      </c>
      <c r="F151" s="37">
        <v>1359.1166666666666</v>
      </c>
      <c r="G151" s="38">
        <v>1348.4333333333332</v>
      </c>
      <c r="H151" s="38">
        <v>1336.1666666666665</v>
      </c>
      <c r="I151" s="38">
        <v>1325.4833333333331</v>
      </c>
      <c r="J151" s="38">
        <v>1371.3833333333332</v>
      </c>
      <c r="K151" s="38">
        <v>1382.0666666666666</v>
      </c>
      <c r="L151" s="38">
        <v>1394.3333333333333</v>
      </c>
      <c r="M151" s="28">
        <v>1369.8</v>
      </c>
      <c r="N151" s="28">
        <v>1346.85</v>
      </c>
      <c r="O151" s="39">
        <v>3637875</v>
      </c>
      <c r="P151" s="40">
        <v>1.7089536590480185E-2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332.95</v>
      </c>
      <c r="F152" s="37">
        <v>333.33333333333331</v>
      </c>
      <c r="G152" s="38">
        <v>330.06666666666661</v>
      </c>
      <c r="H152" s="38">
        <v>327.18333333333328</v>
      </c>
      <c r="I152" s="38">
        <v>323.91666666666657</v>
      </c>
      <c r="J152" s="38">
        <v>336.21666666666664</v>
      </c>
      <c r="K152" s="38">
        <v>339.48333333333341</v>
      </c>
      <c r="L152" s="38">
        <v>342.36666666666667</v>
      </c>
      <c r="M152" s="28">
        <v>336.6</v>
      </c>
      <c r="N152" s="28">
        <v>330.45</v>
      </c>
      <c r="O152" s="39">
        <v>3107200</v>
      </c>
      <c r="P152" s="40">
        <v>-1.02880658436214E-3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124.6</v>
      </c>
      <c r="F153" s="37">
        <v>125.8</v>
      </c>
      <c r="G153" s="38">
        <v>122.9</v>
      </c>
      <c r="H153" s="38">
        <v>121.2</v>
      </c>
      <c r="I153" s="38">
        <v>118.30000000000001</v>
      </c>
      <c r="J153" s="38">
        <v>127.5</v>
      </c>
      <c r="K153" s="38">
        <v>130.4</v>
      </c>
      <c r="L153" s="38">
        <v>132.1</v>
      </c>
      <c r="M153" s="28">
        <v>128.69999999999999</v>
      </c>
      <c r="N153" s="28">
        <v>124.1</v>
      </c>
      <c r="O153" s="39">
        <v>89071500</v>
      </c>
      <c r="P153" s="40">
        <v>-3.8973384030418249E-3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4888.3500000000004</v>
      </c>
      <c r="F154" s="37">
        <v>4874.7166666666662</v>
      </c>
      <c r="G154" s="38">
        <v>4826.2333333333327</v>
      </c>
      <c r="H154" s="38">
        <v>4764.1166666666668</v>
      </c>
      <c r="I154" s="38">
        <v>4715.6333333333332</v>
      </c>
      <c r="J154" s="38">
        <v>4936.8333333333321</v>
      </c>
      <c r="K154" s="38">
        <v>4985.3166666666657</v>
      </c>
      <c r="L154" s="38">
        <v>5047.4333333333316</v>
      </c>
      <c r="M154" s="28">
        <v>4923.2</v>
      </c>
      <c r="N154" s="28">
        <v>4812.6000000000004</v>
      </c>
      <c r="O154" s="39">
        <v>1498000</v>
      </c>
      <c r="P154" s="40">
        <v>-4.5859872611464965E-2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4079.6</v>
      </c>
      <c r="F155" s="37">
        <v>4102.2833333333338</v>
      </c>
      <c r="G155" s="38">
        <v>4034.8166666666675</v>
      </c>
      <c r="H155" s="38">
        <v>3990.0333333333338</v>
      </c>
      <c r="I155" s="38">
        <v>3922.5666666666675</v>
      </c>
      <c r="J155" s="38">
        <v>4147.0666666666675</v>
      </c>
      <c r="K155" s="38">
        <v>4214.5333333333328</v>
      </c>
      <c r="L155" s="38">
        <v>4259.3166666666675</v>
      </c>
      <c r="M155" s="28">
        <v>4169.75</v>
      </c>
      <c r="N155" s="28">
        <v>4057.5</v>
      </c>
      <c r="O155" s="39">
        <v>425475</v>
      </c>
      <c r="P155" s="40">
        <v>-3.1628887717448603E-3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41.8</v>
      </c>
      <c r="F156" s="37">
        <v>41.533333333333331</v>
      </c>
      <c r="G156" s="38">
        <v>40.766666666666666</v>
      </c>
      <c r="H156" s="38">
        <v>39.733333333333334</v>
      </c>
      <c r="I156" s="38">
        <v>38.966666666666669</v>
      </c>
      <c r="J156" s="38">
        <v>42.566666666666663</v>
      </c>
      <c r="K156" s="38">
        <v>43.333333333333329</v>
      </c>
      <c r="L156" s="38">
        <v>44.36666666666666</v>
      </c>
      <c r="M156" s="28">
        <v>42.3</v>
      </c>
      <c r="N156" s="28">
        <v>40.5</v>
      </c>
      <c r="O156" s="39">
        <v>28344000</v>
      </c>
      <c r="P156" s="40">
        <v>5.5878408582923561E-2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18354.75</v>
      </c>
      <c r="F157" s="37">
        <v>18332.3</v>
      </c>
      <c r="G157" s="38">
        <v>18200.399999999998</v>
      </c>
      <c r="H157" s="38">
        <v>18046.05</v>
      </c>
      <c r="I157" s="38">
        <v>17914.149999999998</v>
      </c>
      <c r="J157" s="38">
        <v>18486.649999999998</v>
      </c>
      <c r="K157" s="38">
        <v>18618.55</v>
      </c>
      <c r="L157" s="38">
        <v>18772.899999999998</v>
      </c>
      <c r="M157" s="28">
        <v>18464.2</v>
      </c>
      <c r="N157" s="28">
        <v>18177.95</v>
      </c>
      <c r="O157" s="39">
        <v>295925</v>
      </c>
      <c r="P157" s="40">
        <v>-7.1296762288206679E-3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174.2</v>
      </c>
      <c r="F158" s="37">
        <v>174.30000000000004</v>
      </c>
      <c r="G158" s="38">
        <v>172.95000000000007</v>
      </c>
      <c r="H158" s="38">
        <v>171.70000000000005</v>
      </c>
      <c r="I158" s="38">
        <v>170.35000000000008</v>
      </c>
      <c r="J158" s="38">
        <v>175.55000000000007</v>
      </c>
      <c r="K158" s="38">
        <v>176.90000000000003</v>
      </c>
      <c r="L158" s="38">
        <v>178.15000000000006</v>
      </c>
      <c r="M158" s="28">
        <v>175.65</v>
      </c>
      <c r="N158" s="28">
        <v>173.05</v>
      </c>
      <c r="O158" s="39">
        <v>60869500</v>
      </c>
      <c r="P158" s="40">
        <v>-3.4640314525555202E-2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153.6</v>
      </c>
      <c r="F159" s="37">
        <v>153.58333333333334</v>
      </c>
      <c r="G159" s="38">
        <v>152.26666666666668</v>
      </c>
      <c r="H159" s="38">
        <v>150.93333333333334</v>
      </c>
      <c r="I159" s="38">
        <v>149.61666666666667</v>
      </c>
      <c r="J159" s="38">
        <v>154.91666666666669</v>
      </c>
      <c r="K159" s="38">
        <v>156.23333333333335</v>
      </c>
      <c r="L159" s="38">
        <v>157.56666666666669</v>
      </c>
      <c r="M159" s="28">
        <v>154.9</v>
      </c>
      <c r="N159" s="28">
        <v>152.25</v>
      </c>
      <c r="O159" s="39">
        <v>66433500</v>
      </c>
      <c r="P159" s="40">
        <v>7.6949680096835551E-3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1003.25</v>
      </c>
      <c r="F160" s="37">
        <v>994.9666666666667</v>
      </c>
      <c r="G160" s="38">
        <v>971.03333333333342</v>
      </c>
      <c r="H160" s="38">
        <v>938.81666666666672</v>
      </c>
      <c r="I160" s="38">
        <v>914.88333333333344</v>
      </c>
      <c r="J160" s="38">
        <v>1027.1833333333334</v>
      </c>
      <c r="K160" s="38">
        <v>1051.1166666666668</v>
      </c>
      <c r="L160" s="38">
        <v>1083.3333333333335</v>
      </c>
      <c r="M160" s="28">
        <v>1018.9</v>
      </c>
      <c r="N160" s="28">
        <v>962.75</v>
      </c>
      <c r="O160" s="39">
        <v>3920000</v>
      </c>
      <c r="P160" s="40">
        <v>1.1378002528445006E-2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3699.55</v>
      </c>
      <c r="F161" s="37">
        <v>3704.1166666666668</v>
      </c>
      <c r="G161" s="38">
        <v>3678.5833333333335</v>
      </c>
      <c r="H161" s="38">
        <v>3657.6166666666668</v>
      </c>
      <c r="I161" s="38">
        <v>3632.0833333333335</v>
      </c>
      <c r="J161" s="38">
        <v>3725.0833333333335</v>
      </c>
      <c r="K161" s="38">
        <v>3750.6166666666663</v>
      </c>
      <c r="L161" s="38">
        <v>3771.5833333333335</v>
      </c>
      <c r="M161" s="28">
        <v>3729.65</v>
      </c>
      <c r="N161" s="28">
        <v>3683.15</v>
      </c>
      <c r="O161" s="39">
        <v>509250</v>
      </c>
      <c r="P161" s="40">
        <v>-2.3255813953488372E-2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171.7</v>
      </c>
      <c r="F162" s="37">
        <v>171.61666666666667</v>
      </c>
      <c r="G162" s="38">
        <v>170.08333333333334</v>
      </c>
      <c r="H162" s="38">
        <v>168.46666666666667</v>
      </c>
      <c r="I162" s="38">
        <v>166.93333333333334</v>
      </c>
      <c r="J162" s="38">
        <v>173.23333333333335</v>
      </c>
      <c r="K162" s="38">
        <v>174.76666666666665</v>
      </c>
      <c r="L162" s="38">
        <v>176.38333333333335</v>
      </c>
      <c r="M162" s="28">
        <v>173.15</v>
      </c>
      <c r="N162" s="28">
        <v>170</v>
      </c>
      <c r="O162" s="39">
        <v>57180200</v>
      </c>
      <c r="P162" s="40">
        <v>7.7351065273442805E-3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45782.55</v>
      </c>
      <c r="F163" s="37">
        <v>45540.85</v>
      </c>
      <c r="G163" s="38">
        <v>45186.7</v>
      </c>
      <c r="H163" s="38">
        <v>44590.85</v>
      </c>
      <c r="I163" s="38">
        <v>44236.7</v>
      </c>
      <c r="J163" s="38">
        <v>46136.7</v>
      </c>
      <c r="K163" s="38">
        <v>46490.850000000006</v>
      </c>
      <c r="L163" s="38">
        <v>47086.7</v>
      </c>
      <c r="M163" s="28">
        <v>45895</v>
      </c>
      <c r="N163" s="28">
        <v>44945</v>
      </c>
      <c r="O163" s="39">
        <v>85020</v>
      </c>
      <c r="P163" s="40">
        <v>-7.7030812324929976E-3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2323.4499999999998</v>
      </c>
      <c r="F164" s="37">
        <v>2331.25</v>
      </c>
      <c r="G164" s="38">
        <v>2303.1999999999998</v>
      </c>
      <c r="H164" s="38">
        <v>2282.9499999999998</v>
      </c>
      <c r="I164" s="38">
        <v>2254.8999999999996</v>
      </c>
      <c r="J164" s="38">
        <v>2351.5</v>
      </c>
      <c r="K164" s="38">
        <v>2379.5500000000002</v>
      </c>
      <c r="L164" s="38">
        <v>2399.8000000000002</v>
      </c>
      <c r="M164" s="28">
        <v>2359.3000000000002</v>
      </c>
      <c r="N164" s="28">
        <v>2311</v>
      </c>
      <c r="O164" s="39">
        <v>3344825</v>
      </c>
      <c r="P164" s="40">
        <v>-9.4470233732388623E-3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4535</v>
      </c>
      <c r="F165" s="37">
        <v>4588.5166666666664</v>
      </c>
      <c r="G165" s="38">
        <v>4452.0333333333328</v>
      </c>
      <c r="H165" s="38">
        <v>4369.0666666666666</v>
      </c>
      <c r="I165" s="38">
        <v>4232.583333333333</v>
      </c>
      <c r="J165" s="38">
        <v>4671.4833333333327</v>
      </c>
      <c r="K165" s="38">
        <v>4807.9666666666662</v>
      </c>
      <c r="L165" s="38">
        <v>4890.9333333333325</v>
      </c>
      <c r="M165" s="28">
        <v>4725</v>
      </c>
      <c r="N165" s="28">
        <v>4505.55</v>
      </c>
      <c r="O165" s="39">
        <v>379950</v>
      </c>
      <c r="P165" s="40">
        <v>0.23923679060665362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203.85</v>
      </c>
      <c r="F166" s="37">
        <v>203.4</v>
      </c>
      <c r="G166" s="38">
        <v>202.4</v>
      </c>
      <c r="H166" s="38">
        <v>200.95</v>
      </c>
      <c r="I166" s="38">
        <v>199.95</v>
      </c>
      <c r="J166" s="38">
        <v>204.85000000000002</v>
      </c>
      <c r="K166" s="38">
        <v>205.85000000000002</v>
      </c>
      <c r="L166" s="38">
        <v>207.30000000000004</v>
      </c>
      <c r="M166" s="28">
        <v>204.4</v>
      </c>
      <c r="N166" s="28">
        <v>201.95</v>
      </c>
      <c r="O166" s="39">
        <v>20952000</v>
      </c>
      <c r="P166" s="40">
        <v>-2.0751542344363431E-2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121.4</v>
      </c>
      <c r="F167" s="37">
        <v>121.71666666666668</v>
      </c>
      <c r="G167" s="38">
        <v>120.48333333333336</v>
      </c>
      <c r="H167" s="38">
        <v>119.56666666666668</v>
      </c>
      <c r="I167" s="38">
        <v>118.33333333333336</v>
      </c>
      <c r="J167" s="38">
        <v>122.63333333333337</v>
      </c>
      <c r="K167" s="38">
        <v>123.86666666666669</v>
      </c>
      <c r="L167" s="38">
        <v>124.78333333333337</v>
      </c>
      <c r="M167" s="28">
        <v>122.95</v>
      </c>
      <c r="N167" s="28">
        <v>120.8</v>
      </c>
      <c r="O167" s="39">
        <v>42333600</v>
      </c>
      <c r="P167" s="40">
        <v>9.3126385809312647E-3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4486.3999999999996</v>
      </c>
      <c r="F168" s="37">
        <v>4491.4666666666662</v>
      </c>
      <c r="G168" s="38">
        <v>4437.9833333333327</v>
      </c>
      <c r="H168" s="38">
        <v>4389.5666666666666</v>
      </c>
      <c r="I168" s="38">
        <v>4336.083333333333</v>
      </c>
      <c r="J168" s="38">
        <v>4539.8833333333323</v>
      </c>
      <c r="K168" s="38">
        <v>4593.3666666666659</v>
      </c>
      <c r="L168" s="38">
        <v>4641.7833333333319</v>
      </c>
      <c r="M168" s="28">
        <v>4544.95</v>
      </c>
      <c r="N168" s="28">
        <v>4443.05</v>
      </c>
      <c r="O168" s="39">
        <v>133000</v>
      </c>
      <c r="P168" s="40">
        <v>3.7735849056603774E-3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2452.9</v>
      </c>
      <c r="F169" s="37">
        <v>2481.7833333333333</v>
      </c>
      <c r="G169" s="38">
        <v>2418.6166666666668</v>
      </c>
      <c r="H169" s="38">
        <v>2384.3333333333335</v>
      </c>
      <c r="I169" s="38">
        <v>2321.166666666667</v>
      </c>
      <c r="J169" s="38">
        <v>2516.0666666666666</v>
      </c>
      <c r="K169" s="38">
        <v>2579.2333333333336</v>
      </c>
      <c r="L169" s="38">
        <v>2613.5166666666664</v>
      </c>
      <c r="M169" s="28">
        <v>2544.9499999999998</v>
      </c>
      <c r="N169" s="28">
        <v>2447.5</v>
      </c>
      <c r="O169" s="39">
        <v>2876750</v>
      </c>
      <c r="P169" s="40">
        <v>7.8545318211641207E-2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2922.25</v>
      </c>
      <c r="F170" s="37">
        <v>2933.3666666666668</v>
      </c>
      <c r="G170" s="38">
        <v>2900.2833333333338</v>
      </c>
      <c r="H170" s="38">
        <v>2878.3166666666671</v>
      </c>
      <c r="I170" s="38">
        <v>2845.233333333334</v>
      </c>
      <c r="J170" s="38">
        <v>2955.3333333333335</v>
      </c>
      <c r="K170" s="38">
        <v>2988.4166666666665</v>
      </c>
      <c r="L170" s="38">
        <v>3010.3833333333332</v>
      </c>
      <c r="M170" s="28">
        <v>2966.45</v>
      </c>
      <c r="N170" s="28">
        <v>2911.4</v>
      </c>
      <c r="O170" s="39">
        <v>1544750</v>
      </c>
      <c r="P170" s="40">
        <v>-1.6181229773462783E-4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37.549999999999997</v>
      </c>
      <c r="F171" s="37">
        <v>37.683333333333337</v>
      </c>
      <c r="G171" s="38">
        <v>37.266666666666673</v>
      </c>
      <c r="H171" s="38">
        <v>36.983333333333334</v>
      </c>
      <c r="I171" s="38">
        <v>36.56666666666667</v>
      </c>
      <c r="J171" s="38">
        <v>37.966666666666676</v>
      </c>
      <c r="K171" s="38">
        <v>38.383333333333333</v>
      </c>
      <c r="L171" s="38">
        <v>38.666666666666679</v>
      </c>
      <c r="M171" s="28">
        <v>38.1</v>
      </c>
      <c r="N171" s="28">
        <v>37.4</v>
      </c>
      <c r="O171" s="39">
        <v>230384000</v>
      </c>
      <c r="P171" s="40">
        <v>-1.8024263431542461E-3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2676.55</v>
      </c>
      <c r="F172" s="37">
        <v>2691.8500000000004</v>
      </c>
      <c r="G172" s="38">
        <v>2642.8000000000006</v>
      </c>
      <c r="H172" s="38">
        <v>2609.0500000000002</v>
      </c>
      <c r="I172" s="38">
        <v>2560.0000000000005</v>
      </c>
      <c r="J172" s="38">
        <v>2725.6000000000008</v>
      </c>
      <c r="K172" s="38">
        <v>2774.65</v>
      </c>
      <c r="L172" s="38">
        <v>2808.400000000001</v>
      </c>
      <c r="M172" s="28">
        <v>2740.9</v>
      </c>
      <c r="N172" s="28">
        <v>2658.1</v>
      </c>
      <c r="O172" s="39">
        <v>663300</v>
      </c>
      <c r="P172" s="40">
        <v>-1.6896398399288574E-2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231.95</v>
      </c>
      <c r="F173" s="37">
        <v>232.48333333333335</v>
      </c>
      <c r="G173" s="38">
        <v>229.06666666666669</v>
      </c>
      <c r="H173" s="38">
        <v>226.18333333333334</v>
      </c>
      <c r="I173" s="38">
        <v>222.76666666666668</v>
      </c>
      <c r="J173" s="38">
        <v>235.3666666666667</v>
      </c>
      <c r="K173" s="38">
        <v>238.78333333333333</v>
      </c>
      <c r="L173" s="38">
        <v>241.66666666666671</v>
      </c>
      <c r="M173" s="28">
        <v>235.9</v>
      </c>
      <c r="N173" s="28">
        <v>229.6</v>
      </c>
      <c r="O173" s="39">
        <v>38632252</v>
      </c>
      <c r="P173" s="40">
        <v>1.1590559977656753E-2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1888.6</v>
      </c>
      <c r="F174" s="37">
        <v>1897.3500000000001</v>
      </c>
      <c r="G174" s="38">
        <v>1869.7000000000003</v>
      </c>
      <c r="H174" s="38">
        <v>1850.8000000000002</v>
      </c>
      <c r="I174" s="38">
        <v>1823.1500000000003</v>
      </c>
      <c r="J174" s="38">
        <v>1916.2500000000002</v>
      </c>
      <c r="K174" s="38">
        <v>1943.9000000000003</v>
      </c>
      <c r="L174" s="38">
        <v>1962.8000000000002</v>
      </c>
      <c r="M174" s="28">
        <v>1925</v>
      </c>
      <c r="N174" s="28">
        <v>1878.45</v>
      </c>
      <c r="O174" s="39">
        <v>2684572</v>
      </c>
      <c r="P174" s="40">
        <v>-2.7214998488055641E-3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192.2</v>
      </c>
      <c r="F175" s="37">
        <v>194</v>
      </c>
      <c r="G175" s="38">
        <v>190.15</v>
      </c>
      <c r="H175" s="38">
        <v>188.1</v>
      </c>
      <c r="I175" s="38">
        <v>184.25</v>
      </c>
      <c r="J175" s="38">
        <v>196.05</v>
      </c>
      <c r="K175" s="38">
        <v>199.90000000000003</v>
      </c>
      <c r="L175" s="38">
        <v>201.95000000000002</v>
      </c>
      <c r="M175" s="28">
        <v>197.85</v>
      </c>
      <c r="N175" s="28">
        <v>191.95</v>
      </c>
      <c r="O175" s="39">
        <v>6790000</v>
      </c>
      <c r="P175" s="40">
        <v>2.7231467473524961E-2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816.1</v>
      </c>
      <c r="F176" s="37">
        <v>817.55000000000007</v>
      </c>
      <c r="G176" s="38">
        <v>807.55000000000018</v>
      </c>
      <c r="H176" s="38">
        <v>799.00000000000011</v>
      </c>
      <c r="I176" s="38">
        <v>789.00000000000023</v>
      </c>
      <c r="J176" s="38">
        <v>826.10000000000014</v>
      </c>
      <c r="K176" s="38">
        <v>836.09999999999991</v>
      </c>
      <c r="L176" s="38">
        <v>844.65000000000009</v>
      </c>
      <c r="M176" s="28">
        <v>827.55</v>
      </c>
      <c r="N176" s="28">
        <v>809</v>
      </c>
      <c r="O176" s="39">
        <v>2885750</v>
      </c>
      <c r="P176" s="40">
        <v>5.6973848069738479E-2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131.75</v>
      </c>
      <c r="F177" s="37">
        <v>130.68333333333334</v>
      </c>
      <c r="G177" s="38">
        <v>129.06666666666666</v>
      </c>
      <c r="H177" s="38">
        <v>126.38333333333333</v>
      </c>
      <c r="I177" s="38">
        <v>124.76666666666665</v>
      </c>
      <c r="J177" s="38">
        <v>133.36666666666667</v>
      </c>
      <c r="K177" s="38">
        <v>134.98333333333335</v>
      </c>
      <c r="L177" s="38">
        <v>137.66666666666669</v>
      </c>
      <c r="M177" s="28">
        <v>132.30000000000001</v>
      </c>
      <c r="N177" s="28">
        <v>128</v>
      </c>
      <c r="O177" s="39">
        <v>55001400</v>
      </c>
      <c r="P177" s="40">
        <v>-8.0703795259560854E-2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134.15</v>
      </c>
      <c r="F178" s="37">
        <v>134.16666666666666</v>
      </c>
      <c r="G178" s="38">
        <v>133.18333333333331</v>
      </c>
      <c r="H178" s="38">
        <v>132.21666666666664</v>
      </c>
      <c r="I178" s="38">
        <v>131.23333333333329</v>
      </c>
      <c r="J178" s="38">
        <v>135.13333333333333</v>
      </c>
      <c r="K178" s="38">
        <v>136.11666666666667</v>
      </c>
      <c r="L178" s="38">
        <v>137.08333333333334</v>
      </c>
      <c r="M178" s="28">
        <v>135.15</v>
      </c>
      <c r="N178" s="28">
        <v>133.19999999999999</v>
      </c>
      <c r="O178" s="39">
        <v>30072000</v>
      </c>
      <c r="P178" s="40">
        <v>-9.0945037564254642E-3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2619.1999999999998</v>
      </c>
      <c r="F179" s="37">
        <v>2619.65</v>
      </c>
      <c r="G179" s="38">
        <v>2590.75</v>
      </c>
      <c r="H179" s="38">
        <v>2562.2999999999997</v>
      </c>
      <c r="I179" s="38">
        <v>2533.3999999999996</v>
      </c>
      <c r="J179" s="38">
        <v>2648.1000000000004</v>
      </c>
      <c r="K179" s="38">
        <v>2677.0000000000009</v>
      </c>
      <c r="L179" s="38">
        <v>2705.4500000000007</v>
      </c>
      <c r="M179" s="28">
        <v>2648.55</v>
      </c>
      <c r="N179" s="28">
        <v>2591.1999999999998</v>
      </c>
      <c r="O179" s="39">
        <v>34358500</v>
      </c>
      <c r="P179" s="40">
        <v>1.0415832064738402E-3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110.45</v>
      </c>
      <c r="F180" s="37">
        <v>111.08333333333333</v>
      </c>
      <c r="G180" s="38">
        <v>109.36666666666666</v>
      </c>
      <c r="H180" s="38">
        <v>108.28333333333333</v>
      </c>
      <c r="I180" s="38">
        <v>106.56666666666666</v>
      </c>
      <c r="J180" s="38">
        <v>112.16666666666666</v>
      </c>
      <c r="K180" s="38">
        <v>113.88333333333333</v>
      </c>
      <c r="L180" s="38">
        <v>114.96666666666665</v>
      </c>
      <c r="M180" s="28">
        <v>112.8</v>
      </c>
      <c r="N180" s="28">
        <v>110</v>
      </c>
      <c r="O180" s="39">
        <v>155448500</v>
      </c>
      <c r="P180" s="40">
        <v>1.1560336300692383E-2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856.25</v>
      </c>
      <c r="F181" s="37">
        <v>854.43333333333339</v>
      </c>
      <c r="G181" s="38">
        <v>849.91666666666674</v>
      </c>
      <c r="H181" s="38">
        <v>843.58333333333337</v>
      </c>
      <c r="I181" s="38">
        <v>839.06666666666672</v>
      </c>
      <c r="J181" s="38">
        <v>860.76666666666677</v>
      </c>
      <c r="K181" s="38">
        <v>865.28333333333342</v>
      </c>
      <c r="L181" s="38">
        <v>871.61666666666679</v>
      </c>
      <c r="M181" s="28">
        <v>858.95</v>
      </c>
      <c r="N181" s="28">
        <v>848.1</v>
      </c>
      <c r="O181" s="39">
        <v>7178000</v>
      </c>
      <c r="P181" s="40">
        <v>4.2859218364085426E-2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1146.5999999999999</v>
      </c>
      <c r="F182" s="37">
        <v>1149.5166666666667</v>
      </c>
      <c r="G182" s="38">
        <v>1134.5333333333333</v>
      </c>
      <c r="H182" s="38">
        <v>1122.4666666666667</v>
      </c>
      <c r="I182" s="38">
        <v>1107.4833333333333</v>
      </c>
      <c r="J182" s="38">
        <v>1161.5833333333333</v>
      </c>
      <c r="K182" s="38">
        <v>1176.5666666666664</v>
      </c>
      <c r="L182" s="38">
        <v>1188.6333333333332</v>
      </c>
      <c r="M182" s="28">
        <v>1164.5</v>
      </c>
      <c r="N182" s="28">
        <v>1137.45</v>
      </c>
      <c r="O182" s="39">
        <v>8161500</v>
      </c>
      <c r="P182" s="40">
        <v>-2.7611473505495487E-2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517.15</v>
      </c>
      <c r="F183" s="37">
        <v>518.56666666666661</v>
      </c>
      <c r="G183" s="38">
        <v>513.23333333333323</v>
      </c>
      <c r="H183" s="38">
        <v>509.31666666666661</v>
      </c>
      <c r="I183" s="38">
        <v>503.98333333333323</v>
      </c>
      <c r="J183" s="38">
        <v>522.48333333333323</v>
      </c>
      <c r="K183" s="38">
        <v>527.81666666666672</v>
      </c>
      <c r="L183" s="38">
        <v>531.73333333333323</v>
      </c>
      <c r="M183" s="28">
        <v>523.9</v>
      </c>
      <c r="N183" s="28">
        <v>514.65</v>
      </c>
      <c r="O183" s="39">
        <v>72021000</v>
      </c>
      <c r="P183" s="40">
        <v>-1.0979051228706202E-2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25247.200000000001</v>
      </c>
      <c r="F184" s="37">
        <v>25271.149999999998</v>
      </c>
      <c r="G184" s="38">
        <v>24957.499999999996</v>
      </c>
      <c r="H184" s="38">
        <v>24667.8</v>
      </c>
      <c r="I184" s="38">
        <v>24354.149999999998</v>
      </c>
      <c r="J184" s="38">
        <v>25560.849999999995</v>
      </c>
      <c r="K184" s="38">
        <v>25874.499999999996</v>
      </c>
      <c r="L184" s="38">
        <v>26164.199999999993</v>
      </c>
      <c r="M184" s="28">
        <v>25584.799999999999</v>
      </c>
      <c r="N184" s="28">
        <v>24981.45</v>
      </c>
      <c r="O184" s="39">
        <v>197750</v>
      </c>
      <c r="P184" s="40">
        <v>3.0753192598384153E-2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2504.35</v>
      </c>
      <c r="F185" s="37">
        <v>2512.7666666666664</v>
      </c>
      <c r="G185" s="38">
        <v>2486.6833333333329</v>
      </c>
      <c r="H185" s="38">
        <v>2469.0166666666664</v>
      </c>
      <c r="I185" s="38">
        <v>2442.9333333333329</v>
      </c>
      <c r="J185" s="38">
        <v>2530.4333333333329</v>
      </c>
      <c r="K185" s="38">
        <v>2556.5166666666669</v>
      </c>
      <c r="L185" s="38">
        <v>2574.1833333333329</v>
      </c>
      <c r="M185" s="28">
        <v>2538.85</v>
      </c>
      <c r="N185" s="28">
        <v>2495.1</v>
      </c>
      <c r="O185" s="39">
        <v>1521575</v>
      </c>
      <c r="P185" s="40">
        <v>-2.1919745448117377E-2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2710.45</v>
      </c>
      <c r="F186" s="37">
        <v>2729.35</v>
      </c>
      <c r="G186" s="38">
        <v>2686.7</v>
      </c>
      <c r="H186" s="38">
        <v>2662.95</v>
      </c>
      <c r="I186" s="38">
        <v>2620.2999999999997</v>
      </c>
      <c r="J186" s="38">
        <v>2753.1</v>
      </c>
      <c r="K186" s="38">
        <v>2795.7500000000005</v>
      </c>
      <c r="L186" s="38">
        <v>2819.5</v>
      </c>
      <c r="M186" s="28">
        <v>2772</v>
      </c>
      <c r="N186" s="28">
        <v>2705.6</v>
      </c>
      <c r="O186" s="39">
        <v>3264375</v>
      </c>
      <c r="P186" s="40">
        <v>3.952710771435395E-2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1228.75</v>
      </c>
      <c r="F187" s="37">
        <v>1225.55</v>
      </c>
      <c r="G187" s="38">
        <v>1206.6999999999998</v>
      </c>
      <c r="H187" s="38">
        <v>1184.6499999999999</v>
      </c>
      <c r="I187" s="38">
        <v>1165.7999999999997</v>
      </c>
      <c r="J187" s="38">
        <v>1247.5999999999999</v>
      </c>
      <c r="K187" s="38">
        <v>1266.4499999999998</v>
      </c>
      <c r="L187" s="38">
        <v>1288.5</v>
      </c>
      <c r="M187" s="28">
        <v>1244.4000000000001</v>
      </c>
      <c r="N187" s="28">
        <v>1203.5</v>
      </c>
      <c r="O187" s="39">
        <v>4171200</v>
      </c>
      <c r="P187" s="40">
        <v>-1.3407393219689715E-3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382.35</v>
      </c>
      <c r="F188" s="37">
        <v>382.38333333333338</v>
      </c>
      <c r="G188" s="38">
        <v>374.56666666666678</v>
      </c>
      <c r="H188" s="38">
        <v>366.78333333333342</v>
      </c>
      <c r="I188" s="38">
        <v>358.96666666666681</v>
      </c>
      <c r="J188" s="38">
        <v>390.16666666666674</v>
      </c>
      <c r="K188" s="38">
        <v>397.98333333333335</v>
      </c>
      <c r="L188" s="38">
        <v>405.76666666666671</v>
      </c>
      <c r="M188" s="28">
        <v>390.2</v>
      </c>
      <c r="N188" s="28">
        <v>374.6</v>
      </c>
      <c r="O188" s="39">
        <v>4901400</v>
      </c>
      <c r="P188" s="40">
        <v>-1.0897203051216855E-2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927.2</v>
      </c>
      <c r="F189" s="37">
        <v>928.28333333333342</v>
      </c>
      <c r="G189" s="38">
        <v>920.71666666666681</v>
      </c>
      <c r="H189" s="38">
        <v>914.23333333333335</v>
      </c>
      <c r="I189" s="38">
        <v>906.66666666666674</v>
      </c>
      <c r="J189" s="38">
        <v>934.76666666666688</v>
      </c>
      <c r="K189" s="38">
        <v>942.33333333333348</v>
      </c>
      <c r="L189" s="38">
        <v>948.81666666666695</v>
      </c>
      <c r="M189" s="28">
        <v>935.85</v>
      </c>
      <c r="N189" s="28">
        <v>921.8</v>
      </c>
      <c r="O189" s="39">
        <v>16418500</v>
      </c>
      <c r="P189" s="40">
        <v>-1.6644306557102129E-2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532.65</v>
      </c>
      <c r="F190" s="37">
        <v>529.4666666666667</v>
      </c>
      <c r="G190" s="38">
        <v>518.03333333333342</v>
      </c>
      <c r="H190" s="38">
        <v>503.41666666666674</v>
      </c>
      <c r="I190" s="38">
        <v>491.98333333333346</v>
      </c>
      <c r="J190" s="38">
        <v>544.08333333333337</v>
      </c>
      <c r="K190" s="38">
        <v>555.51666666666677</v>
      </c>
      <c r="L190" s="38">
        <v>570.13333333333333</v>
      </c>
      <c r="M190" s="28">
        <v>540.9</v>
      </c>
      <c r="N190" s="28">
        <v>514.85</v>
      </c>
      <c r="O190" s="39">
        <v>12862500</v>
      </c>
      <c r="P190" s="40">
        <v>7.1646699553676299E-3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666.7</v>
      </c>
      <c r="F191" s="37">
        <v>669.53333333333342</v>
      </c>
      <c r="G191" s="38">
        <v>653.11666666666679</v>
      </c>
      <c r="H191" s="38">
        <v>639.53333333333342</v>
      </c>
      <c r="I191" s="38">
        <v>623.11666666666679</v>
      </c>
      <c r="J191" s="38">
        <v>683.11666666666679</v>
      </c>
      <c r="K191" s="38">
        <v>699.53333333333353</v>
      </c>
      <c r="L191" s="38">
        <v>713.11666666666679</v>
      </c>
      <c r="M191" s="28">
        <v>685.95</v>
      </c>
      <c r="N191" s="28">
        <v>655.95</v>
      </c>
      <c r="O191" s="39">
        <v>1335350</v>
      </c>
      <c r="P191" s="40">
        <v>0.19195751138088013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1011.25</v>
      </c>
      <c r="F192" s="37">
        <v>1013.15</v>
      </c>
      <c r="G192" s="38">
        <v>999.39999999999986</v>
      </c>
      <c r="H192" s="38">
        <v>987.54999999999984</v>
      </c>
      <c r="I192" s="38">
        <v>973.79999999999973</v>
      </c>
      <c r="J192" s="38">
        <v>1025</v>
      </c>
      <c r="K192" s="38">
        <v>1038.7500000000002</v>
      </c>
      <c r="L192" s="38">
        <v>1050.6000000000001</v>
      </c>
      <c r="M192" s="28">
        <v>1026.9000000000001</v>
      </c>
      <c r="N192" s="28">
        <v>1001.3</v>
      </c>
      <c r="O192" s="39">
        <v>5921000</v>
      </c>
      <c r="P192" s="40">
        <v>1.5957446808510637E-2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1341.35</v>
      </c>
      <c r="F193" s="37">
        <v>1350.75</v>
      </c>
      <c r="G193" s="38">
        <v>1322.25</v>
      </c>
      <c r="H193" s="38">
        <v>1303.1500000000001</v>
      </c>
      <c r="I193" s="38">
        <v>1274.6500000000001</v>
      </c>
      <c r="J193" s="38">
        <v>1369.85</v>
      </c>
      <c r="K193" s="38">
        <v>1398.35</v>
      </c>
      <c r="L193" s="38">
        <v>1417.4499999999998</v>
      </c>
      <c r="M193" s="28">
        <v>1379.25</v>
      </c>
      <c r="N193" s="28">
        <v>1331.65</v>
      </c>
      <c r="O193" s="39">
        <v>4303200</v>
      </c>
      <c r="P193" s="40">
        <v>5.6085249579360631E-3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822.75</v>
      </c>
      <c r="F194" s="37">
        <v>819.88333333333321</v>
      </c>
      <c r="G194" s="38">
        <v>814.9166666666664</v>
      </c>
      <c r="H194" s="38">
        <v>807.08333333333314</v>
      </c>
      <c r="I194" s="38">
        <v>802.11666666666633</v>
      </c>
      <c r="J194" s="38">
        <v>827.71666666666647</v>
      </c>
      <c r="K194" s="38">
        <v>832.68333333333317</v>
      </c>
      <c r="L194" s="38">
        <v>840.51666666666654</v>
      </c>
      <c r="M194" s="28">
        <v>824.85</v>
      </c>
      <c r="N194" s="28">
        <v>812.05</v>
      </c>
      <c r="O194" s="39">
        <v>8932950</v>
      </c>
      <c r="P194" s="40">
        <v>-5.9340494253736949E-3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454.3</v>
      </c>
      <c r="F195" s="37">
        <v>456.2166666666667</v>
      </c>
      <c r="G195" s="38">
        <v>451.13333333333338</v>
      </c>
      <c r="H195" s="38">
        <v>447.9666666666667</v>
      </c>
      <c r="I195" s="38">
        <v>442.88333333333338</v>
      </c>
      <c r="J195" s="38">
        <v>459.38333333333338</v>
      </c>
      <c r="K195" s="38">
        <v>464.46666666666664</v>
      </c>
      <c r="L195" s="38">
        <v>467.63333333333338</v>
      </c>
      <c r="M195" s="28">
        <v>461.3</v>
      </c>
      <c r="N195" s="28">
        <v>453.05</v>
      </c>
      <c r="O195" s="39">
        <v>91436550</v>
      </c>
      <c r="P195" s="40">
        <v>1.3776977280626915E-2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284.2</v>
      </c>
      <c r="F196" s="37">
        <v>284.91666666666669</v>
      </c>
      <c r="G196" s="38">
        <v>280.33333333333337</v>
      </c>
      <c r="H196" s="38">
        <v>276.4666666666667</v>
      </c>
      <c r="I196" s="38">
        <v>271.88333333333338</v>
      </c>
      <c r="J196" s="38">
        <v>288.78333333333336</v>
      </c>
      <c r="K196" s="38">
        <v>293.36666666666673</v>
      </c>
      <c r="L196" s="38">
        <v>297.23333333333335</v>
      </c>
      <c r="M196" s="28">
        <v>289.5</v>
      </c>
      <c r="N196" s="28">
        <v>281.05</v>
      </c>
      <c r="O196" s="39">
        <v>105711750</v>
      </c>
      <c r="P196" s="40">
        <v>-5.2086641682017407E-3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1360.7</v>
      </c>
      <c r="F197" s="37">
        <v>1368.5666666666666</v>
      </c>
      <c r="G197" s="38">
        <v>1349.1333333333332</v>
      </c>
      <c r="H197" s="38">
        <v>1337.5666666666666</v>
      </c>
      <c r="I197" s="38">
        <v>1318.1333333333332</v>
      </c>
      <c r="J197" s="38">
        <v>1380.1333333333332</v>
      </c>
      <c r="K197" s="38">
        <v>1399.5666666666666</v>
      </c>
      <c r="L197" s="38">
        <v>1411.1333333333332</v>
      </c>
      <c r="M197" s="28">
        <v>1388</v>
      </c>
      <c r="N197" s="28">
        <v>1357</v>
      </c>
      <c r="O197" s="39">
        <v>32226050</v>
      </c>
      <c r="P197" s="40">
        <v>9.5326853947543602E-3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3701.9</v>
      </c>
      <c r="F198" s="37">
        <v>3694.3500000000004</v>
      </c>
      <c r="G198" s="38">
        <v>3668.9000000000005</v>
      </c>
      <c r="H198" s="38">
        <v>3635.9</v>
      </c>
      <c r="I198" s="38">
        <v>3610.4500000000003</v>
      </c>
      <c r="J198" s="38">
        <v>3727.3500000000008</v>
      </c>
      <c r="K198" s="38">
        <v>3752.8000000000006</v>
      </c>
      <c r="L198" s="38">
        <v>3785.8000000000011</v>
      </c>
      <c r="M198" s="28">
        <v>3719.8</v>
      </c>
      <c r="N198" s="28">
        <v>3661.35</v>
      </c>
      <c r="O198" s="39">
        <v>11647800</v>
      </c>
      <c r="P198" s="40">
        <v>2.8694062475160959E-2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1451.3</v>
      </c>
      <c r="F199" s="37">
        <v>1452.3</v>
      </c>
      <c r="G199" s="38">
        <v>1438.9499999999998</v>
      </c>
      <c r="H199" s="38">
        <v>1426.6</v>
      </c>
      <c r="I199" s="38">
        <v>1413.2499999999998</v>
      </c>
      <c r="J199" s="38">
        <v>1464.6499999999999</v>
      </c>
      <c r="K199" s="38">
        <v>1477.9999999999998</v>
      </c>
      <c r="L199" s="38">
        <v>1490.35</v>
      </c>
      <c r="M199" s="28">
        <v>1465.65</v>
      </c>
      <c r="N199" s="28">
        <v>1439.95</v>
      </c>
      <c r="O199" s="39">
        <v>14716800</v>
      </c>
      <c r="P199" s="40">
        <v>9.2996461196609339E-3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2499.0500000000002</v>
      </c>
      <c r="F200" s="37">
        <v>2500.5666666666671</v>
      </c>
      <c r="G200" s="38">
        <v>2481.983333333334</v>
      </c>
      <c r="H200" s="38">
        <v>2464.916666666667</v>
      </c>
      <c r="I200" s="38">
        <v>2446.3333333333339</v>
      </c>
      <c r="J200" s="38">
        <v>2517.6333333333341</v>
      </c>
      <c r="K200" s="38">
        <v>2536.2166666666672</v>
      </c>
      <c r="L200" s="38">
        <v>2553.2833333333342</v>
      </c>
      <c r="M200" s="28">
        <v>2519.15</v>
      </c>
      <c r="N200" s="28">
        <v>2483.5</v>
      </c>
      <c r="O200" s="39">
        <v>6423000</v>
      </c>
      <c r="P200" s="40">
        <v>-8.911005670639972E-3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2800.95</v>
      </c>
      <c r="F201" s="37">
        <v>2814.9833333333336</v>
      </c>
      <c r="G201" s="38">
        <v>2780.9666666666672</v>
      </c>
      <c r="H201" s="38">
        <v>2760.9833333333336</v>
      </c>
      <c r="I201" s="38">
        <v>2726.9666666666672</v>
      </c>
      <c r="J201" s="38">
        <v>2834.9666666666672</v>
      </c>
      <c r="K201" s="38">
        <v>2868.9833333333336</v>
      </c>
      <c r="L201" s="38">
        <v>2888.9666666666672</v>
      </c>
      <c r="M201" s="28">
        <v>2849</v>
      </c>
      <c r="N201" s="28">
        <v>2795</v>
      </c>
      <c r="O201" s="39">
        <v>761000</v>
      </c>
      <c r="P201" s="40">
        <v>-2.995538559592097E-2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558.4</v>
      </c>
      <c r="F202" s="37">
        <v>554.08333333333337</v>
      </c>
      <c r="G202" s="38">
        <v>546.66666666666674</v>
      </c>
      <c r="H202" s="38">
        <v>534.93333333333339</v>
      </c>
      <c r="I202" s="38">
        <v>527.51666666666677</v>
      </c>
      <c r="J202" s="38">
        <v>565.81666666666672</v>
      </c>
      <c r="K202" s="38">
        <v>573.23333333333346</v>
      </c>
      <c r="L202" s="38">
        <v>584.9666666666667</v>
      </c>
      <c r="M202" s="28">
        <v>561.5</v>
      </c>
      <c r="N202" s="28">
        <v>542.35</v>
      </c>
      <c r="O202" s="39">
        <v>3009000</v>
      </c>
      <c r="P202" s="40">
        <v>-0.11513012792236436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1284.3</v>
      </c>
      <c r="F203" s="37">
        <v>1284.9166666666667</v>
      </c>
      <c r="G203" s="38">
        <v>1272.8333333333335</v>
      </c>
      <c r="H203" s="38">
        <v>1261.3666666666668</v>
      </c>
      <c r="I203" s="38">
        <v>1249.2833333333335</v>
      </c>
      <c r="J203" s="38">
        <v>1296.3833333333334</v>
      </c>
      <c r="K203" s="38">
        <v>1308.4666666666669</v>
      </c>
      <c r="L203" s="38">
        <v>1319.9333333333334</v>
      </c>
      <c r="M203" s="28">
        <v>1297</v>
      </c>
      <c r="N203" s="28">
        <v>1273.45</v>
      </c>
      <c r="O203" s="39">
        <v>2860125</v>
      </c>
      <c r="P203" s="40">
        <v>1.806451612903226E-2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648.45000000000005</v>
      </c>
      <c r="F204" s="37">
        <v>651.08333333333337</v>
      </c>
      <c r="G204" s="38">
        <v>643.36666666666679</v>
      </c>
      <c r="H204" s="38">
        <v>638.28333333333342</v>
      </c>
      <c r="I204" s="38">
        <v>630.56666666666683</v>
      </c>
      <c r="J204" s="38">
        <v>656.16666666666674</v>
      </c>
      <c r="K204" s="38">
        <v>663.88333333333321</v>
      </c>
      <c r="L204" s="38">
        <v>668.9666666666667</v>
      </c>
      <c r="M204" s="28">
        <v>658.8</v>
      </c>
      <c r="N204" s="28">
        <v>646</v>
      </c>
      <c r="O204" s="39">
        <v>7645400</v>
      </c>
      <c r="P204" s="40">
        <v>2.1702525724976614E-2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1579.85</v>
      </c>
      <c r="F205" s="37">
        <v>1585.0666666666666</v>
      </c>
      <c r="G205" s="38">
        <v>1570.1333333333332</v>
      </c>
      <c r="H205" s="38">
        <v>1560.4166666666665</v>
      </c>
      <c r="I205" s="38">
        <v>1545.4833333333331</v>
      </c>
      <c r="J205" s="38">
        <v>1594.7833333333333</v>
      </c>
      <c r="K205" s="38">
        <v>1609.7166666666667</v>
      </c>
      <c r="L205" s="38">
        <v>1619.4333333333334</v>
      </c>
      <c r="M205" s="28">
        <v>1600</v>
      </c>
      <c r="N205" s="28">
        <v>1575.35</v>
      </c>
      <c r="O205" s="39">
        <v>932750</v>
      </c>
      <c r="P205" s="40">
        <v>-2.2735606894022736E-2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6869.15</v>
      </c>
      <c r="F206" s="37">
        <v>6874.833333333333</v>
      </c>
      <c r="G206" s="38">
        <v>6803.2666666666664</v>
      </c>
      <c r="H206" s="38">
        <v>6737.3833333333332</v>
      </c>
      <c r="I206" s="38">
        <v>6665.8166666666666</v>
      </c>
      <c r="J206" s="38">
        <v>6940.7166666666662</v>
      </c>
      <c r="K206" s="38">
        <v>7012.2833333333338</v>
      </c>
      <c r="L206" s="38">
        <v>7078.1666666666661</v>
      </c>
      <c r="M206" s="28">
        <v>6946.4</v>
      </c>
      <c r="N206" s="28">
        <v>6808.95</v>
      </c>
      <c r="O206" s="39">
        <v>2032600</v>
      </c>
      <c r="P206" s="40">
        <v>-5.1392491801673925E-3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821.6</v>
      </c>
      <c r="F207" s="37">
        <v>821.08333333333337</v>
      </c>
      <c r="G207" s="38">
        <v>814.56666666666672</v>
      </c>
      <c r="H207" s="38">
        <v>807.5333333333333</v>
      </c>
      <c r="I207" s="38">
        <v>801.01666666666665</v>
      </c>
      <c r="J207" s="38">
        <v>828.11666666666679</v>
      </c>
      <c r="K207" s="38">
        <v>834.63333333333344</v>
      </c>
      <c r="L207" s="38">
        <v>841.66666666666686</v>
      </c>
      <c r="M207" s="28">
        <v>827.6</v>
      </c>
      <c r="N207" s="28">
        <v>814.05</v>
      </c>
      <c r="O207" s="39">
        <v>23405200</v>
      </c>
      <c r="P207" s="40">
        <v>-9.9532581798185311E-3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439.15</v>
      </c>
      <c r="F208" s="37">
        <v>438.05</v>
      </c>
      <c r="G208" s="38">
        <v>433.6</v>
      </c>
      <c r="H208" s="38">
        <v>428.05</v>
      </c>
      <c r="I208" s="38">
        <v>423.6</v>
      </c>
      <c r="J208" s="38">
        <v>443.6</v>
      </c>
      <c r="K208" s="38">
        <v>448.04999999999995</v>
      </c>
      <c r="L208" s="38">
        <v>453.6</v>
      </c>
      <c r="M208" s="28">
        <v>442.5</v>
      </c>
      <c r="N208" s="28">
        <v>432.5</v>
      </c>
      <c r="O208" s="39">
        <v>56668000</v>
      </c>
      <c r="P208" s="40">
        <v>4.7820590336942782E-3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1306.3</v>
      </c>
      <c r="F209" s="37">
        <v>1312.1666666666667</v>
      </c>
      <c r="G209" s="38">
        <v>1297.2833333333335</v>
      </c>
      <c r="H209" s="38">
        <v>1288.2666666666669</v>
      </c>
      <c r="I209" s="38">
        <v>1273.3833333333337</v>
      </c>
      <c r="J209" s="38">
        <v>1321.1833333333334</v>
      </c>
      <c r="K209" s="38">
        <v>1336.0666666666666</v>
      </c>
      <c r="L209" s="38">
        <v>1345.0833333333333</v>
      </c>
      <c r="M209" s="28">
        <v>1327.05</v>
      </c>
      <c r="N209" s="28">
        <v>1303.1500000000001</v>
      </c>
      <c r="O209" s="39">
        <v>3679000</v>
      </c>
      <c r="P209" s="40">
        <v>2.98110566829951E-2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1706.25</v>
      </c>
      <c r="F210" s="37">
        <v>1701.8333333333333</v>
      </c>
      <c r="G210" s="38">
        <v>1673.4166666666665</v>
      </c>
      <c r="H210" s="38">
        <v>1640.5833333333333</v>
      </c>
      <c r="I210" s="38">
        <v>1612.1666666666665</v>
      </c>
      <c r="J210" s="38">
        <v>1734.6666666666665</v>
      </c>
      <c r="K210" s="38">
        <v>1763.083333333333</v>
      </c>
      <c r="L210" s="38">
        <v>1795.9166666666665</v>
      </c>
      <c r="M210" s="28">
        <v>1730.25</v>
      </c>
      <c r="N210" s="28">
        <v>1669</v>
      </c>
      <c r="O210" s="39">
        <v>1366500</v>
      </c>
      <c r="P210" s="40">
        <v>0.14088916718847841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573.75</v>
      </c>
      <c r="F211" s="37">
        <v>576.88333333333333</v>
      </c>
      <c r="G211" s="38">
        <v>567.76666666666665</v>
      </c>
      <c r="H211" s="38">
        <v>561.7833333333333</v>
      </c>
      <c r="I211" s="38">
        <v>552.66666666666663</v>
      </c>
      <c r="J211" s="38">
        <v>582.86666666666667</v>
      </c>
      <c r="K211" s="38">
        <v>591.98333333333323</v>
      </c>
      <c r="L211" s="38">
        <v>597.9666666666667</v>
      </c>
      <c r="M211" s="28">
        <v>586</v>
      </c>
      <c r="N211" s="28">
        <v>570.9</v>
      </c>
      <c r="O211" s="39">
        <v>31202400</v>
      </c>
      <c r="P211" s="40">
        <v>4.2721561288597783E-2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291.7</v>
      </c>
      <c r="F212" s="37">
        <v>290.28333333333336</v>
      </c>
      <c r="G212" s="38">
        <v>287.06666666666672</v>
      </c>
      <c r="H212" s="38">
        <v>282.43333333333334</v>
      </c>
      <c r="I212" s="38">
        <v>279.2166666666667</v>
      </c>
      <c r="J212" s="38">
        <v>294.91666666666674</v>
      </c>
      <c r="K212" s="38">
        <v>298.13333333333333</v>
      </c>
      <c r="L212" s="38">
        <v>302.76666666666677</v>
      </c>
      <c r="M212" s="28">
        <v>293.5</v>
      </c>
      <c r="N212" s="28">
        <v>285.64999999999998</v>
      </c>
      <c r="O212" s="39">
        <v>85719000</v>
      </c>
      <c r="P212" s="40">
        <v>-4.494460316354261E-3</v>
      </c>
    </row>
    <row r="213" spans="1:16" ht="12.75" customHeight="1">
      <c r="A213" s="28">
        <v>203</v>
      </c>
      <c r="B213" s="29" t="s">
        <v>47</v>
      </c>
      <c r="C213" s="30" t="s">
        <v>865</v>
      </c>
      <c r="D213" s="31">
        <v>44679</v>
      </c>
      <c r="E213" s="37">
        <v>373.15</v>
      </c>
      <c r="F213" s="37">
        <v>373.2833333333333</v>
      </c>
      <c r="G213" s="38">
        <v>370.91666666666663</v>
      </c>
      <c r="H213" s="38">
        <v>368.68333333333334</v>
      </c>
      <c r="I213" s="38">
        <v>366.31666666666666</v>
      </c>
      <c r="J213" s="38">
        <v>375.51666666666659</v>
      </c>
      <c r="K213" s="38">
        <v>377.88333333333327</v>
      </c>
      <c r="L213" s="38">
        <v>380.11666666666656</v>
      </c>
      <c r="M213" s="28">
        <v>375.65</v>
      </c>
      <c r="N213" s="28">
        <v>371.05</v>
      </c>
      <c r="O213" s="39">
        <v>18419500</v>
      </c>
      <c r="P213" s="40">
        <v>-2.0858164481525627E-3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A217" s="295"/>
      <c r="B217" s="325"/>
      <c r="C217" s="295"/>
      <c r="D217" s="326"/>
      <c r="E217" s="296"/>
      <c r="F217" s="296"/>
      <c r="G217" s="327"/>
      <c r="H217" s="327"/>
      <c r="I217" s="327"/>
      <c r="J217" s="327"/>
      <c r="K217" s="327"/>
      <c r="L217" s="327"/>
      <c r="M217" s="295"/>
      <c r="N217" s="295"/>
      <c r="O217" s="328"/>
      <c r="P217" s="329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44663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39" t="s">
        <v>16</v>
      </c>
      <c r="B8" s="441"/>
      <c r="C8" s="445" t="s">
        <v>20</v>
      </c>
      <c r="D8" s="445" t="s">
        <v>21</v>
      </c>
      <c r="E8" s="436" t="s">
        <v>22</v>
      </c>
      <c r="F8" s="437"/>
      <c r="G8" s="438"/>
      <c r="H8" s="436" t="s">
        <v>23</v>
      </c>
      <c r="I8" s="437"/>
      <c r="J8" s="438"/>
      <c r="K8" s="23"/>
      <c r="L8" s="50"/>
      <c r="M8" s="50"/>
      <c r="N8" s="1"/>
      <c r="O8" s="1"/>
    </row>
    <row r="9" spans="1:15" ht="36" customHeight="1">
      <c r="A9" s="443"/>
      <c r="B9" s="444"/>
      <c r="C9" s="444"/>
      <c r="D9" s="44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17674.95</v>
      </c>
      <c r="D10" s="32">
        <v>17701.649999999998</v>
      </c>
      <c r="E10" s="32">
        <v>17624.249999999996</v>
      </c>
      <c r="F10" s="32">
        <v>17573.55</v>
      </c>
      <c r="G10" s="32">
        <v>17496.149999999998</v>
      </c>
      <c r="H10" s="32">
        <v>17752.349999999995</v>
      </c>
      <c r="I10" s="32">
        <v>17829.749999999996</v>
      </c>
      <c r="J10" s="32">
        <v>17880.449999999993</v>
      </c>
      <c r="K10" s="34">
        <v>17779.05</v>
      </c>
      <c r="L10" s="34">
        <v>17650.95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37613.800000000003</v>
      </c>
      <c r="D11" s="37">
        <v>37693.333333333336</v>
      </c>
      <c r="E11" s="37">
        <v>37444.916666666672</v>
      </c>
      <c r="F11" s="37">
        <v>37276.033333333333</v>
      </c>
      <c r="G11" s="37">
        <v>37027.616666666669</v>
      </c>
      <c r="H11" s="37">
        <v>37862.216666666674</v>
      </c>
      <c r="I11" s="37">
        <v>38110.633333333346</v>
      </c>
      <c r="J11" s="37">
        <v>38279.516666666677</v>
      </c>
      <c r="K11" s="28">
        <v>37941.75</v>
      </c>
      <c r="L11" s="28">
        <v>37524.449999999997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2718.75</v>
      </c>
      <c r="D12" s="37">
        <v>2718.4666666666667</v>
      </c>
      <c r="E12" s="37">
        <v>2702.0833333333335</v>
      </c>
      <c r="F12" s="37">
        <v>2685.416666666667</v>
      </c>
      <c r="G12" s="37">
        <v>2669.0333333333338</v>
      </c>
      <c r="H12" s="37">
        <v>2735.1333333333332</v>
      </c>
      <c r="I12" s="37">
        <v>2751.5166666666664</v>
      </c>
      <c r="J12" s="37">
        <v>2768.1833333333329</v>
      </c>
      <c r="K12" s="28">
        <v>2734.85</v>
      </c>
      <c r="L12" s="28">
        <v>2701.8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5214.5</v>
      </c>
      <c r="D13" s="37">
        <v>5217.5666666666666</v>
      </c>
      <c r="E13" s="37">
        <v>5193.4333333333334</v>
      </c>
      <c r="F13" s="37">
        <v>5172.3666666666668</v>
      </c>
      <c r="G13" s="37">
        <v>5148.2333333333336</v>
      </c>
      <c r="H13" s="37">
        <v>5238.6333333333332</v>
      </c>
      <c r="I13" s="37">
        <v>5262.7666666666664</v>
      </c>
      <c r="J13" s="37">
        <v>5283.833333333333</v>
      </c>
      <c r="K13" s="28">
        <v>5241.7</v>
      </c>
      <c r="L13" s="28">
        <v>5196.5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34895.9</v>
      </c>
      <c r="D14" s="37">
        <v>35057.51666666667</v>
      </c>
      <c r="E14" s="37">
        <v>34671.233333333337</v>
      </c>
      <c r="F14" s="37">
        <v>34446.566666666666</v>
      </c>
      <c r="G14" s="37">
        <v>34060.283333333333</v>
      </c>
      <c r="H14" s="37">
        <v>35282.183333333342</v>
      </c>
      <c r="I14" s="37">
        <v>35668.466666666682</v>
      </c>
      <c r="J14" s="37">
        <v>35893.133333333346</v>
      </c>
      <c r="K14" s="28">
        <v>35443.800000000003</v>
      </c>
      <c r="L14" s="28">
        <v>34832.85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4420.3500000000004</v>
      </c>
      <c r="D15" s="37">
        <v>4423.0666666666666</v>
      </c>
      <c r="E15" s="37">
        <v>4396.5333333333328</v>
      </c>
      <c r="F15" s="37">
        <v>4372.7166666666662</v>
      </c>
      <c r="G15" s="37">
        <v>4346.1833333333325</v>
      </c>
      <c r="H15" s="37">
        <v>4446.8833333333332</v>
      </c>
      <c r="I15" s="37">
        <v>4473.4166666666679</v>
      </c>
      <c r="J15" s="37">
        <v>4497.2333333333336</v>
      </c>
      <c r="K15" s="28">
        <v>4449.6000000000004</v>
      </c>
      <c r="L15" s="28">
        <v>4399.25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8618.0499999999993</v>
      </c>
      <c r="D16" s="37">
        <v>8626.0666666666657</v>
      </c>
      <c r="E16" s="37">
        <v>8594.6333333333314</v>
      </c>
      <c r="F16" s="37">
        <v>8571.2166666666653</v>
      </c>
      <c r="G16" s="37">
        <v>8539.783333333331</v>
      </c>
      <c r="H16" s="37">
        <v>8649.4833333333318</v>
      </c>
      <c r="I16" s="37">
        <v>8680.9166666666661</v>
      </c>
      <c r="J16" s="37">
        <v>8704.3333333333321</v>
      </c>
      <c r="K16" s="28">
        <v>8657.5</v>
      </c>
      <c r="L16" s="28">
        <v>8602.65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2232.9</v>
      </c>
      <c r="D17" s="37">
        <v>2227.0499999999997</v>
      </c>
      <c r="E17" s="37">
        <v>2169.4999999999995</v>
      </c>
      <c r="F17" s="37">
        <v>2106.1</v>
      </c>
      <c r="G17" s="37">
        <v>2048.5499999999997</v>
      </c>
      <c r="H17" s="37">
        <v>2290.4499999999994</v>
      </c>
      <c r="I17" s="37">
        <v>2347.9999999999995</v>
      </c>
      <c r="J17" s="37">
        <v>2411.3999999999992</v>
      </c>
      <c r="K17" s="28">
        <v>2284.6</v>
      </c>
      <c r="L17" s="28">
        <v>2163.65</v>
      </c>
      <c r="M17" s="28">
        <v>19.354939999999999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1397.2</v>
      </c>
      <c r="D18" s="37">
        <v>1396.8333333333333</v>
      </c>
      <c r="E18" s="37">
        <v>1376.7666666666664</v>
      </c>
      <c r="F18" s="37">
        <v>1356.3333333333333</v>
      </c>
      <c r="G18" s="37">
        <v>1336.2666666666664</v>
      </c>
      <c r="H18" s="37">
        <v>1417.2666666666664</v>
      </c>
      <c r="I18" s="37">
        <v>1437.3333333333335</v>
      </c>
      <c r="J18" s="37">
        <v>1457.7666666666664</v>
      </c>
      <c r="K18" s="28">
        <v>1416.9</v>
      </c>
      <c r="L18" s="28">
        <v>1376.4</v>
      </c>
      <c r="M18" s="28">
        <v>8.6906700000000008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959.65</v>
      </c>
      <c r="D19" s="37">
        <v>961.7833333333333</v>
      </c>
      <c r="E19" s="37">
        <v>948.51666666666665</v>
      </c>
      <c r="F19" s="37">
        <v>937.38333333333333</v>
      </c>
      <c r="G19" s="37">
        <v>924.11666666666667</v>
      </c>
      <c r="H19" s="37">
        <v>972.91666666666663</v>
      </c>
      <c r="I19" s="37">
        <v>986.18333333333328</v>
      </c>
      <c r="J19" s="37">
        <v>997.31666666666661</v>
      </c>
      <c r="K19" s="28">
        <v>975.05</v>
      </c>
      <c r="L19" s="28">
        <v>950.65</v>
      </c>
      <c r="M19" s="28">
        <v>5.1850500000000004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2180.1999999999998</v>
      </c>
      <c r="D20" s="37">
        <v>2179.5666666666666</v>
      </c>
      <c r="E20" s="37">
        <v>2159.1333333333332</v>
      </c>
      <c r="F20" s="37">
        <v>2138.0666666666666</v>
      </c>
      <c r="G20" s="37">
        <v>2117.6333333333332</v>
      </c>
      <c r="H20" s="37">
        <v>2200.6333333333332</v>
      </c>
      <c r="I20" s="37">
        <v>2221.0666666666666</v>
      </c>
      <c r="J20" s="37">
        <v>2242.1333333333332</v>
      </c>
      <c r="K20" s="28">
        <v>2200</v>
      </c>
      <c r="L20" s="28">
        <v>2158.5</v>
      </c>
      <c r="M20" s="28">
        <v>16.157150000000001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2665.15</v>
      </c>
      <c r="D21" s="37">
        <v>2613.7833333333333</v>
      </c>
      <c r="E21" s="37">
        <v>2441.3666666666668</v>
      </c>
      <c r="F21" s="37">
        <v>2217.5833333333335</v>
      </c>
      <c r="G21" s="37">
        <v>2045.166666666667</v>
      </c>
      <c r="H21" s="37">
        <v>2837.5666666666666</v>
      </c>
      <c r="I21" s="37">
        <v>3009.9833333333336</v>
      </c>
      <c r="J21" s="37">
        <v>3233.7666666666664</v>
      </c>
      <c r="K21" s="28">
        <v>2786.2</v>
      </c>
      <c r="L21" s="28">
        <v>2390</v>
      </c>
      <c r="M21" s="28">
        <v>47.571680000000001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854.55</v>
      </c>
      <c r="D22" s="37">
        <v>851.2833333333333</v>
      </c>
      <c r="E22" s="37">
        <v>842.56666666666661</v>
      </c>
      <c r="F22" s="37">
        <v>830.58333333333326</v>
      </c>
      <c r="G22" s="37">
        <v>821.86666666666656</v>
      </c>
      <c r="H22" s="37">
        <v>863.26666666666665</v>
      </c>
      <c r="I22" s="37">
        <v>871.98333333333335</v>
      </c>
      <c r="J22" s="37">
        <v>883.9666666666667</v>
      </c>
      <c r="K22" s="28">
        <v>860</v>
      </c>
      <c r="L22" s="28">
        <v>839.3</v>
      </c>
      <c r="M22" s="28">
        <v>60.30153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2665</v>
      </c>
      <c r="D23" s="37">
        <v>2601.2666666666669</v>
      </c>
      <c r="E23" s="37">
        <v>2532.7333333333336</v>
      </c>
      <c r="F23" s="37">
        <v>2400.4666666666667</v>
      </c>
      <c r="G23" s="37">
        <v>2331.9333333333334</v>
      </c>
      <c r="H23" s="37">
        <v>2733.5333333333338</v>
      </c>
      <c r="I23" s="37">
        <v>2802.0666666666675</v>
      </c>
      <c r="J23" s="37">
        <v>2934.3333333333339</v>
      </c>
      <c r="K23" s="28">
        <v>2669.8</v>
      </c>
      <c r="L23" s="28">
        <v>2469</v>
      </c>
      <c r="M23" s="28">
        <v>5.53146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2756.5</v>
      </c>
      <c r="D24" s="37">
        <v>2710.3333333333335</v>
      </c>
      <c r="E24" s="37">
        <v>2626.416666666667</v>
      </c>
      <c r="F24" s="37">
        <v>2496.3333333333335</v>
      </c>
      <c r="G24" s="37">
        <v>2412.416666666667</v>
      </c>
      <c r="H24" s="37">
        <v>2840.416666666667</v>
      </c>
      <c r="I24" s="37">
        <v>2924.3333333333339</v>
      </c>
      <c r="J24" s="37">
        <v>3054.416666666667</v>
      </c>
      <c r="K24" s="28">
        <v>2794.25</v>
      </c>
      <c r="L24" s="28">
        <v>2580.25</v>
      </c>
      <c r="M24" s="28">
        <v>5.8549100000000003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116.35</v>
      </c>
      <c r="D25" s="37">
        <v>115.94999999999999</v>
      </c>
      <c r="E25" s="37">
        <v>114.09999999999998</v>
      </c>
      <c r="F25" s="37">
        <v>111.85</v>
      </c>
      <c r="G25" s="37">
        <v>109.99999999999999</v>
      </c>
      <c r="H25" s="37">
        <v>118.19999999999997</v>
      </c>
      <c r="I25" s="37">
        <v>120.05</v>
      </c>
      <c r="J25" s="37">
        <v>122.29999999999997</v>
      </c>
      <c r="K25" s="28">
        <v>117.8</v>
      </c>
      <c r="L25" s="28">
        <v>113.7</v>
      </c>
      <c r="M25" s="28">
        <v>51.548850000000002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306.10000000000002</v>
      </c>
      <c r="D26" s="37">
        <v>307.93333333333334</v>
      </c>
      <c r="E26" s="37">
        <v>303.16666666666669</v>
      </c>
      <c r="F26" s="37">
        <v>300.23333333333335</v>
      </c>
      <c r="G26" s="37">
        <v>295.4666666666667</v>
      </c>
      <c r="H26" s="37">
        <v>310.86666666666667</v>
      </c>
      <c r="I26" s="37">
        <v>315.63333333333333</v>
      </c>
      <c r="J26" s="37">
        <v>318.56666666666666</v>
      </c>
      <c r="K26" s="28">
        <v>312.7</v>
      </c>
      <c r="L26" s="28">
        <v>305</v>
      </c>
      <c r="M26" s="28">
        <v>15.852790000000001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1760.65</v>
      </c>
      <c r="D27" s="37">
        <v>1748.45</v>
      </c>
      <c r="E27" s="37">
        <v>1722</v>
      </c>
      <c r="F27" s="37">
        <v>1683.35</v>
      </c>
      <c r="G27" s="37">
        <v>1656.8999999999999</v>
      </c>
      <c r="H27" s="37">
        <v>1787.1000000000001</v>
      </c>
      <c r="I27" s="37">
        <v>1813.5500000000004</v>
      </c>
      <c r="J27" s="37">
        <v>1852.2000000000003</v>
      </c>
      <c r="K27" s="28">
        <v>1774.9</v>
      </c>
      <c r="L27" s="28">
        <v>1709.8</v>
      </c>
      <c r="M27" s="28">
        <v>0.86373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775.7</v>
      </c>
      <c r="D28" s="37">
        <v>774.91666666666663</v>
      </c>
      <c r="E28" s="37">
        <v>768.23333333333323</v>
      </c>
      <c r="F28" s="37">
        <v>760.76666666666665</v>
      </c>
      <c r="G28" s="37">
        <v>754.08333333333326</v>
      </c>
      <c r="H28" s="37">
        <v>782.38333333333321</v>
      </c>
      <c r="I28" s="37">
        <v>789.06666666666661</v>
      </c>
      <c r="J28" s="37">
        <v>796.53333333333319</v>
      </c>
      <c r="K28" s="28">
        <v>781.6</v>
      </c>
      <c r="L28" s="28">
        <v>767.45</v>
      </c>
      <c r="M28" s="28">
        <v>1.27939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3477.15</v>
      </c>
      <c r="D29" s="37">
        <v>3493.0666666666671</v>
      </c>
      <c r="E29" s="37">
        <v>3454.1833333333343</v>
      </c>
      <c r="F29" s="37">
        <v>3431.2166666666672</v>
      </c>
      <c r="G29" s="37">
        <v>3392.3333333333344</v>
      </c>
      <c r="H29" s="37">
        <v>3516.0333333333342</v>
      </c>
      <c r="I29" s="37">
        <v>3554.9166666666665</v>
      </c>
      <c r="J29" s="37">
        <v>3577.8833333333341</v>
      </c>
      <c r="K29" s="28">
        <v>3531.95</v>
      </c>
      <c r="L29" s="28">
        <v>3470.1</v>
      </c>
      <c r="M29" s="28">
        <v>1.0817099999999999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575.5</v>
      </c>
      <c r="D30" s="37">
        <v>576.23333333333335</v>
      </c>
      <c r="E30" s="37">
        <v>572.56666666666672</v>
      </c>
      <c r="F30" s="37">
        <v>569.63333333333333</v>
      </c>
      <c r="G30" s="37">
        <v>565.9666666666667</v>
      </c>
      <c r="H30" s="37">
        <v>579.16666666666674</v>
      </c>
      <c r="I30" s="37">
        <v>582.83333333333326</v>
      </c>
      <c r="J30" s="37">
        <v>585.76666666666677</v>
      </c>
      <c r="K30" s="28">
        <v>579.9</v>
      </c>
      <c r="L30" s="28">
        <v>573.29999999999995</v>
      </c>
      <c r="M30" s="28">
        <v>4.5115800000000004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360.2</v>
      </c>
      <c r="D31" s="37">
        <v>356</v>
      </c>
      <c r="E31" s="37">
        <v>342.5</v>
      </c>
      <c r="F31" s="37">
        <v>324.8</v>
      </c>
      <c r="G31" s="37">
        <v>311.3</v>
      </c>
      <c r="H31" s="37">
        <v>373.7</v>
      </c>
      <c r="I31" s="37">
        <v>387.2</v>
      </c>
      <c r="J31" s="37">
        <v>404.9</v>
      </c>
      <c r="K31" s="28">
        <v>369.5</v>
      </c>
      <c r="L31" s="28">
        <v>338.3</v>
      </c>
      <c r="M31" s="28">
        <v>306.62311999999997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4662.1499999999996</v>
      </c>
      <c r="D32" s="37">
        <v>4641.4333333333334</v>
      </c>
      <c r="E32" s="37">
        <v>4596.2166666666672</v>
      </c>
      <c r="F32" s="37">
        <v>4530.2833333333338</v>
      </c>
      <c r="G32" s="37">
        <v>4485.0666666666675</v>
      </c>
      <c r="H32" s="37">
        <v>4707.3666666666668</v>
      </c>
      <c r="I32" s="37">
        <v>4752.5833333333321</v>
      </c>
      <c r="J32" s="37">
        <v>4818.5166666666664</v>
      </c>
      <c r="K32" s="28">
        <v>4686.6499999999996</v>
      </c>
      <c r="L32" s="28">
        <v>4575.5</v>
      </c>
      <c r="M32" s="28">
        <v>6.5218699999999998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201.5</v>
      </c>
      <c r="D33" s="37">
        <v>202.13333333333333</v>
      </c>
      <c r="E33" s="37">
        <v>199.46666666666664</v>
      </c>
      <c r="F33" s="37">
        <v>197.43333333333331</v>
      </c>
      <c r="G33" s="37">
        <v>194.76666666666662</v>
      </c>
      <c r="H33" s="37">
        <v>204.16666666666666</v>
      </c>
      <c r="I33" s="37">
        <v>206.83333333333334</v>
      </c>
      <c r="J33" s="37">
        <v>208.86666666666667</v>
      </c>
      <c r="K33" s="28">
        <v>204.8</v>
      </c>
      <c r="L33" s="28">
        <v>200.1</v>
      </c>
      <c r="M33" s="28">
        <v>28.88261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130.55000000000001</v>
      </c>
      <c r="D34" s="37">
        <v>130.50000000000003</v>
      </c>
      <c r="E34" s="37">
        <v>129.35000000000005</v>
      </c>
      <c r="F34" s="37">
        <v>128.15000000000003</v>
      </c>
      <c r="G34" s="37">
        <v>127.00000000000006</v>
      </c>
      <c r="H34" s="37">
        <v>131.70000000000005</v>
      </c>
      <c r="I34" s="37">
        <v>132.85000000000002</v>
      </c>
      <c r="J34" s="37">
        <v>134.05000000000004</v>
      </c>
      <c r="K34" s="28">
        <v>131.65</v>
      </c>
      <c r="L34" s="28">
        <v>129.30000000000001</v>
      </c>
      <c r="M34" s="28">
        <v>119.11632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3157.45</v>
      </c>
      <c r="D35" s="37">
        <v>3176.4833333333336</v>
      </c>
      <c r="E35" s="37">
        <v>3130.9666666666672</v>
      </c>
      <c r="F35" s="37">
        <v>3104.4833333333336</v>
      </c>
      <c r="G35" s="37">
        <v>3058.9666666666672</v>
      </c>
      <c r="H35" s="37">
        <v>3202.9666666666672</v>
      </c>
      <c r="I35" s="37">
        <v>3248.4833333333336</v>
      </c>
      <c r="J35" s="37">
        <v>3274.9666666666672</v>
      </c>
      <c r="K35" s="28">
        <v>3222</v>
      </c>
      <c r="L35" s="28">
        <v>3150</v>
      </c>
      <c r="M35" s="28">
        <v>6.7265199999999998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2086.5500000000002</v>
      </c>
      <c r="D36" s="37">
        <v>2080.85</v>
      </c>
      <c r="E36" s="37">
        <v>2061.6999999999998</v>
      </c>
      <c r="F36" s="37">
        <v>2036.85</v>
      </c>
      <c r="G36" s="37">
        <v>2017.6999999999998</v>
      </c>
      <c r="H36" s="37">
        <v>2105.6999999999998</v>
      </c>
      <c r="I36" s="37">
        <v>2124.8500000000004</v>
      </c>
      <c r="J36" s="37">
        <v>2149.6999999999998</v>
      </c>
      <c r="K36" s="28">
        <v>2100</v>
      </c>
      <c r="L36" s="28">
        <v>2056</v>
      </c>
      <c r="M36" s="28">
        <v>1.97397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698.1</v>
      </c>
      <c r="D37" s="37">
        <v>701.35</v>
      </c>
      <c r="E37" s="37">
        <v>692.75</v>
      </c>
      <c r="F37" s="37">
        <v>687.4</v>
      </c>
      <c r="G37" s="37">
        <v>678.8</v>
      </c>
      <c r="H37" s="37">
        <v>706.7</v>
      </c>
      <c r="I37" s="37">
        <v>715.30000000000018</v>
      </c>
      <c r="J37" s="37">
        <v>720.65000000000009</v>
      </c>
      <c r="K37" s="28">
        <v>709.95</v>
      </c>
      <c r="L37" s="28">
        <v>696</v>
      </c>
      <c r="M37" s="28">
        <v>8.0700500000000002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4171.6000000000004</v>
      </c>
      <c r="D38" s="37">
        <v>4167.2166666666672</v>
      </c>
      <c r="E38" s="37">
        <v>4134.4333333333343</v>
      </c>
      <c r="F38" s="37">
        <v>4097.2666666666673</v>
      </c>
      <c r="G38" s="37">
        <v>4064.4833333333345</v>
      </c>
      <c r="H38" s="37">
        <v>4204.3833333333341</v>
      </c>
      <c r="I38" s="37">
        <v>4237.166666666667</v>
      </c>
      <c r="J38" s="37">
        <v>4274.3333333333339</v>
      </c>
      <c r="K38" s="28">
        <v>4200</v>
      </c>
      <c r="L38" s="28">
        <v>4130.05</v>
      </c>
      <c r="M38" s="28">
        <v>2.0294400000000001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786.05</v>
      </c>
      <c r="D39" s="37">
        <v>788.11666666666667</v>
      </c>
      <c r="E39" s="37">
        <v>781.98333333333335</v>
      </c>
      <c r="F39" s="37">
        <v>777.91666666666663</v>
      </c>
      <c r="G39" s="37">
        <v>771.7833333333333</v>
      </c>
      <c r="H39" s="37">
        <v>792.18333333333339</v>
      </c>
      <c r="I39" s="37">
        <v>798.31666666666683</v>
      </c>
      <c r="J39" s="37">
        <v>802.38333333333344</v>
      </c>
      <c r="K39" s="28">
        <v>794.25</v>
      </c>
      <c r="L39" s="28">
        <v>784.05</v>
      </c>
      <c r="M39" s="28">
        <v>63.404269999999997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3787.15</v>
      </c>
      <c r="D40" s="37">
        <v>3793.4333333333329</v>
      </c>
      <c r="E40" s="37">
        <v>3761.8666666666659</v>
      </c>
      <c r="F40" s="37">
        <v>3736.583333333333</v>
      </c>
      <c r="G40" s="37">
        <v>3705.016666666666</v>
      </c>
      <c r="H40" s="37">
        <v>3818.7166666666658</v>
      </c>
      <c r="I40" s="37">
        <v>3850.2833333333324</v>
      </c>
      <c r="J40" s="37">
        <v>3875.5666666666657</v>
      </c>
      <c r="K40" s="28">
        <v>3825</v>
      </c>
      <c r="L40" s="28">
        <v>3768.15</v>
      </c>
      <c r="M40" s="28">
        <v>1.35225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7336.65</v>
      </c>
      <c r="D41" s="37">
        <v>7338.55</v>
      </c>
      <c r="E41" s="37">
        <v>7293.1</v>
      </c>
      <c r="F41" s="37">
        <v>7249.55</v>
      </c>
      <c r="G41" s="37">
        <v>7204.1</v>
      </c>
      <c r="H41" s="37">
        <v>7382.1</v>
      </c>
      <c r="I41" s="37">
        <v>7427.5499999999993</v>
      </c>
      <c r="J41" s="37">
        <v>7471.1</v>
      </c>
      <c r="K41" s="28">
        <v>7384</v>
      </c>
      <c r="L41" s="28">
        <v>7295</v>
      </c>
      <c r="M41" s="28">
        <v>5.9750800000000002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16577.849999999999</v>
      </c>
      <c r="D42" s="37">
        <v>16657.783333333336</v>
      </c>
      <c r="E42" s="37">
        <v>16470.116666666672</v>
      </c>
      <c r="F42" s="37">
        <v>16362.383333333335</v>
      </c>
      <c r="G42" s="37">
        <v>16174.716666666671</v>
      </c>
      <c r="H42" s="37">
        <v>16765.516666666674</v>
      </c>
      <c r="I42" s="37">
        <v>16953.183333333338</v>
      </c>
      <c r="J42" s="37">
        <v>17060.916666666675</v>
      </c>
      <c r="K42" s="28">
        <v>16845.45</v>
      </c>
      <c r="L42" s="28">
        <v>16550.05</v>
      </c>
      <c r="M42" s="28">
        <v>1.69686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6150.4</v>
      </c>
      <c r="D43" s="37">
        <v>6175.4666666666672</v>
      </c>
      <c r="E43" s="37">
        <v>6075.9333333333343</v>
      </c>
      <c r="F43" s="37">
        <v>6001.4666666666672</v>
      </c>
      <c r="G43" s="37">
        <v>5901.9333333333343</v>
      </c>
      <c r="H43" s="37">
        <v>6249.9333333333343</v>
      </c>
      <c r="I43" s="37">
        <v>6349.4666666666672</v>
      </c>
      <c r="J43" s="37">
        <v>6423.9333333333343</v>
      </c>
      <c r="K43" s="28">
        <v>6275</v>
      </c>
      <c r="L43" s="28">
        <v>6101</v>
      </c>
      <c r="M43" s="28">
        <v>0.58525000000000005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2084.15</v>
      </c>
      <c r="D44" s="37">
        <v>2095.4</v>
      </c>
      <c r="E44" s="37">
        <v>2065.8000000000002</v>
      </c>
      <c r="F44" s="37">
        <v>2047.4500000000003</v>
      </c>
      <c r="G44" s="37">
        <v>2017.8500000000004</v>
      </c>
      <c r="H44" s="37">
        <v>2113.75</v>
      </c>
      <c r="I44" s="37">
        <v>2143.3499999999995</v>
      </c>
      <c r="J44" s="37">
        <v>2161.6999999999998</v>
      </c>
      <c r="K44" s="28">
        <v>2125</v>
      </c>
      <c r="L44" s="28">
        <v>2077.0500000000002</v>
      </c>
      <c r="M44" s="28">
        <v>2.3110400000000002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322.85000000000002</v>
      </c>
      <c r="D45" s="37">
        <v>321.7833333333333</v>
      </c>
      <c r="E45" s="37">
        <v>318.11666666666662</v>
      </c>
      <c r="F45" s="37">
        <v>313.38333333333333</v>
      </c>
      <c r="G45" s="37">
        <v>309.71666666666664</v>
      </c>
      <c r="H45" s="37">
        <v>326.51666666666659</v>
      </c>
      <c r="I45" s="37">
        <v>330.18333333333334</v>
      </c>
      <c r="J45" s="37">
        <v>334.91666666666657</v>
      </c>
      <c r="K45" s="28">
        <v>325.45</v>
      </c>
      <c r="L45" s="28">
        <v>317.05</v>
      </c>
      <c r="M45" s="28">
        <v>87.856219999999993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120.3</v>
      </c>
      <c r="D46" s="37">
        <v>120.86666666666667</v>
      </c>
      <c r="E46" s="37">
        <v>119.03333333333335</v>
      </c>
      <c r="F46" s="37">
        <v>117.76666666666667</v>
      </c>
      <c r="G46" s="37">
        <v>115.93333333333334</v>
      </c>
      <c r="H46" s="37">
        <v>122.13333333333335</v>
      </c>
      <c r="I46" s="37">
        <v>123.96666666666667</v>
      </c>
      <c r="J46" s="37">
        <v>125.23333333333336</v>
      </c>
      <c r="K46" s="28">
        <v>122.7</v>
      </c>
      <c r="L46" s="28">
        <v>119.6</v>
      </c>
      <c r="M46" s="28">
        <v>177.62107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52.15</v>
      </c>
      <c r="D47" s="37">
        <v>52.416666666666664</v>
      </c>
      <c r="E47" s="37">
        <v>51.733333333333327</v>
      </c>
      <c r="F47" s="37">
        <v>51.316666666666663</v>
      </c>
      <c r="G47" s="37">
        <v>50.633333333333326</v>
      </c>
      <c r="H47" s="37">
        <v>52.833333333333329</v>
      </c>
      <c r="I47" s="37">
        <v>53.516666666666666</v>
      </c>
      <c r="J47" s="37">
        <v>53.93333333333333</v>
      </c>
      <c r="K47" s="28">
        <v>53.1</v>
      </c>
      <c r="L47" s="28">
        <v>52</v>
      </c>
      <c r="M47" s="28">
        <v>38.172469999999997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2019.75</v>
      </c>
      <c r="D48" s="37">
        <v>2000.6166666666668</v>
      </c>
      <c r="E48" s="37">
        <v>1969.1333333333337</v>
      </c>
      <c r="F48" s="37">
        <v>1918.5166666666669</v>
      </c>
      <c r="G48" s="37">
        <v>1887.0333333333338</v>
      </c>
      <c r="H48" s="37">
        <v>2051.2333333333336</v>
      </c>
      <c r="I48" s="37">
        <v>2082.7166666666667</v>
      </c>
      <c r="J48" s="37">
        <v>2133.3333333333335</v>
      </c>
      <c r="K48" s="28">
        <v>2032.1</v>
      </c>
      <c r="L48" s="28">
        <v>1950</v>
      </c>
      <c r="M48" s="28">
        <v>3.6841499999999998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732.1</v>
      </c>
      <c r="D49" s="37">
        <v>734.63333333333321</v>
      </c>
      <c r="E49" s="37">
        <v>726.26666666666642</v>
      </c>
      <c r="F49" s="37">
        <v>720.43333333333317</v>
      </c>
      <c r="G49" s="37">
        <v>712.06666666666638</v>
      </c>
      <c r="H49" s="37">
        <v>740.46666666666647</v>
      </c>
      <c r="I49" s="37">
        <v>748.83333333333326</v>
      </c>
      <c r="J49" s="37">
        <v>754.66666666666652</v>
      </c>
      <c r="K49" s="28">
        <v>743</v>
      </c>
      <c r="L49" s="28">
        <v>728.8</v>
      </c>
      <c r="M49" s="28">
        <v>3.0697299999999998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243.95</v>
      </c>
      <c r="D50" s="37">
        <v>244.4</v>
      </c>
      <c r="E50" s="37">
        <v>240.60000000000002</v>
      </c>
      <c r="F50" s="37">
        <v>237.25000000000003</v>
      </c>
      <c r="G50" s="37">
        <v>233.45000000000005</v>
      </c>
      <c r="H50" s="37">
        <v>247.75</v>
      </c>
      <c r="I50" s="37">
        <v>251.55</v>
      </c>
      <c r="J50" s="37">
        <v>254.89999999999998</v>
      </c>
      <c r="K50" s="28">
        <v>248.2</v>
      </c>
      <c r="L50" s="28">
        <v>241.05</v>
      </c>
      <c r="M50" s="28">
        <v>176.99413999999999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740.1</v>
      </c>
      <c r="D51" s="37">
        <v>741.11666666666679</v>
      </c>
      <c r="E51" s="37">
        <v>734.03333333333353</v>
      </c>
      <c r="F51" s="37">
        <v>727.9666666666667</v>
      </c>
      <c r="G51" s="37">
        <v>720.88333333333344</v>
      </c>
      <c r="H51" s="37">
        <v>747.18333333333362</v>
      </c>
      <c r="I51" s="37">
        <v>754.26666666666688</v>
      </c>
      <c r="J51" s="37">
        <v>760.33333333333371</v>
      </c>
      <c r="K51" s="28">
        <v>748.2</v>
      </c>
      <c r="L51" s="28">
        <v>735.05</v>
      </c>
      <c r="M51" s="28">
        <v>6.0849399999999996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56.6</v>
      </c>
      <c r="D52" s="37">
        <v>56.883333333333333</v>
      </c>
      <c r="E52" s="37">
        <v>56.066666666666663</v>
      </c>
      <c r="F52" s="37">
        <v>55.533333333333331</v>
      </c>
      <c r="G52" s="37">
        <v>54.716666666666661</v>
      </c>
      <c r="H52" s="37">
        <v>57.416666666666664</v>
      </c>
      <c r="I52" s="37">
        <v>58.233333333333341</v>
      </c>
      <c r="J52" s="37">
        <v>58.766666666666666</v>
      </c>
      <c r="K52" s="28">
        <v>57.7</v>
      </c>
      <c r="L52" s="28">
        <v>56.35</v>
      </c>
      <c r="M52" s="28">
        <v>190.58505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388.35</v>
      </c>
      <c r="D53" s="37">
        <v>387.76666666666665</v>
      </c>
      <c r="E53" s="37">
        <v>385.38333333333333</v>
      </c>
      <c r="F53" s="37">
        <v>382.41666666666669</v>
      </c>
      <c r="G53" s="37">
        <v>380.03333333333336</v>
      </c>
      <c r="H53" s="37">
        <v>390.73333333333329</v>
      </c>
      <c r="I53" s="37">
        <v>393.11666666666662</v>
      </c>
      <c r="J53" s="37">
        <v>396.08333333333326</v>
      </c>
      <c r="K53" s="28">
        <v>390.15</v>
      </c>
      <c r="L53" s="28">
        <v>384.8</v>
      </c>
      <c r="M53" s="28">
        <v>23.8916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758.05</v>
      </c>
      <c r="D54" s="37">
        <v>759.75</v>
      </c>
      <c r="E54" s="37">
        <v>754.3</v>
      </c>
      <c r="F54" s="37">
        <v>750.55</v>
      </c>
      <c r="G54" s="37">
        <v>745.09999999999991</v>
      </c>
      <c r="H54" s="37">
        <v>763.5</v>
      </c>
      <c r="I54" s="37">
        <v>768.95</v>
      </c>
      <c r="J54" s="37">
        <v>772.7</v>
      </c>
      <c r="K54" s="28">
        <v>765.2</v>
      </c>
      <c r="L54" s="28">
        <v>756</v>
      </c>
      <c r="M54" s="28">
        <v>49.278649999999999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351.35</v>
      </c>
      <c r="D55" s="37">
        <v>354.3</v>
      </c>
      <c r="E55" s="37">
        <v>346.85</v>
      </c>
      <c r="F55" s="37">
        <v>342.35</v>
      </c>
      <c r="G55" s="37">
        <v>334.90000000000003</v>
      </c>
      <c r="H55" s="37">
        <v>358.8</v>
      </c>
      <c r="I55" s="37">
        <v>366.24999999999994</v>
      </c>
      <c r="J55" s="37">
        <v>370.75</v>
      </c>
      <c r="K55" s="28">
        <v>361.75</v>
      </c>
      <c r="L55" s="28">
        <v>349.8</v>
      </c>
      <c r="M55" s="28">
        <v>33.904209999999999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14956.2</v>
      </c>
      <c r="D56" s="37">
        <v>15009.4</v>
      </c>
      <c r="E56" s="37">
        <v>14850.849999999999</v>
      </c>
      <c r="F56" s="37">
        <v>14745.499999999998</v>
      </c>
      <c r="G56" s="37">
        <v>14586.949999999997</v>
      </c>
      <c r="H56" s="37">
        <v>15114.75</v>
      </c>
      <c r="I56" s="37">
        <v>15273.3</v>
      </c>
      <c r="J56" s="37">
        <v>15378.650000000001</v>
      </c>
      <c r="K56" s="28">
        <v>15167.95</v>
      </c>
      <c r="L56" s="28">
        <v>14904.05</v>
      </c>
      <c r="M56" s="28">
        <v>0.13197999999999999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3350.65</v>
      </c>
      <c r="D57" s="37">
        <v>3339.2333333333336</v>
      </c>
      <c r="E57" s="37">
        <v>3308.4666666666672</v>
      </c>
      <c r="F57" s="37">
        <v>3266.2833333333338</v>
      </c>
      <c r="G57" s="37">
        <v>3235.5166666666673</v>
      </c>
      <c r="H57" s="37">
        <v>3381.416666666667</v>
      </c>
      <c r="I57" s="37">
        <v>3412.1833333333334</v>
      </c>
      <c r="J57" s="37">
        <v>3454.3666666666668</v>
      </c>
      <c r="K57" s="28">
        <v>3370</v>
      </c>
      <c r="L57" s="28">
        <v>3297.05</v>
      </c>
      <c r="M57" s="28">
        <v>1.8613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951.85</v>
      </c>
      <c r="D58" s="37">
        <v>949.16666666666663</v>
      </c>
      <c r="E58" s="37">
        <v>934.33333333333326</v>
      </c>
      <c r="F58" s="37">
        <v>916.81666666666661</v>
      </c>
      <c r="G58" s="37">
        <v>901.98333333333323</v>
      </c>
      <c r="H58" s="37">
        <v>966.68333333333328</v>
      </c>
      <c r="I58" s="37">
        <v>981.51666666666654</v>
      </c>
      <c r="J58" s="37">
        <v>999.0333333333333</v>
      </c>
      <c r="K58" s="28">
        <v>964</v>
      </c>
      <c r="L58" s="28">
        <v>931.65</v>
      </c>
      <c r="M58" s="28">
        <v>4.6761499999999998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246.1</v>
      </c>
      <c r="D59" s="37">
        <v>247.80000000000004</v>
      </c>
      <c r="E59" s="37">
        <v>243.85000000000008</v>
      </c>
      <c r="F59" s="37">
        <v>241.60000000000005</v>
      </c>
      <c r="G59" s="37">
        <v>237.65000000000009</v>
      </c>
      <c r="H59" s="37">
        <v>250.05000000000007</v>
      </c>
      <c r="I59" s="37">
        <v>254.00000000000006</v>
      </c>
      <c r="J59" s="37">
        <v>256.25000000000006</v>
      </c>
      <c r="K59" s="28">
        <v>251.75</v>
      </c>
      <c r="L59" s="28">
        <v>245.55</v>
      </c>
      <c r="M59" s="28">
        <v>50.307470000000002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106.55</v>
      </c>
      <c r="D60" s="37">
        <v>106.41666666666667</v>
      </c>
      <c r="E60" s="37">
        <v>105.98333333333335</v>
      </c>
      <c r="F60" s="37">
        <v>105.41666666666667</v>
      </c>
      <c r="G60" s="37">
        <v>104.98333333333335</v>
      </c>
      <c r="H60" s="37">
        <v>106.98333333333335</v>
      </c>
      <c r="I60" s="37">
        <v>107.41666666666666</v>
      </c>
      <c r="J60" s="37">
        <v>107.98333333333335</v>
      </c>
      <c r="K60" s="28">
        <v>106.85</v>
      </c>
      <c r="L60" s="28">
        <v>105.85</v>
      </c>
      <c r="M60" s="28">
        <v>12.320349999999999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744.1</v>
      </c>
      <c r="D61" s="37">
        <v>748.01666666666677</v>
      </c>
      <c r="E61" s="37">
        <v>738.08333333333348</v>
      </c>
      <c r="F61" s="37">
        <v>732.06666666666672</v>
      </c>
      <c r="G61" s="37">
        <v>722.13333333333344</v>
      </c>
      <c r="H61" s="37">
        <v>754.03333333333353</v>
      </c>
      <c r="I61" s="37">
        <v>763.9666666666667</v>
      </c>
      <c r="J61" s="37">
        <v>769.98333333333358</v>
      </c>
      <c r="K61" s="28">
        <v>757.95</v>
      </c>
      <c r="L61" s="28">
        <v>742</v>
      </c>
      <c r="M61" s="28">
        <v>33.89385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1025.5</v>
      </c>
      <c r="D62" s="37">
        <v>1021.8000000000001</v>
      </c>
      <c r="E62" s="37">
        <v>1015.3000000000002</v>
      </c>
      <c r="F62" s="37">
        <v>1005.1000000000001</v>
      </c>
      <c r="G62" s="37">
        <v>998.60000000000025</v>
      </c>
      <c r="H62" s="37">
        <v>1032</v>
      </c>
      <c r="I62" s="37">
        <v>1038.5</v>
      </c>
      <c r="J62" s="37">
        <v>1048.7</v>
      </c>
      <c r="K62" s="28">
        <v>1028.3</v>
      </c>
      <c r="L62" s="28">
        <v>1011.6</v>
      </c>
      <c r="M62" s="28">
        <v>20.944929999999999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141.6</v>
      </c>
      <c r="D63" s="37">
        <v>141.1</v>
      </c>
      <c r="E63" s="37">
        <v>140</v>
      </c>
      <c r="F63" s="37">
        <v>138.4</v>
      </c>
      <c r="G63" s="37">
        <v>137.30000000000001</v>
      </c>
      <c r="H63" s="37">
        <v>142.69999999999999</v>
      </c>
      <c r="I63" s="37">
        <v>143.79999999999995</v>
      </c>
      <c r="J63" s="37">
        <v>145.39999999999998</v>
      </c>
      <c r="K63" s="28">
        <v>142.19999999999999</v>
      </c>
      <c r="L63" s="28">
        <v>139.5</v>
      </c>
      <c r="M63" s="28">
        <v>8.6091099999999994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196.4</v>
      </c>
      <c r="D64" s="37">
        <v>195.91666666666666</v>
      </c>
      <c r="E64" s="37">
        <v>193.83333333333331</v>
      </c>
      <c r="F64" s="37">
        <v>191.26666666666665</v>
      </c>
      <c r="G64" s="37">
        <v>189.18333333333331</v>
      </c>
      <c r="H64" s="37">
        <v>198.48333333333332</v>
      </c>
      <c r="I64" s="37">
        <v>200.56666666666663</v>
      </c>
      <c r="J64" s="37">
        <v>203.13333333333333</v>
      </c>
      <c r="K64" s="28">
        <v>198</v>
      </c>
      <c r="L64" s="28">
        <v>193.35</v>
      </c>
      <c r="M64" s="28">
        <v>123.93619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4312.3</v>
      </c>
      <c r="D65" s="37">
        <v>4333.3</v>
      </c>
      <c r="E65" s="37">
        <v>4274</v>
      </c>
      <c r="F65" s="37">
        <v>4235.7</v>
      </c>
      <c r="G65" s="37">
        <v>4176.3999999999996</v>
      </c>
      <c r="H65" s="37">
        <v>4371.6000000000004</v>
      </c>
      <c r="I65" s="37">
        <v>4430.9000000000015</v>
      </c>
      <c r="J65" s="37">
        <v>4469.2000000000007</v>
      </c>
      <c r="K65" s="28">
        <v>4392.6000000000004</v>
      </c>
      <c r="L65" s="28">
        <v>4295</v>
      </c>
      <c r="M65" s="28">
        <v>2.55565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1560.75</v>
      </c>
      <c r="D66" s="37">
        <v>1557.1666666666667</v>
      </c>
      <c r="E66" s="37">
        <v>1547.6333333333334</v>
      </c>
      <c r="F66" s="37">
        <v>1534.5166666666667</v>
      </c>
      <c r="G66" s="37">
        <v>1524.9833333333333</v>
      </c>
      <c r="H66" s="37">
        <v>1570.2833333333335</v>
      </c>
      <c r="I66" s="37">
        <v>1579.8166666666668</v>
      </c>
      <c r="J66" s="37">
        <v>1592.9333333333336</v>
      </c>
      <c r="K66" s="28">
        <v>1566.7</v>
      </c>
      <c r="L66" s="28">
        <v>1544.05</v>
      </c>
      <c r="M66" s="28">
        <v>2.3998900000000001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700.15</v>
      </c>
      <c r="D67" s="37">
        <v>701.75</v>
      </c>
      <c r="E67" s="37">
        <v>692.4</v>
      </c>
      <c r="F67" s="37">
        <v>684.65</v>
      </c>
      <c r="G67" s="37">
        <v>675.3</v>
      </c>
      <c r="H67" s="37">
        <v>709.5</v>
      </c>
      <c r="I67" s="37">
        <v>718.84999999999991</v>
      </c>
      <c r="J67" s="37">
        <v>726.6</v>
      </c>
      <c r="K67" s="28">
        <v>711.1</v>
      </c>
      <c r="L67" s="28">
        <v>694</v>
      </c>
      <c r="M67" s="28">
        <v>10.636139999999999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839.8</v>
      </c>
      <c r="D68" s="37">
        <v>841.58333333333337</v>
      </c>
      <c r="E68" s="37">
        <v>833.36666666666679</v>
      </c>
      <c r="F68" s="37">
        <v>826.93333333333339</v>
      </c>
      <c r="G68" s="37">
        <v>818.71666666666681</v>
      </c>
      <c r="H68" s="37">
        <v>848.01666666666677</v>
      </c>
      <c r="I68" s="37">
        <v>856.23333333333323</v>
      </c>
      <c r="J68" s="37">
        <v>862.66666666666674</v>
      </c>
      <c r="K68" s="28">
        <v>849.8</v>
      </c>
      <c r="L68" s="28">
        <v>835.15</v>
      </c>
      <c r="M68" s="28">
        <v>2.4618500000000001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382.8</v>
      </c>
      <c r="D69" s="37">
        <v>379.75</v>
      </c>
      <c r="E69" s="37">
        <v>375.05</v>
      </c>
      <c r="F69" s="37">
        <v>367.3</v>
      </c>
      <c r="G69" s="37">
        <v>362.6</v>
      </c>
      <c r="H69" s="37">
        <v>387.5</v>
      </c>
      <c r="I69" s="37">
        <v>392.20000000000005</v>
      </c>
      <c r="J69" s="37">
        <v>399.95</v>
      </c>
      <c r="K69" s="28">
        <v>384.45</v>
      </c>
      <c r="L69" s="28">
        <v>372</v>
      </c>
      <c r="M69" s="28">
        <v>14.29603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1121.8499999999999</v>
      </c>
      <c r="D70" s="37">
        <v>1133.3</v>
      </c>
      <c r="E70" s="37">
        <v>1104.5999999999999</v>
      </c>
      <c r="F70" s="37">
        <v>1087.3499999999999</v>
      </c>
      <c r="G70" s="37">
        <v>1058.6499999999999</v>
      </c>
      <c r="H70" s="37">
        <v>1150.55</v>
      </c>
      <c r="I70" s="37">
        <v>1179.2500000000002</v>
      </c>
      <c r="J70" s="37">
        <v>1196.5</v>
      </c>
      <c r="K70" s="28">
        <v>1162</v>
      </c>
      <c r="L70" s="28">
        <v>1116.05</v>
      </c>
      <c r="M70" s="28">
        <v>11.220039999999999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403.2</v>
      </c>
      <c r="D71" s="37">
        <v>400.39999999999992</v>
      </c>
      <c r="E71" s="37">
        <v>395.89999999999986</v>
      </c>
      <c r="F71" s="37">
        <v>388.59999999999997</v>
      </c>
      <c r="G71" s="37">
        <v>384.09999999999991</v>
      </c>
      <c r="H71" s="37">
        <v>407.69999999999982</v>
      </c>
      <c r="I71" s="37">
        <v>412.19999999999993</v>
      </c>
      <c r="J71" s="37">
        <v>419.49999999999977</v>
      </c>
      <c r="K71" s="28">
        <v>404.9</v>
      </c>
      <c r="L71" s="28">
        <v>393.1</v>
      </c>
      <c r="M71" s="28">
        <v>73.402780000000007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552.4</v>
      </c>
      <c r="D72" s="37">
        <v>553.4</v>
      </c>
      <c r="E72" s="37">
        <v>548.25</v>
      </c>
      <c r="F72" s="37">
        <v>544.1</v>
      </c>
      <c r="G72" s="37">
        <v>538.95000000000005</v>
      </c>
      <c r="H72" s="37">
        <v>557.54999999999995</v>
      </c>
      <c r="I72" s="37">
        <v>562.69999999999982</v>
      </c>
      <c r="J72" s="37">
        <v>566.84999999999991</v>
      </c>
      <c r="K72" s="28">
        <v>558.54999999999995</v>
      </c>
      <c r="L72" s="28">
        <v>549.25</v>
      </c>
      <c r="M72" s="28">
        <v>14.720459999999999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1620.55</v>
      </c>
      <c r="D73" s="37">
        <v>1617.9833333333333</v>
      </c>
      <c r="E73" s="37">
        <v>1595.5666666666666</v>
      </c>
      <c r="F73" s="37">
        <v>1570.5833333333333</v>
      </c>
      <c r="G73" s="37">
        <v>1548.1666666666665</v>
      </c>
      <c r="H73" s="37">
        <v>1642.9666666666667</v>
      </c>
      <c r="I73" s="37">
        <v>1665.3833333333332</v>
      </c>
      <c r="J73" s="37">
        <v>1690.3666666666668</v>
      </c>
      <c r="K73" s="28">
        <v>1640.4</v>
      </c>
      <c r="L73" s="28">
        <v>1593</v>
      </c>
      <c r="M73" s="28">
        <v>2.57239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2287.6</v>
      </c>
      <c r="D74" s="37">
        <v>2314.7666666666664</v>
      </c>
      <c r="E74" s="37">
        <v>2249.833333333333</v>
      </c>
      <c r="F74" s="37">
        <v>2212.0666666666666</v>
      </c>
      <c r="G74" s="37">
        <v>2147.1333333333332</v>
      </c>
      <c r="H74" s="37">
        <v>2352.5333333333328</v>
      </c>
      <c r="I74" s="37">
        <v>2417.4666666666662</v>
      </c>
      <c r="J74" s="37">
        <v>2455.2333333333327</v>
      </c>
      <c r="K74" s="28">
        <v>2379.6999999999998</v>
      </c>
      <c r="L74" s="28">
        <v>2277</v>
      </c>
      <c r="M74" s="28">
        <v>5.5790800000000003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67.3</v>
      </c>
      <c r="D75" s="37">
        <v>67.733333333333334</v>
      </c>
      <c r="E75" s="37">
        <v>66.566666666666663</v>
      </c>
      <c r="F75" s="37">
        <v>65.833333333333329</v>
      </c>
      <c r="G75" s="37">
        <v>64.666666666666657</v>
      </c>
      <c r="H75" s="37">
        <v>68.466666666666669</v>
      </c>
      <c r="I75" s="37">
        <v>69.633333333333326</v>
      </c>
      <c r="J75" s="37">
        <v>70.366666666666674</v>
      </c>
      <c r="K75" s="28">
        <v>68.900000000000006</v>
      </c>
      <c r="L75" s="28">
        <v>67</v>
      </c>
      <c r="M75" s="28">
        <v>21.628740000000001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4503.8</v>
      </c>
      <c r="D76" s="37">
        <v>4488.45</v>
      </c>
      <c r="E76" s="37">
        <v>4456.8999999999996</v>
      </c>
      <c r="F76" s="37">
        <v>4410</v>
      </c>
      <c r="G76" s="37">
        <v>4378.45</v>
      </c>
      <c r="H76" s="37">
        <v>4535.3499999999995</v>
      </c>
      <c r="I76" s="37">
        <v>4566.9000000000005</v>
      </c>
      <c r="J76" s="37">
        <v>4613.7999999999993</v>
      </c>
      <c r="K76" s="28">
        <v>4520</v>
      </c>
      <c r="L76" s="28">
        <v>4441.55</v>
      </c>
      <c r="M76" s="28">
        <v>2.3161900000000002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4416.3500000000004</v>
      </c>
      <c r="D77" s="37">
        <v>4422.45</v>
      </c>
      <c r="E77" s="37">
        <v>4368.8999999999996</v>
      </c>
      <c r="F77" s="37">
        <v>4321.45</v>
      </c>
      <c r="G77" s="37">
        <v>4267.8999999999996</v>
      </c>
      <c r="H77" s="37">
        <v>4469.8999999999996</v>
      </c>
      <c r="I77" s="37">
        <v>4523.4500000000007</v>
      </c>
      <c r="J77" s="37">
        <v>4570.8999999999996</v>
      </c>
      <c r="K77" s="28">
        <v>4476</v>
      </c>
      <c r="L77" s="28">
        <v>4375</v>
      </c>
      <c r="M77" s="28">
        <v>1.93326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2763.25</v>
      </c>
      <c r="D78" s="37">
        <v>2777.7166666666667</v>
      </c>
      <c r="E78" s="37">
        <v>2730.5333333333333</v>
      </c>
      <c r="F78" s="37">
        <v>2697.8166666666666</v>
      </c>
      <c r="G78" s="37">
        <v>2650.6333333333332</v>
      </c>
      <c r="H78" s="37">
        <v>2810.4333333333334</v>
      </c>
      <c r="I78" s="37">
        <v>2857.6166666666668</v>
      </c>
      <c r="J78" s="37">
        <v>2890.3333333333335</v>
      </c>
      <c r="K78" s="28">
        <v>2824.9</v>
      </c>
      <c r="L78" s="28">
        <v>2745</v>
      </c>
      <c r="M78" s="28">
        <v>1.7198100000000001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4380.5</v>
      </c>
      <c r="D79" s="37">
        <v>4401.3166666666666</v>
      </c>
      <c r="E79" s="37">
        <v>4352.6333333333332</v>
      </c>
      <c r="F79" s="37">
        <v>4324.7666666666664</v>
      </c>
      <c r="G79" s="37">
        <v>4276.083333333333</v>
      </c>
      <c r="H79" s="37">
        <v>4429.1833333333334</v>
      </c>
      <c r="I79" s="37">
        <v>4477.8666666666659</v>
      </c>
      <c r="J79" s="37">
        <v>4505.7333333333336</v>
      </c>
      <c r="K79" s="28">
        <v>4450</v>
      </c>
      <c r="L79" s="28">
        <v>4373.45</v>
      </c>
      <c r="M79" s="28">
        <v>2.1555900000000001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2545.6</v>
      </c>
      <c r="D80" s="37">
        <v>2550.2000000000003</v>
      </c>
      <c r="E80" s="37">
        <v>2535.4000000000005</v>
      </c>
      <c r="F80" s="37">
        <v>2525.2000000000003</v>
      </c>
      <c r="G80" s="37">
        <v>2510.4000000000005</v>
      </c>
      <c r="H80" s="37">
        <v>2560.4000000000005</v>
      </c>
      <c r="I80" s="37">
        <v>2575.2000000000007</v>
      </c>
      <c r="J80" s="37">
        <v>2585.4000000000005</v>
      </c>
      <c r="K80" s="28">
        <v>2565</v>
      </c>
      <c r="L80" s="28">
        <v>2540</v>
      </c>
      <c r="M80" s="28">
        <v>3.3210799999999998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473.1</v>
      </c>
      <c r="D81" s="37">
        <v>470.56666666666666</v>
      </c>
      <c r="E81" s="37">
        <v>465.7833333333333</v>
      </c>
      <c r="F81" s="37">
        <v>458.46666666666664</v>
      </c>
      <c r="G81" s="37">
        <v>453.68333333333328</v>
      </c>
      <c r="H81" s="37">
        <v>477.88333333333333</v>
      </c>
      <c r="I81" s="37">
        <v>482.66666666666674</v>
      </c>
      <c r="J81" s="37">
        <v>489.98333333333335</v>
      </c>
      <c r="K81" s="28">
        <v>475.35</v>
      </c>
      <c r="L81" s="28">
        <v>463.25</v>
      </c>
      <c r="M81" s="28">
        <v>6.0610600000000003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1202.7</v>
      </c>
      <c r="D82" s="37">
        <v>1206.8999999999999</v>
      </c>
      <c r="E82" s="37">
        <v>1185.7999999999997</v>
      </c>
      <c r="F82" s="37">
        <v>1168.8999999999999</v>
      </c>
      <c r="G82" s="37">
        <v>1147.7999999999997</v>
      </c>
      <c r="H82" s="37">
        <v>1223.7999999999997</v>
      </c>
      <c r="I82" s="37">
        <v>1244.8999999999996</v>
      </c>
      <c r="J82" s="37">
        <v>1261.7999999999997</v>
      </c>
      <c r="K82" s="28">
        <v>1228</v>
      </c>
      <c r="L82" s="28">
        <v>1190</v>
      </c>
      <c r="M82" s="28">
        <v>0.93166000000000004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1603.85</v>
      </c>
      <c r="D83" s="37">
        <v>1600.95</v>
      </c>
      <c r="E83" s="37">
        <v>1577.9</v>
      </c>
      <c r="F83" s="37">
        <v>1551.95</v>
      </c>
      <c r="G83" s="37">
        <v>1528.9</v>
      </c>
      <c r="H83" s="37">
        <v>1626.9</v>
      </c>
      <c r="I83" s="37">
        <v>1649.9499999999998</v>
      </c>
      <c r="J83" s="37">
        <v>1675.9</v>
      </c>
      <c r="K83" s="28">
        <v>1624</v>
      </c>
      <c r="L83" s="28">
        <v>1575</v>
      </c>
      <c r="M83" s="28">
        <v>24.608979999999999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160.85</v>
      </c>
      <c r="D84" s="37">
        <v>161.36666666666667</v>
      </c>
      <c r="E84" s="37">
        <v>160.08333333333334</v>
      </c>
      <c r="F84" s="37">
        <v>159.31666666666666</v>
      </c>
      <c r="G84" s="37">
        <v>158.03333333333333</v>
      </c>
      <c r="H84" s="37">
        <v>162.13333333333335</v>
      </c>
      <c r="I84" s="37">
        <v>163.41666666666666</v>
      </c>
      <c r="J84" s="37">
        <v>164.18333333333337</v>
      </c>
      <c r="K84" s="28">
        <v>162.65</v>
      </c>
      <c r="L84" s="28">
        <v>160.6</v>
      </c>
      <c r="M84" s="28">
        <v>15.49324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100.05</v>
      </c>
      <c r="D85" s="37">
        <v>100.31666666666666</v>
      </c>
      <c r="E85" s="37">
        <v>99.283333333333331</v>
      </c>
      <c r="F85" s="37">
        <v>98.516666666666666</v>
      </c>
      <c r="G85" s="37">
        <v>97.483333333333334</v>
      </c>
      <c r="H85" s="37">
        <v>101.08333333333333</v>
      </c>
      <c r="I85" s="37">
        <v>102.11666666666666</v>
      </c>
      <c r="J85" s="37">
        <v>102.88333333333333</v>
      </c>
      <c r="K85" s="28">
        <v>101.35</v>
      </c>
      <c r="L85" s="28">
        <v>99.55</v>
      </c>
      <c r="M85" s="28">
        <v>86.357690000000005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276</v>
      </c>
      <c r="D86" s="37">
        <v>276.09999999999997</v>
      </c>
      <c r="E86" s="37">
        <v>271.39999999999992</v>
      </c>
      <c r="F86" s="37">
        <v>266.79999999999995</v>
      </c>
      <c r="G86" s="37">
        <v>262.09999999999991</v>
      </c>
      <c r="H86" s="37">
        <v>280.69999999999993</v>
      </c>
      <c r="I86" s="37">
        <v>285.39999999999998</v>
      </c>
      <c r="J86" s="37">
        <v>289.99999999999994</v>
      </c>
      <c r="K86" s="28">
        <v>280.8</v>
      </c>
      <c r="L86" s="28">
        <v>271.5</v>
      </c>
      <c r="M86" s="28">
        <v>11.28022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164.6</v>
      </c>
      <c r="D87" s="37">
        <v>164.35</v>
      </c>
      <c r="E87" s="37">
        <v>162.79999999999998</v>
      </c>
      <c r="F87" s="37">
        <v>161</v>
      </c>
      <c r="G87" s="37">
        <v>159.44999999999999</v>
      </c>
      <c r="H87" s="37">
        <v>166.14999999999998</v>
      </c>
      <c r="I87" s="37">
        <v>167.7</v>
      </c>
      <c r="J87" s="37">
        <v>169.49999999999997</v>
      </c>
      <c r="K87" s="28">
        <v>165.9</v>
      </c>
      <c r="L87" s="28">
        <v>162.55000000000001</v>
      </c>
      <c r="M87" s="28">
        <v>118.49302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40</v>
      </c>
      <c r="D88" s="37">
        <v>40.25</v>
      </c>
      <c r="E88" s="37">
        <v>39.5</v>
      </c>
      <c r="F88" s="37">
        <v>39</v>
      </c>
      <c r="G88" s="37">
        <v>38.25</v>
      </c>
      <c r="H88" s="37">
        <v>40.75</v>
      </c>
      <c r="I88" s="37">
        <v>41.5</v>
      </c>
      <c r="J88" s="37">
        <v>42</v>
      </c>
      <c r="K88" s="28">
        <v>41</v>
      </c>
      <c r="L88" s="28">
        <v>39.75</v>
      </c>
      <c r="M88" s="28">
        <v>82.339119999999994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3256.25</v>
      </c>
      <c r="D89" s="37">
        <v>3266.1</v>
      </c>
      <c r="E89" s="37">
        <v>3230.2</v>
      </c>
      <c r="F89" s="37">
        <v>3204.15</v>
      </c>
      <c r="G89" s="37">
        <v>3168.25</v>
      </c>
      <c r="H89" s="37">
        <v>3292.1499999999996</v>
      </c>
      <c r="I89" s="37">
        <v>3328.05</v>
      </c>
      <c r="J89" s="37">
        <v>3354.0999999999995</v>
      </c>
      <c r="K89" s="28">
        <v>3302</v>
      </c>
      <c r="L89" s="28">
        <v>3240.05</v>
      </c>
      <c r="M89" s="28">
        <v>2.68533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478.05</v>
      </c>
      <c r="D90" s="37">
        <v>480.23333333333335</v>
      </c>
      <c r="E90" s="37">
        <v>472.91666666666669</v>
      </c>
      <c r="F90" s="37">
        <v>467.78333333333336</v>
      </c>
      <c r="G90" s="37">
        <v>460.4666666666667</v>
      </c>
      <c r="H90" s="37">
        <v>485.36666666666667</v>
      </c>
      <c r="I90" s="37">
        <v>492.68333333333328</v>
      </c>
      <c r="J90" s="37">
        <v>497.81666666666666</v>
      </c>
      <c r="K90" s="28">
        <v>487.55</v>
      </c>
      <c r="L90" s="28">
        <v>475.1</v>
      </c>
      <c r="M90" s="28">
        <v>7.2194399999999996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812.25</v>
      </c>
      <c r="D91" s="37">
        <v>810.83333333333337</v>
      </c>
      <c r="E91" s="37">
        <v>804.81666666666672</v>
      </c>
      <c r="F91" s="37">
        <v>797.38333333333333</v>
      </c>
      <c r="G91" s="37">
        <v>791.36666666666667</v>
      </c>
      <c r="H91" s="37">
        <v>818.26666666666677</v>
      </c>
      <c r="I91" s="37">
        <v>824.28333333333342</v>
      </c>
      <c r="J91" s="37">
        <v>831.71666666666681</v>
      </c>
      <c r="K91" s="28">
        <v>816.85</v>
      </c>
      <c r="L91" s="28">
        <v>803.4</v>
      </c>
      <c r="M91" s="28">
        <v>15.76113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497.05</v>
      </c>
      <c r="D92" s="37">
        <v>495.55</v>
      </c>
      <c r="E92" s="37">
        <v>488.35</v>
      </c>
      <c r="F92" s="37">
        <v>479.65000000000003</v>
      </c>
      <c r="G92" s="37">
        <v>472.45000000000005</v>
      </c>
      <c r="H92" s="37">
        <v>504.25</v>
      </c>
      <c r="I92" s="37">
        <v>511.44999999999993</v>
      </c>
      <c r="J92" s="37">
        <v>520.15</v>
      </c>
      <c r="K92" s="28">
        <v>502.75</v>
      </c>
      <c r="L92" s="28">
        <v>486.85</v>
      </c>
      <c r="M92" s="28">
        <v>8.9428599999999996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1688.55</v>
      </c>
      <c r="D93" s="37">
        <v>1685.8500000000001</v>
      </c>
      <c r="E93" s="37">
        <v>1666.7000000000003</v>
      </c>
      <c r="F93" s="37">
        <v>1644.8500000000001</v>
      </c>
      <c r="G93" s="37">
        <v>1625.7000000000003</v>
      </c>
      <c r="H93" s="37">
        <v>1707.7000000000003</v>
      </c>
      <c r="I93" s="37">
        <v>1726.8500000000004</v>
      </c>
      <c r="J93" s="37">
        <v>1748.7000000000003</v>
      </c>
      <c r="K93" s="28">
        <v>1705</v>
      </c>
      <c r="L93" s="28">
        <v>1664</v>
      </c>
      <c r="M93" s="28">
        <v>5.8442999999999996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1820.15</v>
      </c>
      <c r="D94" s="37">
        <v>1805.25</v>
      </c>
      <c r="E94" s="37">
        <v>1779.6</v>
      </c>
      <c r="F94" s="37">
        <v>1739.05</v>
      </c>
      <c r="G94" s="37">
        <v>1713.3999999999999</v>
      </c>
      <c r="H94" s="37">
        <v>1845.8</v>
      </c>
      <c r="I94" s="37">
        <v>1871.45</v>
      </c>
      <c r="J94" s="37">
        <v>1912</v>
      </c>
      <c r="K94" s="28">
        <v>1830.9</v>
      </c>
      <c r="L94" s="28">
        <v>1764.7</v>
      </c>
      <c r="M94" s="28">
        <v>32.763930000000002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538.5</v>
      </c>
      <c r="D95" s="37">
        <v>536.30000000000007</v>
      </c>
      <c r="E95" s="37">
        <v>531.15000000000009</v>
      </c>
      <c r="F95" s="37">
        <v>523.80000000000007</v>
      </c>
      <c r="G95" s="37">
        <v>518.65000000000009</v>
      </c>
      <c r="H95" s="37">
        <v>543.65000000000009</v>
      </c>
      <c r="I95" s="37">
        <v>548.79999999999995</v>
      </c>
      <c r="J95" s="37">
        <v>556.15000000000009</v>
      </c>
      <c r="K95" s="28">
        <v>541.45000000000005</v>
      </c>
      <c r="L95" s="28">
        <v>528.95000000000005</v>
      </c>
      <c r="M95" s="28">
        <v>18.74812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286.5</v>
      </c>
      <c r="D96" s="37">
        <v>286.13333333333333</v>
      </c>
      <c r="E96" s="37">
        <v>282.46666666666664</v>
      </c>
      <c r="F96" s="37">
        <v>278.43333333333334</v>
      </c>
      <c r="G96" s="37">
        <v>274.76666666666665</v>
      </c>
      <c r="H96" s="37">
        <v>290.16666666666663</v>
      </c>
      <c r="I96" s="37">
        <v>293.83333333333337</v>
      </c>
      <c r="J96" s="37">
        <v>297.86666666666662</v>
      </c>
      <c r="K96" s="28">
        <v>289.8</v>
      </c>
      <c r="L96" s="28">
        <v>282.10000000000002</v>
      </c>
      <c r="M96" s="28">
        <v>4.9099399999999997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1133.5</v>
      </c>
      <c r="D97" s="37">
        <v>1143.0833333333333</v>
      </c>
      <c r="E97" s="37">
        <v>1122.1666666666665</v>
      </c>
      <c r="F97" s="37">
        <v>1110.8333333333333</v>
      </c>
      <c r="G97" s="37">
        <v>1089.9166666666665</v>
      </c>
      <c r="H97" s="37">
        <v>1154.4166666666665</v>
      </c>
      <c r="I97" s="37">
        <v>1175.333333333333</v>
      </c>
      <c r="J97" s="37">
        <v>1186.6666666666665</v>
      </c>
      <c r="K97" s="28">
        <v>1164</v>
      </c>
      <c r="L97" s="28">
        <v>1131.75</v>
      </c>
      <c r="M97" s="28">
        <v>56.790579999999999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2257</v>
      </c>
      <c r="D98" s="37">
        <v>2264.5166666666669</v>
      </c>
      <c r="E98" s="37">
        <v>2241.5333333333338</v>
      </c>
      <c r="F98" s="37">
        <v>2226.0666666666671</v>
      </c>
      <c r="G98" s="37">
        <v>2203.0833333333339</v>
      </c>
      <c r="H98" s="37">
        <v>2279.9833333333336</v>
      </c>
      <c r="I98" s="37">
        <v>2302.9666666666662</v>
      </c>
      <c r="J98" s="37">
        <v>2318.4333333333334</v>
      </c>
      <c r="K98" s="28">
        <v>2287.5</v>
      </c>
      <c r="L98" s="28">
        <v>2249.0500000000002</v>
      </c>
      <c r="M98" s="28">
        <v>1.4574400000000001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1496.15</v>
      </c>
      <c r="D99" s="37">
        <v>1499.8</v>
      </c>
      <c r="E99" s="37">
        <v>1489.6</v>
      </c>
      <c r="F99" s="37">
        <v>1483.05</v>
      </c>
      <c r="G99" s="37">
        <v>1472.85</v>
      </c>
      <c r="H99" s="37">
        <v>1506.35</v>
      </c>
      <c r="I99" s="37">
        <v>1516.5500000000002</v>
      </c>
      <c r="J99" s="37">
        <v>1523.1</v>
      </c>
      <c r="K99" s="28">
        <v>1510</v>
      </c>
      <c r="L99" s="28">
        <v>1493.25</v>
      </c>
      <c r="M99" s="28">
        <v>103.99533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567.4</v>
      </c>
      <c r="D100" s="37">
        <v>566.56666666666661</v>
      </c>
      <c r="E100" s="37">
        <v>561.43333333333317</v>
      </c>
      <c r="F100" s="37">
        <v>555.46666666666658</v>
      </c>
      <c r="G100" s="37">
        <v>550.33333333333314</v>
      </c>
      <c r="H100" s="37">
        <v>572.53333333333319</v>
      </c>
      <c r="I100" s="37">
        <v>577.66666666666663</v>
      </c>
      <c r="J100" s="37">
        <v>583.63333333333321</v>
      </c>
      <c r="K100" s="28">
        <v>571.70000000000005</v>
      </c>
      <c r="L100" s="28">
        <v>560.6</v>
      </c>
      <c r="M100" s="28">
        <v>30.344999999999999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1275.2</v>
      </c>
      <c r="D101" s="37">
        <v>1273.8</v>
      </c>
      <c r="E101" s="37">
        <v>1260.6499999999999</v>
      </c>
      <c r="F101" s="37">
        <v>1246.0999999999999</v>
      </c>
      <c r="G101" s="37">
        <v>1232.9499999999998</v>
      </c>
      <c r="H101" s="37">
        <v>1288.3499999999999</v>
      </c>
      <c r="I101" s="37">
        <v>1301.5</v>
      </c>
      <c r="J101" s="37">
        <v>1316.05</v>
      </c>
      <c r="K101" s="28">
        <v>1286.95</v>
      </c>
      <c r="L101" s="28">
        <v>1259.25</v>
      </c>
      <c r="M101" s="28">
        <v>7.5996600000000001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2335.4</v>
      </c>
      <c r="D102" s="37">
        <v>2342.7666666666664</v>
      </c>
      <c r="E102" s="37">
        <v>2323.7833333333328</v>
      </c>
      <c r="F102" s="37">
        <v>2312.1666666666665</v>
      </c>
      <c r="G102" s="37">
        <v>2293.1833333333329</v>
      </c>
      <c r="H102" s="37">
        <v>2354.3833333333328</v>
      </c>
      <c r="I102" s="37">
        <v>2373.3666666666663</v>
      </c>
      <c r="J102" s="37">
        <v>2384.9833333333327</v>
      </c>
      <c r="K102" s="28">
        <v>2361.75</v>
      </c>
      <c r="L102" s="28">
        <v>2331.15</v>
      </c>
      <c r="M102" s="28">
        <v>4.0887099999999998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576.35</v>
      </c>
      <c r="D103" s="37">
        <v>579.45000000000005</v>
      </c>
      <c r="E103" s="37">
        <v>571.45000000000005</v>
      </c>
      <c r="F103" s="37">
        <v>566.54999999999995</v>
      </c>
      <c r="G103" s="37">
        <v>558.54999999999995</v>
      </c>
      <c r="H103" s="37">
        <v>584.35000000000014</v>
      </c>
      <c r="I103" s="37">
        <v>592.35000000000014</v>
      </c>
      <c r="J103" s="37">
        <v>597.25000000000023</v>
      </c>
      <c r="K103" s="28">
        <v>587.45000000000005</v>
      </c>
      <c r="L103" s="28">
        <v>574.54999999999995</v>
      </c>
      <c r="M103" s="28">
        <v>82.970619999999997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1679.4</v>
      </c>
      <c r="D104" s="37">
        <v>1667.4666666666665</v>
      </c>
      <c r="E104" s="37">
        <v>1641.9333333333329</v>
      </c>
      <c r="F104" s="37">
        <v>1604.4666666666665</v>
      </c>
      <c r="G104" s="37">
        <v>1578.9333333333329</v>
      </c>
      <c r="H104" s="37">
        <v>1704.9333333333329</v>
      </c>
      <c r="I104" s="37">
        <v>1730.4666666666662</v>
      </c>
      <c r="J104" s="37">
        <v>1767.9333333333329</v>
      </c>
      <c r="K104" s="28">
        <v>1693</v>
      </c>
      <c r="L104" s="28">
        <v>1630</v>
      </c>
      <c r="M104" s="28">
        <v>25.309940000000001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124.45</v>
      </c>
      <c r="D105" s="37">
        <v>124.38333333333333</v>
      </c>
      <c r="E105" s="37">
        <v>122.96666666666665</v>
      </c>
      <c r="F105" s="37">
        <v>121.48333333333333</v>
      </c>
      <c r="G105" s="37">
        <v>120.06666666666666</v>
      </c>
      <c r="H105" s="37">
        <v>125.86666666666665</v>
      </c>
      <c r="I105" s="37">
        <v>127.28333333333333</v>
      </c>
      <c r="J105" s="37">
        <v>128.76666666666665</v>
      </c>
      <c r="K105" s="28">
        <v>125.8</v>
      </c>
      <c r="L105" s="28">
        <v>122.9</v>
      </c>
      <c r="M105" s="28">
        <v>42.613930000000003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301.60000000000002</v>
      </c>
      <c r="D106" s="37">
        <v>301.23333333333329</v>
      </c>
      <c r="E106" s="37">
        <v>295.76666666666659</v>
      </c>
      <c r="F106" s="37">
        <v>289.93333333333328</v>
      </c>
      <c r="G106" s="37">
        <v>284.46666666666658</v>
      </c>
      <c r="H106" s="37">
        <v>307.06666666666661</v>
      </c>
      <c r="I106" s="37">
        <v>312.5333333333333</v>
      </c>
      <c r="J106" s="37">
        <v>318.36666666666662</v>
      </c>
      <c r="K106" s="28">
        <v>306.7</v>
      </c>
      <c r="L106" s="28">
        <v>295.39999999999998</v>
      </c>
      <c r="M106" s="28">
        <v>50.162550000000003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2163.0500000000002</v>
      </c>
      <c r="D107" s="37">
        <v>2165.35</v>
      </c>
      <c r="E107" s="37">
        <v>2136.6</v>
      </c>
      <c r="F107" s="37">
        <v>2110.15</v>
      </c>
      <c r="G107" s="37">
        <v>2081.4</v>
      </c>
      <c r="H107" s="37">
        <v>2191.7999999999997</v>
      </c>
      <c r="I107" s="37">
        <v>2220.5499999999997</v>
      </c>
      <c r="J107" s="37">
        <v>2246.9999999999995</v>
      </c>
      <c r="K107" s="28">
        <v>2194.1</v>
      </c>
      <c r="L107" s="28">
        <v>2138.9</v>
      </c>
      <c r="M107" s="28">
        <v>13.801069999999999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348.55</v>
      </c>
      <c r="D108" s="37">
        <v>345.18333333333334</v>
      </c>
      <c r="E108" s="37">
        <v>341.36666666666667</v>
      </c>
      <c r="F108" s="37">
        <v>334.18333333333334</v>
      </c>
      <c r="G108" s="37">
        <v>330.36666666666667</v>
      </c>
      <c r="H108" s="37">
        <v>352.36666666666667</v>
      </c>
      <c r="I108" s="37">
        <v>356.18333333333339</v>
      </c>
      <c r="J108" s="37">
        <v>363.36666666666667</v>
      </c>
      <c r="K108" s="28">
        <v>349</v>
      </c>
      <c r="L108" s="28">
        <v>338</v>
      </c>
      <c r="M108" s="28">
        <v>15.06518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2424.6999999999998</v>
      </c>
      <c r="D109" s="37">
        <v>2433.2666666666664</v>
      </c>
      <c r="E109" s="37">
        <v>2412.5333333333328</v>
      </c>
      <c r="F109" s="37">
        <v>2400.3666666666663</v>
      </c>
      <c r="G109" s="37">
        <v>2379.6333333333328</v>
      </c>
      <c r="H109" s="37">
        <v>2445.4333333333329</v>
      </c>
      <c r="I109" s="37">
        <v>2466.1666666666665</v>
      </c>
      <c r="J109" s="37">
        <v>2478.333333333333</v>
      </c>
      <c r="K109" s="28">
        <v>2454</v>
      </c>
      <c r="L109" s="28">
        <v>2421.1</v>
      </c>
      <c r="M109" s="28">
        <v>41.736789999999999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759.6</v>
      </c>
      <c r="D110" s="37">
        <v>758.90000000000009</v>
      </c>
      <c r="E110" s="37">
        <v>752.35000000000014</v>
      </c>
      <c r="F110" s="37">
        <v>745.1</v>
      </c>
      <c r="G110" s="37">
        <v>738.55000000000007</v>
      </c>
      <c r="H110" s="37">
        <v>766.1500000000002</v>
      </c>
      <c r="I110" s="37">
        <v>772.70000000000016</v>
      </c>
      <c r="J110" s="37">
        <v>779.95000000000027</v>
      </c>
      <c r="K110" s="28">
        <v>765.45</v>
      </c>
      <c r="L110" s="28">
        <v>751.65</v>
      </c>
      <c r="M110" s="28">
        <v>132.16390999999999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1356</v>
      </c>
      <c r="D111" s="37">
        <v>1364.8166666666666</v>
      </c>
      <c r="E111" s="37">
        <v>1343.1833333333332</v>
      </c>
      <c r="F111" s="37">
        <v>1330.3666666666666</v>
      </c>
      <c r="G111" s="37">
        <v>1308.7333333333331</v>
      </c>
      <c r="H111" s="37">
        <v>1377.6333333333332</v>
      </c>
      <c r="I111" s="37">
        <v>1399.2666666666664</v>
      </c>
      <c r="J111" s="37">
        <v>1412.0833333333333</v>
      </c>
      <c r="K111" s="28">
        <v>1386.45</v>
      </c>
      <c r="L111" s="28">
        <v>1352</v>
      </c>
      <c r="M111" s="28">
        <v>3.97845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537.15</v>
      </c>
      <c r="D112" s="37">
        <v>533.35</v>
      </c>
      <c r="E112" s="37">
        <v>527.80000000000007</v>
      </c>
      <c r="F112" s="37">
        <v>518.45000000000005</v>
      </c>
      <c r="G112" s="37">
        <v>512.90000000000009</v>
      </c>
      <c r="H112" s="37">
        <v>542.70000000000005</v>
      </c>
      <c r="I112" s="37">
        <v>548.25</v>
      </c>
      <c r="J112" s="37">
        <v>557.6</v>
      </c>
      <c r="K112" s="28">
        <v>538.9</v>
      </c>
      <c r="L112" s="28">
        <v>524</v>
      </c>
      <c r="M112" s="28">
        <v>12.401439999999999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622.95000000000005</v>
      </c>
      <c r="D113" s="37">
        <v>624.61666666666667</v>
      </c>
      <c r="E113" s="37">
        <v>616.7833333333333</v>
      </c>
      <c r="F113" s="37">
        <v>610.61666666666667</v>
      </c>
      <c r="G113" s="37">
        <v>602.7833333333333</v>
      </c>
      <c r="H113" s="37">
        <v>630.7833333333333</v>
      </c>
      <c r="I113" s="37">
        <v>638.61666666666656</v>
      </c>
      <c r="J113" s="37">
        <v>644.7833333333333</v>
      </c>
      <c r="K113" s="28">
        <v>632.45000000000005</v>
      </c>
      <c r="L113" s="28">
        <v>618.45000000000005</v>
      </c>
      <c r="M113" s="28">
        <v>4.0816299999999996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42.4</v>
      </c>
      <c r="D114" s="37">
        <v>42.333333333333336</v>
      </c>
      <c r="E114" s="37">
        <v>41.766666666666673</v>
      </c>
      <c r="F114" s="37">
        <v>41.13333333333334</v>
      </c>
      <c r="G114" s="37">
        <v>40.566666666666677</v>
      </c>
      <c r="H114" s="37">
        <v>42.966666666666669</v>
      </c>
      <c r="I114" s="37">
        <v>43.533333333333331</v>
      </c>
      <c r="J114" s="37">
        <v>44.166666666666664</v>
      </c>
      <c r="K114" s="28">
        <v>42.9</v>
      </c>
      <c r="L114" s="28">
        <v>41.7</v>
      </c>
      <c r="M114" s="28">
        <v>206.16202999999999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267.5</v>
      </c>
      <c r="D115" s="37">
        <v>268.88333333333333</v>
      </c>
      <c r="E115" s="37">
        <v>264.61666666666667</v>
      </c>
      <c r="F115" s="37">
        <v>261.73333333333335</v>
      </c>
      <c r="G115" s="37">
        <v>257.4666666666667</v>
      </c>
      <c r="H115" s="37">
        <v>271.76666666666665</v>
      </c>
      <c r="I115" s="37">
        <v>276.0333333333333</v>
      </c>
      <c r="J115" s="37">
        <v>278.91666666666663</v>
      </c>
      <c r="K115" s="28">
        <v>273.14999999999998</v>
      </c>
      <c r="L115" s="28">
        <v>266</v>
      </c>
      <c r="M115" s="28">
        <v>461.47653000000003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5066.1499999999996</v>
      </c>
      <c r="D116" s="37">
        <v>5083.833333333333</v>
      </c>
      <c r="E116" s="37">
        <v>4919.6666666666661</v>
      </c>
      <c r="F116" s="37">
        <v>4773.1833333333334</v>
      </c>
      <c r="G116" s="37">
        <v>4609.0166666666664</v>
      </c>
      <c r="H116" s="37">
        <v>5230.3166666666657</v>
      </c>
      <c r="I116" s="37">
        <v>5394.4833333333318</v>
      </c>
      <c r="J116" s="37">
        <v>5540.9666666666653</v>
      </c>
      <c r="K116" s="28">
        <v>5248</v>
      </c>
      <c r="L116" s="28">
        <v>4937.3500000000004</v>
      </c>
      <c r="M116" s="28">
        <v>4.9177400000000002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171.2</v>
      </c>
      <c r="D117" s="37">
        <v>171.70000000000002</v>
      </c>
      <c r="E117" s="37">
        <v>169.10000000000002</v>
      </c>
      <c r="F117" s="37">
        <v>167</v>
      </c>
      <c r="G117" s="37">
        <v>164.4</v>
      </c>
      <c r="H117" s="37">
        <v>173.80000000000004</v>
      </c>
      <c r="I117" s="37">
        <v>176.4</v>
      </c>
      <c r="J117" s="37">
        <v>178.50000000000006</v>
      </c>
      <c r="K117" s="28">
        <v>174.3</v>
      </c>
      <c r="L117" s="28">
        <v>169.6</v>
      </c>
      <c r="M117" s="28">
        <v>22.67126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250.7</v>
      </c>
      <c r="D118" s="37">
        <v>252.75</v>
      </c>
      <c r="E118" s="37">
        <v>247.89999999999998</v>
      </c>
      <c r="F118" s="37">
        <v>245.09999999999997</v>
      </c>
      <c r="G118" s="37">
        <v>240.24999999999994</v>
      </c>
      <c r="H118" s="37">
        <v>255.55</v>
      </c>
      <c r="I118" s="37">
        <v>260.40000000000003</v>
      </c>
      <c r="J118" s="37">
        <v>263.20000000000005</v>
      </c>
      <c r="K118" s="28">
        <v>257.60000000000002</v>
      </c>
      <c r="L118" s="28">
        <v>249.95</v>
      </c>
      <c r="M118" s="28">
        <v>40.009700000000002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128.85</v>
      </c>
      <c r="D119" s="37">
        <v>128.29999999999998</v>
      </c>
      <c r="E119" s="37">
        <v>127.14999999999998</v>
      </c>
      <c r="F119" s="37">
        <v>125.44999999999999</v>
      </c>
      <c r="G119" s="37">
        <v>124.29999999999998</v>
      </c>
      <c r="H119" s="37">
        <v>129.99999999999997</v>
      </c>
      <c r="I119" s="37">
        <v>131.15</v>
      </c>
      <c r="J119" s="37">
        <v>132.84999999999997</v>
      </c>
      <c r="K119" s="28">
        <v>129.44999999999999</v>
      </c>
      <c r="L119" s="28">
        <v>126.6</v>
      </c>
      <c r="M119" s="28">
        <v>127.58301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801.4</v>
      </c>
      <c r="D120" s="37">
        <v>800.25</v>
      </c>
      <c r="E120" s="37">
        <v>791.5</v>
      </c>
      <c r="F120" s="37">
        <v>781.6</v>
      </c>
      <c r="G120" s="37">
        <v>772.85</v>
      </c>
      <c r="H120" s="37">
        <v>810.15</v>
      </c>
      <c r="I120" s="37">
        <v>818.9</v>
      </c>
      <c r="J120" s="37">
        <v>828.8</v>
      </c>
      <c r="K120" s="28">
        <v>809</v>
      </c>
      <c r="L120" s="28">
        <v>790.35</v>
      </c>
      <c r="M120" s="28">
        <v>24.827809999999999</v>
      </c>
      <c r="N120" s="1"/>
      <c r="O120" s="1"/>
    </row>
    <row r="121" spans="1:15" ht="12.75" customHeight="1">
      <c r="A121" s="53">
        <v>112</v>
      </c>
      <c r="B121" s="28" t="s">
        <v>827</v>
      </c>
      <c r="C121" s="28">
        <v>22.5</v>
      </c>
      <c r="D121" s="37">
        <v>22.516666666666666</v>
      </c>
      <c r="E121" s="37">
        <v>22.383333333333333</v>
      </c>
      <c r="F121" s="37">
        <v>22.266666666666666</v>
      </c>
      <c r="G121" s="37">
        <v>22.133333333333333</v>
      </c>
      <c r="H121" s="37">
        <v>22.633333333333333</v>
      </c>
      <c r="I121" s="37">
        <v>22.766666666666666</v>
      </c>
      <c r="J121" s="37">
        <v>22.883333333333333</v>
      </c>
      <c r="K121" s="28">
        <v>22.65</v>
      </c>
      <c r="L121" s="28">
        <v>22.4</v>
      </c>
      <c r="M121" s="28">
        <v>56.363210000000002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385.95</v>
      </c>
      <c r="D122" s="37">
        <v>386.01666666666665</v>
      </c>
      <c r="E122" s="37">
        <v>383.23333333333329</v>
      </c>
      <c r="F122" s="37">
        <v>380.51666666666665</v>
      </c>
      <c r="G122" s="37">
        <v>377.73333333333329</v>
      </c>
      <c r="H122" s="37">
        <v>388.73333333333329</v>
      </c>
      <c r="I122" s="37">
        <v>391.51666666666659</v>
      </c>
      <c r="J122" s="37">
        <v>394.23333333333329</v>
      </c>
      <c r="K122" s="28">
        <v>388.8</v>
      </c>
      <c r="L122" s="28">
        <v>383.3</v>
      </c>
      <c r="M122" s="28">
        <v>15.41976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218.5</v>
      </c>
      <c r="D123" s="37">
        <v>219.25</v>
      </c>
      <c r="E123" s="37">
        <v>217.2</v>
      </c>
      <c r="F123" s="37">
        <v>215.89999999999998</v>
      </c>
      <c r="G123" s="37">
        <v>213.84999999999997</v>
      </c>
      <c r="H123" s="37">
        <v>220.55</v>
      </c>
      <c r="I123" s="37">
        <v>222.60000000000002</v>
      </c>
      <c r="J123" s="37">
        <v>223.90000000000003</v>
      </c>
      <c r="K123" s="28">
        <v>221.3</v>
      </c>
      <c r="L123" s="28">
        <v>217.95</v>
      </c>
      <c r="M123" s="28">
        <v>50.804859999999998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980.45</v>
      </c>
      <c r="D124" s="37">
        <v>985.38333333333321</v>
      </c>
      <c r="E124" s="37">
        <v>971.86666666666645</v>
      </c>
      <c r="F124" s="37">
        <v>963.28333333333319</v>
      </c>
      <c r="G124" s="37">
        <v>949.76666666666642</v>
      </c>
      <c r="H124" s="37">
        <v>993.96666666666647</v>
      </c>
      <c r="I124" s="37">
        <v>1007.4833333333333</v>
      </c>
      <c r="J124" s="37">
        <v>1016.0666666666665</v>
      </c>
      <c r="K124" s="28">
        <v>998.9</v>
      </c>
      <c r="L124" s="28">
        <v>976.8</v>
      </c>
      <c r="M124" s="28">
        <v>24.131450000000001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4883.1000000000004</v>
      </c>
      <c r="D125" s="37">
        <v>4867.9000000000005</v>
      </c>
      <c r="E125" s="37">
        <v>4818.2500000000009</v>
      </c>
      <c r="F125" s="37">
        <v>4753.4000000000005</v>
      </c>
      <c r="G125" s="37">
        <v>4703.7500000000009</v>
      </c>
      <c r="H125" s="37">
        <v>4932.7500000000009</v>
      </c>
      <c r="I125" s="37">
        <v>4982.4000000000005</v>
      </c>
      <c r="J125" s="37">
        <v>5047.2500000000009</v>
      </c>
      <c r="K125" s="28">
        <v>4917.55</v>
      </c>
      <c r="L125" s="28">
        <v>4803.05</v>
      </c>
      <c r="M125" s="28">
        <v>3.0085799999999998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1766.55</v>
      </c>
      <c r="D126" s="37">
        <v>1781.0333333333335</v>
      </c>
      <c r="E126" s="37">
        <v>1748.0666666666671</v>
      </c>
      <c r="F126" s="37">
        <v>1729.5833333333335</v>
      </c>
      <c r="G126" s="37">
        <v>1696.616666666667</v>
      </c>
      <c r="H126" s="37">
        <v>1799.5166666666671</v>
      </c>
      <c r="I126" s="37">
        <v>1832.4833333333338</v>
      </c>
      <c r="J126" s="37">
        <v>1850.9666666666672</v>
      </c>
      <c r="K126" s="28">
        <v>1814</v>
      </c>
      <c r="L126" s="28">
        <v>1762.55</v>
      </c>
      <c r="M126" s="28">
        <v>82.484070000000003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1991.55</v>
      </c>
      <c r="D127" s="37">
        <v>2004.8333333333333</v>
      </c>
      <c r="E127" s="37">
        <v>1970.7666666666664</v>
      </c>
      <c r="F127" s="37">
        <v>1949.9833333333331</v>
      </c>
      <c r="G127" s="37">
        <v>1915.9166666666663</v>
      </c>
      <c r="H127" s="37">
        <v>2025.6166666666666</v>
      </c>
      <c r="I127" s="37">
        <v>2059.6833333333334</v>
      </c>
      <c r="J127" s="37">
        <v>2080.4666666666667</v>
      </c>
      <c r="K127" s="28">
        <v>2038.9</v>
      </c>
      <c r="L127" s="28">
        <v>1984.05</v>
      </c>
      <c r="M127" s="28">
        <v>6.50549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1037.3</v>
      </c>
      <c r="D128" s="37">
        <v>1037.6166666666668</v>
      </c>
      <c r="E128" s="37">
        <v>1026.7333333333336</v>
      </c>
      <c r="F128" s="37">
        <v>1016.1666666666667</v>
      </c>
      <c r="G128" s="37">
        <v>1005.2833333333335</v>
      </c>
      <c r="H128" s="37">
        <v>1048.1833333333336</v>
      </c>
      <c r="I128" s="37">
        <v>1059.0666666666668</v>
      </c>
      <c r="J128" s="37">
        <v>1069.6333333333337</v>
      </c>
      <c r="K128" s="28">
        <v>1048.5</v>
      </c>
      <c r="L128" s="28">
        <v>1027.05</v>
      </c>
      <c r="M128" s="28">
        <v>5.0771800000000002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359.8</v>
      </c>
      <c r="D129" s="37">
        <v>351.66666666666669</v>
      </c>
      <c r="E129" s="37">
        <v>343.48333333333335</v>
      </c>
      <c r="F129" s="37">
        <v>327.16666666666669</v>
      </c>
      <c r="G129" s="37">
        <v>318.98333333333335</v>
      </c>
      <c r="H129" s="37">
        <v>367.98333333333335</v>
      </c>
      <c r="I129" s="37">
        <v>376.16666666666663</v>
      </c>
      <c r="J129" s="37">
        <v>392.48333333333335</v>
      </c>
      <c r="K129" s="28">
        <v>359.85</v>
      </c>
      <c r="L129" s="28">
        <v>335.35</v>
      </c>
      <c r="M129" s="28">
        <v>8.8346699999999991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767.4</v>
      </c>
      <c r="D130" s="37">
        <v>766.13333333333333</v>
      </c>
      <c r="E130" s="37">
        <v>757.26666666666665</v>
      </c>
      <c r="F130" s="37">
        <v>747.13333333333333</v>
      </c>
      <c r="G130" s="37">
        <v>738.26666666666665</v>
      </c>
      <c r="H130" s="37">
        <v>776.26666666666665</v>
      </c>
      <c r="I130" s="37">
        <v>785.13333333333321</v>
      </c>
      <c r="J130" s="37">
        <v>795.26666666666665</v>
      </c>
      <c r="K130" s="28">
        <v>775</v>
      </c>
      <c r="L130" s="28">
        <v>756</v>
      </c>
      <c r="M130" s="28">
        <v>79.264719999999997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571.20000000000005</v>
      </c>
      <c r="D131" s="37">
        <v>571.15</v>
      </c>
      <c r="E131" s="37">
        <v>564.5</v>
      </c>
      <c r="F131" s="37">
        <v>557.80000000000007</v>
      </c>
      <c r="G131" s="37">
        <v>551.15000000000009</v>
      </c>
      <c r="H131" s="37">
        <v>577.84999999999991</v>
      </c>
      <c r="I131" s="37">
        <v>584.49999999999977</v>
      </c>
      <c r="J131" s="37">
        <v>591.19999999999982</v>
      </c>
      <c r="K131" s="28">
        <v>577.79999999999995</v>
      </c>
      <c r="L131" s="28">
        <v>564.45000000000005</v>
      </c>
      <c r="M131" s="28">
        <v>69.096010000000007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2788.55</v>
      </c>
      <c r="D132" s="37">
        <v>2778.6333333333332</v>
      </c>
      <c r="E132" s="37">
        <v>2760.9166666666665</v>
      </c>
      <c r="F132" s="37">
        <v>2733.2833333333333</v>
      </c>
      <c r="G132" s="37">
        <v>2715.5666666666666</v>
      </c>
      <c r="H132" s="37">
        <v>2806.2666666666664</v>
      </c>
      <c r="I132" s="37">
        <v>2823.9833333333336</v>
      </c>
      <c r="J132" s="37">
        <v>2851.6166666666663</v>
      </c>
      <c r="K132" s="28">
        <v>2796.35</v>
      </c>
      <c r="L132" s="28">
        <v>2751</v>
      </c>
      <c r="M132" s="28">
        <v>7.0317600000000002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1783.45</v>
      </c>
      <c r="D133" s="37">
        <v>1784.3000000000002</v>
      </c>
      <c r="E133" s="37">
        <v>1762.4500000000003</v>
      </c>
      <c r="F133" s="37">
        <v>1741.45</v>
      </c>
      <c r="G133" s="37">
        <v>1719.6000000000001</v>
      </c>
      <c r="H133" s="37">
        <v>1805.3000000000004</v>
      </c>
      <c r="I133" s="37">
        <v>1827.1500000000003</v>
      </c>
      <c r="J133" s="37">
        <v>1848.1500000000005</v>
      </c>
      <c r="K133" s="28">
        <v>1806.15</v>
      </c>
      <c r="L133" s="28">
        <v>1763.3</v>
      </c>
      <c r="M133" s="28">
        <v>19.17942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84.45</v>
      </c>
      <c r="D134" s="37">
        <v>84.866666666666674</v>
      </c>
      <c r="E134" s="37">
        <v>83.833333333333343</v>
      </c>
      <c r="F134" s="37">
        <v>83.216666666666669</v>
      </c>
      <c r="G134" s="37">
        <v>82.183333333333337</v>
      </c>
      <c r="H134" s="37">
        <v>85.483333333333348</v>
      </c>
      <c r="I134" s="37">
        <v>86.51666666666668</v>
      </c>
      <c r="J134" s="37">
        <v>87.133333333333354</v>
      </c>
      <c r="K134" s="28">
        <v>85.9</v>
      </c>
      <c r="L134" s="28">
        <v>84.25</v>
      </c>
      <c r="M134" s="28">
        <v>42.163499999999999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4798.8500000000004</v>
      </c>
      <c r="D135" s="37">
        <v>4863.95</v>
      </c>
      <c r="E135" s="37">
        <v>4719.8999999999996</v>
      </c>
      <c r="F135" s="37">
        <v>4640.95</v>
      </c>
      <c r="G135" s="37">
        <v>4496.8999999999996</v>
      </c>
      <c r="H135" s="37">
        <v>4942.8999999999996</v>
      </c>
      <c r="I135" s="37">
        <v>5086.9500000000007</v>
      </c>
      <c r="J135" s="37">
        <v>5165.8999999999996</v>
      </c>
      <c r="K135" s="28">
        <v>5008</v>
      </c>
      <c r="L135" s="28">
        <v>4785</v>
      </c>
      <c r="M135" s="28">
        <v>4.3835300000000004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392</v>
      </c>
      <c r="D136" s="37">
        <v>392</v>
      </c>
      <c r="E136" s="37">
        <v>389.15</v>
      </c>
      <c r="F136" s="37">
        <v>386.29999999999995</v>
      </c>
      <c r="G136" s="37">
        <v>383.44999999999993</v>
      </c>
      <c r="H136" s="37">
        <v>394.85</v>
      </c>
      <c r="I136" s="37">
        <v>397.70000000000005</v>
      </c>
      <c r="J136" s="37">
        <v>400.55000000000007</v>
      </c>
      <c r="K136" s="28">
        <v>394.85</v>
      </c>
      <c r="L136" s="28">
        <v>389.15</v>
      </c>
      <c r="M136" s="28">
        <v>15.204639999999999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6059.75</v>
      </c>
      <c r="D137" s="37">
        <v>6073.3833333333341</v>
      </c>
      <c r="E137" s="37">
        <v>5966.3666666666686</v>
      </c>
      <c r="F137" s="37">
        <v>5872.9833333333345</v>
      </c>
      <c r="G137" s="37">
        <v>5765.966666666669</v>
      </c>
      <c r="H137" s="37">
        <v>6166.7666666666682</v>
      </c>
      <c r="I137" s="37">
        <v>6273.7833333333328</v>
      </c>
      <c r="J137" s="37">
        <v>6367.1666666666679</v>
      </c>
      <c r="K137" s="28">
        <v>6180.4</v>
      </c>
      <c r="L137" s="28">
        <v>5980</v>
      </c>
      <c r="M137" s="28">
        <v>3.6295000000000002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1781.5</v>
      </c>
      <c r="D138" s="37">
        <v>1796.75</v>
      </c>
      <c r="E138" s="37">
        <v>1763.75</v>
      </c>
      <c r="F138" s="37">
        <v>1746</v>
      </c>
      <c r="G138" s="37">
        <v>1713</v>
      </c>
      <c r="H138" s="37">
        <v>1814.5</v>
      </c>
      <c r="I138" s="37">
        <v>1847.5</v>
      </c>
      <c r="J138" s="37">
        <v>1865.25</v>
      </c>
      <c r="K138" s="28">
        <v>1829.75</v>
      </c>
      <c r="L138" s="28">
        <v>1779</v>
      </c>
      <c r="M138" s="28">
        <v>22.624459999999999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601.29999999999995</v>
      </c>
      <c r="D139" s="37">
        <v>604.36666666666667</v>
      </c>
      <c r="E139" s="37">
        <v>595.83333333333337</v>
      </c>
      <c r="F139" s="37">
        <v>590.36666666666667</v>
      </c>
      <c r="G139" s="37">
        <v>581.83333333333337</v>
      </c>
      <c r="H139" s="37">
        <v>609.83333333333337</v>
      </c>
      <c r="I139" s="37">
        <v>618.36666666666667</v>
      </c>
      <c r="J139" s="37">
        <v>623.83333333333337</v>
      </c>
      <c r="K139" s="28">
        <v>612.9</v>
      </c>
      <c r="L139" s="28">
        <v>598.9</v>
      </c>
      <c r="M139" s="28">
        <v>10.059850000000001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785.5</v>
      </c>
      <c r="D140" s="37">
        <v>785.23333333333323</v>
      </c>
      <c r="E140" s="37">
        <v>780.26666666666642</v>
      </c>
      <c r="F140" s="37">
        <v>775.03333333333319</v>
      </c>
      <c r="G140" s="37">
        <v>770.06666666666638</v>
      </c>
      <c r="H140" s="37">
        <v>790.46666666666647</v>
      </c>
      <c r="I140" s="37">
        <v>795.43333333333339</v>
      </c>
      <c r="J140" s="37">
        <v>800.66666666666652</v>
      </c>
      <c r="K140" s="28">
        <v>790.2</v>
      </c>
      <c r="L140" s="28">
        <v>780</v>
      </c>
      <c r="M140" s="28">
        <v>5.2604899999999999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67765.649999999994</v>
      </c>
      <c r="D141" s="37">
        <v>67688.900000000009</v>
      </c>
      <c r="E141" s="37">
        <v>67377.800000000017</v>
      </c>
      <c r="F141" s="37">
        <v>66989.950000000012</v>
      </c>
      <c r="G141" s="37">
        <v>66678.85000000002</v>
      </c>
      <c r="H141" s="37">
        <v>68076.750000000015</v>
      </c>
      <c r="I141" s="37">
        <v>68387.85000000002</v>
      </c>
      <c r="J141" s="37">
        <v>68775.700000000012</v>
      </c>
      <c r="K141" s="28">
        <v>68000</v>
      </c>
      <c r="L141" s="28">
        <v>67301.05</v>
      </c>
      <c r="M141" s="28">
        <v>4.2860000000000002E-2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832.55</v>
      </c>
      <c r="D142" s="37">
        <v>835.51666666666677</v>
      </c>
      <c r="E142" s="37">
        <v>827.03333333333353</v>
      </c>
      <c r="F142" s="37">
        <v>821.51666666666677</v>
      </c>
      <c r="G142" s="37">
        <v>813.03333333333353</v>
      </c>
      <c r="H142" s="37">
        <v>841.03333333333353</v>
      </c>
      <c r="I142" s="37">
        <v>849.51666666666688</v>
      </c>
      <c r="J142" s="37">
        <v>855.03333333333353</v>
      </c>
      <c r="K142" s="28">
        <v>844</v>
      </c>
      <c r="L142" s="28">
        <v>830</v>
      </c>
      <c r="M142" s="28">
        <v>2.8593600000000001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175.7</v>
      </c>
      <c r="D143" s="37">
        <v>175.91666666666666</v>
      </c>
      <c r="E143" s="37">
        <v>174.48333333333332</v>
      </c>
      <c r="F143" s="37">
        <v>173.26666666666665</v>
      </c>
      <c r="G143" s="37">
        <v>171.83333333333331</v>
      </c>
      <c r="H143" s="37">
        <v>177.13333333333333</v>
      </c>
      <c r="I143" s="37">
        <v>178.56666666666666</v>
      </c>
      <c r="J143" s="37">
        <v>179.78333333333333</v>
      </c>
      <c r="K143" s="28">
        <v>177.35</v>
      </c>
      <c r="L143" s="28">
        <v>174.7</v>
      </c>
      <c r="M143" s="28">
        <v>22.526219999999999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856.85</v>
      </c>
      <c r="D144" s="37">
        <v>854.80000000000007</v>
      </c>
      <c r="E144" s="37">
        <v>848.25000000000011</v>
      </c>
      <c r="F144" s="37">
        <v>839.65000000000009</v>
      </c>
      <c r="G144" s="37">
        <v>833.10000000000014</v>
      </c>
      <c r="H144" s="37">
        <v>863.40000000000009</v>
      </c>
      <c r="I144" s="37">
        <v>869.95</v>
      </c>
      <c r="J144" s="37">
        <v>878.55000000000007</v>
      </c>
      <c r="K144" s="28">
        <v>861.35</v>
      </c>
      <c r="L144" s="28">
        <v>846.2</v>
      </c>
      <c r="M144" s="28">
        <v>29.229009999999999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123.45</v>
      </c>
      <c r="D145" s="37">
        <v>123.41666666666667</v>
      </c>
      <c r="E145" s="37">
        <v>122.63333333333334</v>
      </c>
      <c r="F145" s="37">
        <v>121.81666666666666</v>
      </c>
      <c r="G145" s="37">
        <v>121.03333333333333</v>
      </c>
      <c r="H145" s="37">
        <v>124.23333333333335</v>
      </c>
      <c r="I145" s="37">
        <v>125.01666666666668</v>
      </c>
      <c r="J145" s="37">
        <v>125.83333333333336</v>
      </c>
      <c r="K145" s="28">
        <v>124.2</v>
      </c>
      <c r="L145" s="28">
        <v>122.6</v>
      </c>
      <c r="M145" s="28">
        <v>39.757080000000002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519.54999999999995</v>
      </c>
      <c r="D146" s="37">
        <v>519.55000000000007</v>
      </c>
      <c r="E146" s="37">
        <v>515.15000000000009</v>
      </c>
      <c r="F146" s="37">
        <v>510.75</v>
      </c>
      <c r="G146" s="37">
        <v>506.35</v>
      </c>
      <c r="H146" s="37">
        <v>523.95000000000016</v>
      </c>
      <c r="I146" s="37">
        <v>528.35</v>
      </c>
      <c r="J146" s="37">
        <v>532.75000000000023</v>
      </c>
      <c r="K146" s="28">
        <v>523.95000000000005</v>
      </c>
      <c r="L146" s="28">
        <v>515.15</v>
      </c>
      <c r="M146" s="28">
        <v>11.67454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7565.4</v>
      </c>
      <c r="D147" s="37">
        <v>7555.6500000000005</v>
      </c>
      <c r="E147" s="37">
        <v>7494.7500000000009</v>
      </c>
      <c r="F147" s="37">
        <v>7424.1</v>
      </c>
      <c r="G147" s="37">
        <v>7363.2000000000007</v>
      </c>
      <c r="H147" s="37">
        <v>7626.3000000000011</v>
      </c>
      <c r="I147" s="37">
        <v>7687.2000000000007</v>
      </c>
      <c r="J147" s="37">
        <v>7757.8500000000013</v>
      </c>
      <c r="K147" s="28">
        <v>7616.55</v>
      </c>
      <c r="L147" s="28">
        <v>7485</v>
      </c>
      <c r="M147" s="28">
        <v>4.9625399999999997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795.7</v>
      </c>
      <c r="D148" s="37">
        <v>798.23333333333323</v>
      </c>
      <c r="E148" s="37">
        <v>790.46666666666647</v>
      </c>
      <c r="F148" s="37">
        <v>785.23333333333323</v>
      </c>
      <c r="G148" s="37">
        <v>777.46666666666647</v>
      </c>
      <c r="H148" s="37">
        <v>803.46666666666647</v>
      </c>
      <c r="I148" s="37">
        <v>811.23333333333312</v>
      </c>
      <c r="J148" s="37">
        <v>816.46666666666647</v>
      </c>
      <c r="K148" s="28">
        <v>806</v>
      </c>
      <c r="L148" s="28">
        <v>793</v>
      </c>
      <c r="M148" s="28">
        <v>5.3393199999999998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4232.3999999999996</v>
      </c>
      <c r="D149" s="37">
        <v>4253.1333333333332</v>
      </c>
      <c r="E149" s="37">
        <v>4186.2666666666664</v>
      </c>
      <c r="F149" s="37">
        <v>4140.1333333333332</v>
      </c>
      <c r="G149" s="37">
        <v>4073.2666666666664</v>
      </c>
      <c r="H149" s="37">
        <v>4299.2666666666664</v>
      </c>
      <c r="I149" s="37">
        <v>4366.1333333333332</v>
      </c>
      <c r="J149" s="37">
        <v>4412.2666666666664</v>
      </c>
      <c r="K149" s="28">
        <v>4320</v>
      </c>
      <c r="L149" s="28">
        <v>4207</v>
      </c>
      <c r="M149" s="28">
        <v>4.3194299999999997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3129.2</v>
      </c>
      <c r="D150" s="37">
        <v>3139.8000000000006</v>
      </c>
      <c r="E150" s="37">
        <v>3101.4500000000012</v>
      </c>
      <c r="F150" s="37">
        <v>3073.7000000000007</v>
      </c>
      <c r="G150" s="37">
        <v>3035.3500000000013</v>
      </c>
      <c r="H150" s="37">
        <v>3167.5500000000011</v>
      </c>
      <c r="I150" s="37">
        <v>3205.9000000000005</v>
      </c>
      <c r="J150" s="37">
        <v>3233.650000000001</v>
      </c>
      <c r="K150" s="28">
        <v>3178.15</v>
      </c>
      <c r="L150" s="28">
        <v>3112.05</v>
      </c>
      <c r="M150" s="28">
        <v>3.3645399999999999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1371.35</v>
      </c>
      <c r="D151" s="37">
        <v>1370.7833333333335</v>
      </c>
      <c r="E151" s="37">
        <v>1360.5666666666671</v>
      </c>
      <c r="F151" s="37">
        <v>1349.7833333333335</v>
      </c>
      <c r="G151" s="37">
        <v>1339.5666666666671</v>
      </c>
      <c r="H151" s="37">
        <v>1381.5666666666671</v>
      </c>
      <c r="I151" s="37">
        <v>1391.7833333333338</v>
      </c>
      <c r="J151" s="37">
        <v>1402.5666666666671</v>
      </c>
      <c r="K151" s="28">
        <v>1381</v>
      </c>
      <c r="L151" s="28">
        <v>1360</v>
      </c>
      <c r="M151" s="28">
        <v>8.9983500000000003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838.1</v>
      </c>
      <c r="D152" s="37">
        <v>839.5</v>
      </c>
      <c r="E152" s="37">
        <v>830.6</v>
      </c>
      <c r="F152" s="37">
        <v>823.1</v>
      </c>
      <c r="G152" s="37">
        <v>814.2</v>
      </c>
      <c r="H152" s="37">
        <v>847</v>
      </c>
      <c r="I152" s="37">
        <v>855.90000000000009</v>
      </c>
      <c r="J152" s="37">
        <v>863.4</v>
      </c>
      <c r="K152" s="28">
        <v>848.4</v>
      </c>
      <c r="L152" s="28">
        <v>832</v>
      </c>
      <c r="M152" s="28">
        <v>0.76424000000000003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173.9</v>
      </c>
      <c r="D153" s="37">
        <v>174.01666666666665</v>
      </c>
      <c r="E153" s="37">
        <v>172.68333333333331</v>
      </c>
      <c r="F153" s="37">
        <v>171.46666666666667</v>
      </c>
      <c r="G153" s="37">
        <v>170.13333333333333</v>
      </c>
      <c r="H153" s="37">
        <v>175.23333333333329</v>
      </c>
      <c r="I153" s="37">
        <v>176.56666666666666</v>
      </c>
      <c r="J153" s="37">
        <v>177.78333333333327</v>
      </c>
      <c r="K153" s="28">
        <v>175.35</v>
      </c>
      <c r="L153" s="28">
        <v>172.8</v>
      </c>
      <c r="M153" s="28">
        <v>86.698560000000001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153.1</v>
      </c>
      <c r="D154" s="37">
        <v>153.18333333333331</v>
      </c>
      <c r="E154" s="37">
        <v>151.76666666666662</v>
      </c>
      <c r="F154" s="37">
        <v>150.43333333333331</v>
      </c>
      <c r="G154" s="37">
        <v>149.01666666666662</v>
      </c>
      <c r="H154" s="37">
        <v>154.51666666666662</v>
      </c>
      <c r="I154" s="37">
        <v>155.93333333333331</v>
      </c>
      <c r="J154" s="37">
        <v>157.26666666666662</v>
      </c>
      <c r="K154" s="28">
        <v>154.6</v>
      </c>
      <c r="L154" s="28">
        <v>151.85</v>
      </c>
      <c r="M154" s="28">
        <v>155.83159000000001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124.25</v>
      </c>
      <c r="D155" s="37">
        <v>125.51666666666667</v>
      </c>
      <c r="E155" s="37">
        <v>122.73333333333332</v>
      </c>
      <c r="F155" s="37">
        <v>121.21666666666665</v>
      </c>
      <c r="G155" s="37">
        <v>118.43333333333331</v>
      </c>
      <c r="H155" s="37">
        <v>127.03333333333333</v>
      </c>
      <c r="I155" s="37">
        <v>129.81666666666666</v>
      </c>
      <c r="J155" s="37">
        <v>131.33333333333334</v>
      </c>
      <c r="K155" s="28">
        <v>128.30000000000001</v>
      </c>
      <c r="L155" s="28">
        <v>124</v>
      </c>
      <c r="M155" s="28">
        <v>128.49379999999999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4071.9</v>
      </c>
      <c r="D156" s="37">
        <v>4088.4333333333329</v>
      </c>
      <c r="E156" s="37">
        <v>4026.8666666666659</v>
      </c>
      <c r="F156" s="37">
        <v>3981.833333333333</v>
      </c>
      <c r="G156" s="37">
        <v>3920.266666666666</v>
      </c>
      <c r="H156" s="37">
        <v>4133.4666666666653</v>
      </c>
      <c r="I156" s="37">
        <v>4195.0333333333328</v>
      </c>
      <c r="J156" s="37">
        <v>4240.0666666666657</v>
      </c>
      <c r="K156" s="28">
        <v>4150</v>
      </c>
      <c r="L156" s="28">
        <v>4043.4</v>
      </c>
      <c r="M156" s="28">
        <v>0.84670999999999996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18426.349999999999</v>
      </c>
      <c r="D157" s="37">
        <v>18386.533333333333</v>
      </c>
      <c r="E157" s="37">
        <v>18252.816666666666</v>
      </c>
      <c r="F157" s="37">
        <v>18079.283333333333</v>
      </c>
      <c r="G157" s="37">
        <v>17945.566666666666</v>
      </c>
      <c r="H157" s="37">
        <v>18560.066666666666</v>
      </c>
      <c r="I157" s="37">
        <v>18693.783333333333</v>
      </c>
      <c r="J157" s="37">
        <v>18867.316666666666</v>
      </c>
      <c r="K157" s="28">
        <v>18520.25</v>
      </c>
      <c r="L157" s="28">
        <v>18213</v>
      </c>
      <c r="M157" s="28">
        <v>0.37669000000000002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331.4</v>
      </c>
      <c r="D158" s="37">
        <v>332.2833333333333</v>
      </c>
      <c r="E158" s="37">
        <v>328.56666666666661</v>
      </c>
      <c r="F158" s="37">
        <v>325.73333333333329</v>
      </c>
      <c r="G158" s="37">
        <v>322.01666666666659</v>
      </c>
      <c r="H158" s="37">
        <v>335.11666666666662</v>
      </c>
      <c r="I158" s="37">
        <v>338.83333333333331</v>
      </c>
      <c r="J158" s="37">
        <v>341.66666666666663</v>
      </c>
      <c r="K158" s="28">
        <v>336</v>
      </c>
      <c r="L158" s="28">
        <v>329.45</v>
      </c>
      <c r="M158" s="28">
        <v>6.0516399999999999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1001.2</v>
      </c>
      <c r="D159" s="37">
        <v>992.38333333333333</v>
      </c>
      <c r="E159" s="37">
        <v>969.76666666666665</v>
      </c>
      <c r="F159" s="37">
        <v>938.33333333333337</v>
      </c>
      <c r="G159" s="37">
        <v>915.7166666666667</v>
      </c>
      <c r="H159" s="37">
        <v>1023.8166666666666</v>
      </c>
      <c r="I159" s="37">
        <v>1046.4333333333332</v>
      </c>
      <c r="J159" s="37">
        <v>1077.8666666666666</v>
      </c>
      <c r="K159" s="28">
        <v>1015</v>
      </c>
      <c r="L159" s="28">
        <v>960.95</v>
      </c>
      <c r="M159" s="28">
        <v>17.291679999999999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171.2</v>
      </c>
      <c r="D160" s="37">
        <v>171.16666666666666</v>
      </c>
      <c r="E160" s="37">
        <v>169.58333333333331</v>
      </c>
      <c r="F160" s="37">
        <v>167.96666666666667</v>
      </c>
      <c r="G160" s="37">
        <v>166.38333333333333</v>
      </c>
      <c r="H160" s="37">
        <v>172.7833333333333</v>
      </c>
      <c r="I160" s="37">
        <v>174.36666666666662</v>
      </c>
      <c r="J160" s="37">
        <v>175.98333333333329</v>
      </c>
      <c r="K160" s="28">
        <v>172.75</v>
      </c>
      <c r="L160" s="28">
        <v>169.55</v>
      </c>
      <c r="M160" s="28">
        <v>97.249790000000004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235.5</v>
      </c>
      <c r="D161" s="37">
        <v>236.15</v>
      </c>
      <c r="E161" s="37">
        <v>233.8</v>
      </c>
      <c r="F161" s="37">
        <v>232.1</v>
      </c>
      <c r="G161" s="37">
        <v>229.75</v>
      </c>
      <c r="H161" s="37">
        <v>237.85000000000002</v>
      </c>
      <c r="I161" s="37">
        <v>240.2</v>
      </c>
      <c r="J161" s="37">
        <v>241.90000000000003</v>
      </c>
      <c r="K161" s="28">
        <v>238.5</v>
      </c>
      <c r="L161" s="28">
        <v>234.45</v>
      </c>
      <c r="M161" s="28">
        <v>8.83385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2914</v>
      </c>
      <c r="D162" s="37">
        <v>2926.3333333333335</v>
      </c>
      <c r="E162" s="37">
        <v>2892.666666666667</v>
      </c>
      <c r="F162" s="37">
        <v>2871.3333333333335</v>
      </c>
      <c r="G162" s="37">
        <v>2837.666666666667</v>
      </c>
      <c r="H162" s="37">
        <v>2947.666666666667</v>
      </c>
      <c r="I162" s="37">
        <v>2981.3333333333339</v>
      </c>
      <c r="J162" s="37">
        <v>3002.666666666667</v>
      </c>
      <c r="K162" s="28">
        <v>2960</v>
      </c>
      <c r="L162" s="28">
        <v>2905</v>
      </c>
      <c r="M162" s="28">
        <v>1.33969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45689.45</v>
      </c>
      <c r="D163" s="37">
        <v>45413.616666666669</v>
      </c>
      <c r="E163" s="37">
        <v>45059.733333333337</v>
      </c>
      <c r="F163" s="37">
        <v>44430.01666666667</v>
      </c>
      <c r="G163" s="37">
        <v>44076.133333333339</v>
      </c>
      <c r="H163" s="37">
        <v>46043.333333333336</v>
      </c>
      <c r="I163" s="37">
        <v>46397.216666666667</v>
      </c>
      <c r="J163" s="37">
        <v>47026.933333333334</v>
      </c>
      <c r="K163" s="28">
        <v>45767.5</v>
      </c>
      <c r="L163" s="28">
        <v>44783.9</v>
      </c>
      <c r="M163" s="28">
        <v>0.16302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202.9</v>
      </c>
      <c r="D164" s="37">
        <v>202.76666666666665</v>
      </c>
      <c r="E164" s="37">
        <v>201.5333333333333</v>
      </c>
      <c r="F164" s="37">
        <v>200.16666666666666</v>
      </c>
      <c r="G164" s="37">
        <v>198.93333333333331</v>
      </c>
      <c r="H164" s="37">
        <v>204.1333333333333</v>
      </c>
      <c r="I164" s="37">
        <v>205.36666666666665</v>
      </c>
      <c r="J164" s="37">
        <v>206.73333333333329</v>
      </c>
      <c r="K164" s="28">
        <v>204</v>
      </c>
      <c r="L164" s="28">
        <v>201.4</v>
      </c>
      <c r="M164" s="28">
        <v>22.92971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4476.45</v>
      </c>
      <c r="D165" s="37">
        <v>4494.9333333333334</v>
      </c>
      <c r="E165" s="37">
        <v>4453.5166666666664</v>
      </c>
      <c r="F165" s="37">
        <v>4430.583333333333</v>
      </c>
      <c r="G165" s="37">
        <v>4389.1666666666661</v>
      </c>
      <c r="H165" s="37">
        <v>4517.8666666666668</v>
      </c>
      <c r="I165" s="37">
        <v>4559.2833333333328</v>
      </c>
      <c r="J165" s="37">
        <v>4582.2166666666672</v>
      </c>
      <c r="K165" s="28">
        <v>4536.3500000000004</v>
      </c>
      <c r="L165" s="28">
        <v>4472</v>
      </c>
      <c r="M165" s="28">
        <v>0.13782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2449.15</v>
      </c>
      <c r="D166" s="37">
        <v>2475.9666666666667</v>
      </c>
      <c r="E166" s="37">
        <v>2413.1833333333334</v>
      </c>
      <c r="F166" s="37">
        <v>2377.2166666666667</v>
      </c>
      <c r="G166" s="37">
        <v>2314.4333333333334</v>
      </c>
      <c r="H166" s="37">
        <v>2511.9333333333334</v>
      </c>
      <c r="I166" s="37">
        <v>2574.7166666666672</v>
      </c>
      <c r="J166" s="37">
        <v>2610.6833333333334</v>
      </c>
      <c r="K166" s="28">
        <v>2538.75</v>
      </c>
      <c r="L166" s="28">
        <v>2440</v>
      </c>
      <c r="M166" s="28">
        <v>6.9032799999999996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2321</v>
      </c>
      <c r="D167" s="37">
        <v>2327.65</v>
      </c>
      <c r="E167" s="37">
        <v>2301.3500000000004</v>
      </c>
      <c r="F167" s="37">
        <v>2281.7000000000003</v>
      </c>
      <c r="G167" s="37">
        <v>2255.4000000000005</v>
      </c>
      <c r="H167" s="37">
        <v>2347.3000000000002</v>
      </c>
      <c r="I167" s="37">
        <v>2373.6000000000004</v>
      </c>
      <c r="J167" s="37">
        <v>2393.25</v>
      </c>
      <c r="K167" s="28">
        <v>2353.9499999999998</v>
      </c>
      <c r="L167" s="28">
        <v>2308</v>
      </c>
      <c r="M167" s="28">
        <v>4.6539099999999998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2664.25</v>
      </c>
      <c r="D168" s="37">
        <v>2681.75</v>
      </c>
      <c r="E168" s="37">
        <v>2633.5</v>
      </c>
      <c r="F168" s="37">
        <v>2602.75</v>
      </c>
      <c r="G168" s="37">
        <v>2554.5</v>
      </c>
      <c r="H168" s="37">
        <v>2712.5</v>
      </c>
      <c r="I168" s="37">
        <v>2760.75</v>
      </c>
      <c r="J168" s="37">
        <v>2791.5</v>
      </c>
      <c r="K168" s="28">
        <v>2730</v>
      </c>
      <c r="L168" s="28">
        <v>2651</v>
      </c>
      <c r="M168" s="28">
        <v>3.10168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120.75</v>
      </c>
      <c r="D169" s="37">
        <v>121.13333333333333</v>
      </c>
      <c r="E169" s="37">
        <v>119.81666666666665</v>
      </c>
      <c r="F169" s="37">
        <v>118.88333333333333</v>
      </c>
      <c r="G169" s="37">
        <v>117.56666666666665</v>
      </c>
      <c r="H169" s="37">
        <v>122.06666666666665</v>
      </c>
      <c r="I169" s="37">
        <v>123.38333333333331</v>
      </c>
      <c r="J169" s="37">
        <v>124.31666666666665</v>
      </c>
      <c r="K169" s="28">
        <v>122.45</v>
      </c>
      <c r="L169" s="28">
        <v>120.2</v>
      </c>
      <c r="M169" s="28">
        <v>48.643169999999998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230.9</v>
      </c>
      <c r="D170" s="37">
        <v>231.61666666666667</v>
      </c>
      <c r="E170" s="37">
        <v>227.68333333333334</v>
      </c>
      <c r="F170" s="37">
        <v>224.46666666666667</v>
      </c>
      <c r="G170" s="37">
        <v>220.53333333333333</v>
      </c>
      <c r="H170" s="37">
        <v>234.83333333333334</v>
      </c>
      <c r="I170" s="37">
        <v>238.76666666666668</v>
      </c>
      <c r="J170" s="37">
        <v>241.98333333333335</v>
      </c>
      <c r="K170" s="28">
        <v>235.55</v>
      </c>
      <c r="L170" s="28">
        <v>228.4</v>
      </c>
      <c r="M170" s="28">
        <v>93.103669999999994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501.6</v>
      </c>
      <c r="D171" s="37">
        <v>507.65000000000009</v>
      </c>
      <c r="E171" s="37">
        <v>488.85000000000014</v>
      </c>
      <c r="F171" s="37">
        <v>476.1</v>
      </c>
      <c r="G171" s="37">
        <v>457.30000000000007</v>
      </c>
      <c r="H171" s="37">
        <v>520.4000000000002</v>
      </c>
      <c r="I171" s="37">
        <v>539.20000000000016</v>
      </c>
      <c r="J171" s="37">
        <v>551.95000000000027</v>
      </c>
      <c r="K171" s="28">
        <v>526.45000000000005</v>
      </c>
      <c r="L171" s="28">
        <v>494.9</v>
      </c>
      <c r="M171" s="28">
        <v>8.0515899999999991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14504.45</v>
      </c>
      <c r="D172" s="37">
        <v>14481.483333333332</v>
      </c>
      <c r="E172" s="37">
        <v>14412.966666666664</v>
      </c>
      <c r="F172" s="37">
        <v>14321.483333333332</v>
      </c>
      <c r="G172" s="37">
        <v>14252.966666666664</v>
      </c>
      <c r="H172" s="37">
        <v>14572.966666666664</v>
      </c>
      <c r="I172" s="37">
        <v>14641.48333333333</v>
      </c>
      <c r="J172" s="37">
        <v>14732.966666666664</v>
      </c>
      <c r="K172" s="28">
        <v>14550</v>
      </c>
      <c r="L172" s="28">
        <v>14390</v>
      </c>
      <c r="M172" s="28">
        <v>2.2689999999999998E-2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37.450000000000003</v>
      </c>
      <c r="D173" s="37">
        <v>37.616666666666667</v>
      </c>
      <c r="E173" s="37">
        <v>37.233333333333334</v>
      </c>
      <c r="F173" s="37">
        <v>37.016666666666666</v>
      </c>
      <c r="G173" s="37">
        <v>36.633333333333333</v>
      </c>
      <c r="H173" s="37">
        <v>37.833333333333336</v>
      </c>
      <c r="I173" s="37">
        <v>38.216666666666676</v>
      </c>
      <c r="J173" s="37">
        <v>38.433333333333337</v>
      </c>
      <c r="K173" s="28">
        <v>38</v>
      </c>
      <c r="L173" s="28">
        <v>37.4</v>
      </c>
      <c r="M173" s="28">
        <v>287.70137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131.25</v>
      </c>
      <c r="D174" s="37">
        <v>130.13333333333333</v>
      </c>
      <c r="E174" s="37">
        <v>128.61666666666665</v>
      </c>
      <c r="F174" s="37">
        <v>125.98333333333332</v>
      </c>
      <c r="G174" s="37">
        <v>124.46666666666664</v>
      </c>
      <c r="H174" s="37">
        <v>132.76666666666665</v>
      </c>
      <c r="I174" s="37">
        <v>134.2833333333333</v>
      </c>
      <c r="J174" s="37">
        <v>136.91666666666666</v>
      </c>
      <c r="K174" s="28">
        <v>131.65</v>
      </c>
      <c r="L174" s="28">
        <v>127.5</v>
      </c>
      <c r="M174" s="28">
        <v>171.94605000000001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133.9</v>
      </c>
      <c r="D175" s="37">
        <v>133.81666666666666</v>
      </c>
      <c r="E175" s="37">
        <v>133.03333333333333</v>
      </c>
      <c r="F175" s="37">
        <v>132.16666666666666</v>
      </c>
      <c r="G175" s="37">
        <v>131.38333333333333</v>
      </c>
      <c r="H175" s="37">
        <v>134.68333333333334</v>
      </c>
      <c r="I175" s="37">
        <v>135.46666666666664</v>
      </c>
      <c r="J175" s="37">
        <v>136.33333333333334</v>
      </c>
      <c r="K175" s="28">
        <v>134.6</v>
      </c>
      <c r="L175" s="28">
        <v>132.94999999999999</v>
      </c>
      <c r="M175" s="28">
        <v>19.9331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2610.1999999999998</v>
      </c>
      <c r="D176" s="37">
        <v>2610.5833333333335</v>
      </c>
      <c r="E176" s="37">
        <v>2582.6166666666668</v>
      </c>
      <c r="F176" s="37">
        <v>2555.0333333333333</v>
      </c>
      <c r="G176" s="37">
        <v>2527.0666666666666</v>
      </c>
      <c r="H176" s="37">
        <v>2638.166666666667</v>
      </c>
      <c r="I176" s="37">
        <v>2666.1333333333332</v>
      </c>
      <c r="J176" s="37">
        <v>2693.7166666666672</v>
      </c>
      <c r="K176" s="28">
        <v>2638.55</v>
      </c>
      <c r="L176" s="28">
        <v>2583</v>
      </c>
      <c r="M176" s="28">
        <v>42.708159999999999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852.35</v>
      </c>
      <c r="D177" s="37">
        <v>850.5333333333333</v>
      </c>
      <c r="E177" s="37">
        <v>846.31666666666661</v>
      </c>
      <c r="F177" s="37">
        <v>840.2833333333333</v>
      </c>
      <c r="G177" s="37">
        <v>836.06666666666661</v>
      </c>
      <c r="H177" s="37">
        <v>856.56666666666661</v>
      </c>
      <c r="I177" s="37">
        <v>860.7833333333333</v>
      </c>
      <c r="J177" s="37">
        <v>866.81666666666661</v>
      </c>
      <c r="K177" s="28">
        <v>854.75</v>
      </c>
      <c r="L177" s="28">
        <v>844.5</v>
      </c>
      <c r="M177" s="28">
        <v>22.760470000000002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1142.5</v>
      </c>
      <c r="D178" s="37">
        <v>1145.1833333333334</v>
      </c>
      <c r="E178" s="37">
        <v>1130.3666666666668</v>
      </c>
      <c r="F178" s="37">
        <v>1118.2333333333333</v>
      </c>
      <c r="G178" s="37">
        <v>1103.4166666666667</v>
      </c>
      <c r="H178" s="37">
        <v>1157.3166666666668</v>
      </c>
      <c r="I178" s="37">
        <v>1172.1333333333334</v>
      </c>
      <c r="J178" s="37">
        <v>1184.2666666666669</v>
      </c>
      <c r="K178" s="28">
        <v>1160</v>
      </c>
      <c r="L178" s="28">
        <v>1133.05</v>
      </c>
      <c r="M178" s="28">
        <v>13.188739999999999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2698.9</v>
      </c>
      <c r="D179" s="37">
        <v>2717.6</v>
      </c>
      <c r="E179" s="37">
        <v>2671.6</v>
      </c>
      <c r="F179" s="37">
        <v>2644.3</v>
      </c>
      <c r="G179" s="37">
        <v>2598.3000000000002</v>
      </c>
      <c r="H179" s="37">
        <v>2744.8999999999996</v>
      </c>
      <c r="I179" s="37">
        <v>2790.8999999999996</v>
      </c>
      <c r="J179" s="37">
        <v>2818.1999999999994</v>
      </c>
      <c r="K179" s="28">
        <v>2763.6</v>
      </c>
      <c r="L179" s="28">
        <v>2690.3</v>
      </c>
      <c r="M179" s="28">
        <v>4.6326900000000002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7879.1</v>
      </c>
      <c r="D180" s="37">
        <v>7868.2666666666664</v>
      </c>
      <c r="E180" s="37">
        <v>7821.0333333333328</v>
      </c>
      <c r="F180" s="37">
        <v>7762.9666666666662</v>
      </c>
      <c r="G180" s="37">
        <v>7715.7333333333327</v>
      </c>
      <c r="H180" s="37">
        <v>7926.333333333333</v>
      </c>
      <c r="I180" s="37">
        <v>7973.5666666666666</v>
      </c>
      <c r="J180" s="37">
        <v>8031.6333333333332</v>
      </c>
      <c r="K180" s="28">
        <v>7915.5</v>
      </c>
      <c r="L180" s="28">
        <v>7810.2</v>
      </c>
      <c r="M180" s="28">
        <v>0.49869999999999998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25203.65</v>
      </c>
      <c r="D181" s="37">
        <v>25215.833333333332</v>
      </c>
      <c r="E181" s="37">
        <v>24938.816666666666</v>
      </c>
      <c r="F181" s="37">
        <v>24673.983333333334</v>
      </c>
      <c r="G181" s="37">
        <v>24396.966666666667</v>
      </c>
      <c r="H181" s="37">
        <v>25480.666666666664</v>
      </c>
      <c r="I181" s="37">
        <v>25757.683333333334</v>
      </c>
      <c r="J181" s="37">
        <v>26022.516666666663</v>
      </c>
      <c r="K181" s="28">
        <v>25492.85</v>
      </c>
      <c r="L181" s="28">
        <v>24951</v>
      </c>
      <c r="M181" s="28">
        <v>0.35975000000000001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1223.5999999999999</v>
      </c>
      <c r="D182" s="37">
        <v>1219.8833333333332</v>
      </c>
      <c r="E182" s="37">
        <v>1201.7666666666664</v>
      </c>
      <c r="F182" s="37">
        <v>1179.9333333333332</v>
      </c>
      <c r="G182" s="37">
        <v>1161.8166666666664</v>
      </c>
      <c r="H182" s="37">
        <v>1241.7166666666665</v>
      </c>
      <c r="I182" s="37">
        <v>1259.8333333333333</v>
      </c>
      <c r="J182" s="37">
        <v>1281.6666666666665</v>
      </c>
      <c r="K182" s="28">
        <v>1238</v>
      </c>
      <c r="L182" s="28">
        <v>1198.05</v>
      </c>
      <c r="M182" s="28">
        <v>11.0823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2499.5500000000002</v>
      </c>
      <c r="D183" s="37">
        <v>2503.35</v>
      </c>
      <c r="E183" s="37">
        <v>2480.1499999999996</v>
      </c>
      <c r="F183" s="37">
        <v>2460.7499999999995</v>
      </c>
      <c r="G183" s="37">
        <v>2437.5499999999993</v>
      </c>
      <c r="H183" s="37">
        <v>2522.75</v>
      </c>
      <c r="I183" s="37">
        <v>2545.9499999999998</v>
      </c>
      <c r="J183" s="37">
        <v>2565.3500000000004</v>
      </c>
      <c r="K183" s="28">
        <v>2526.5500000000002</v>
      </c>
      <c r="L183" s="28">
        <v>2483.9499999999998</v>
      </c>
      <c r="M183" s="28">
        <v>2.27887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514.9</v>
      </c>
      <c r="D184" s="37">
        <v>516.70000000000005</v>
      </c>
      <c r="E184" s="37">
        <v>511.40000000000009</v>
      </c>
      <c r="F184" s="37">
        <v>507.90000000000009</v>
      </c>
      <c r="G184" s="37">
        <v>502.60000000000014</v>
      </c>
      <c r="H184" s="37">
        <v>520.20000000000005</v>
      </c>
      <c r="I184" s="37">
        <v>525.5</v>
      </c>
      <c r="J184" s="37">
        <v>529</v>
      </c>
      <c r="K184" s="28">
        <v>522</v>
      </c>
      <c r="L184" s="28">
        <v>513.20000000000005</v>
      </c>
      <c r="M184" s="28">
        <v>123.70287999999999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109.95</v>
      </c>
      <c r="D185" s="37">
        <v>110.66666666666667</v>
      </c>
      <c r="E185" s="37">
        <v>108.98333333333335</v>
      </c>
      <c r="F185" s="37">
        <v>108.01666666666668</v>
      </c>
      <c r="G185" s="37">
        <v>106.33333333333336</v>
      </c>
      <c r="H185" s="37">
        <v>111.63333333333334</v>
      </c>
      <c r="I185" s="37">
        <v>113.31666666666665</v>
      </c>
      <c r="J185" s="37">
        <v>114.28333333333333</v>
      </c>
      <c r="K185" s="28">
        <v>112.35</v>
      </c>
      <c r="L185" s="28">
        <v>109.7</v>
      </c>
      <c r="M185" s="28">
        <v>231.57884999999999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925.4</v>
      </c>
      <c r="D186" s="37">
        <v>925.84999999999991</v>
      </c>
      <c r="E186" s="37">
        <v>918.14999999999986</v>
      </c>
      <c r="F186" s="37">
        <v>910.9</v>
      </c>
      <c r="G186" s="37">
        <v>903.19999999999993</v>
      </c>
      <c r="H186" s="37">
        <v>933.0999999999998</v>
      </c>
      <c r="I186" s="37">
        <v>940.79999999999984</v>
      </c>
      <c r="J186" s="37">
        <v>948.04999999999973</v>
      </c>
      <c r="K186" s="28">
        <v>933.55</v>
      </c>
      <c r="L186" s="28">
        <v>918.6</v>
      </c>
      <c r="M186" s="28">
        <v>11.026249999999999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529.70000000000005</v>
      </c>
      <c r="D187" s="37">
        <v>527.55000000000007</v>
      </c>
      <c r="E187" s="37">
        <v>515.10000000000014</v>
      </c>
      <c r="F187" s="37">
        <v>500.50000000000011</v>
      </c>
      <c r="G187" s="37">
        <v>488.05000000000018</v>
      </c>
      <c r="H187" s="37">
        <v>542.15000000000009</v>
      </c>
      <c r="I187" s="37">
        <v>554.60000000000014</v>
      </c>
      <c r="J187" s="37">
        <v>569.20000000000005</v>
      </c>
      <c r="K187" s="28">
        <v>540</v>
      </c>
      <c r="L187" s="28">
        <v>512.95000000000005</v>
      </c>
      <c r="M187" s="28">
        <v>17.527529999999999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663.6</v>
      </c>
      <c r="D188" s="37">
        <v>666.06666666666661</v>
      </c>
      <c r="E188" s="37">
        <v>649.13333333333321</v>
      </c>
      <c r="F188" s="37">
        <v>634.66666666666663</v>
      </c>
      <c r="G188" s="37">
        <v>617.73333333333323</v>
      </c>
      <c r="H188" s="37">
        <v>680.53333333333319</v>
      </c>
      <c r="I188" s="37">
        <v>697.46666666666658</v>
      </c>
      <c r="J188" s="37">
        <v>711.93333333333317</v>
      </c>
      <c r="K188" s="28">
        <v>683</v>
      </c>
      <c r="L188" s="28">
        <v>651.6</v>
      </c>
      <c r="M188" s="28">
        <v>33.202280000000002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650.95000000000005</v>
      </c>
      <c r="D189" s="37">
        <v>653.69999999999993</v>
      </c>
      <c r="E189" s="37">
        <v>646.24999999999989</v>
      </c>
      <c r="F189" s="37">
        <v>641.54999999999995</v>
      </c>
      <c r="G189" s="37">
        <v>634.09999999999991</v>
      </c>
      <c r="H189" s="37">
        <v>658.39999999999986</v>
      </c>
      <c r="I189" s="37">
        <v>665.84999999999991</v>
      </c>
      <c r="J189" s="37">
        <v>670.54999999999984</v>
      </c>
      <c r="K189" s="28">
        <v>661.15</v>
      </c>
      <c r="L189" s="28">
        <v>649</v>
      </c>
      <c r="M189" s="28">
        <v>9.7586300000000001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1006.65</v>
      </c>
      <c r="D190" s="37">
        <v>1008.2166666666666</v>
      </c>
      <c r="E190" s="37">
        <v>994.63333333333321</v>
      </c>
      <c r="F190" s="37">
        <v>982.61666666666667</v>
      </c>
      <c r="G190" s="37">
        <v>969.0333333333333</v>
      </c>
      <c r="H190" s="37">
        <v>1020.2333333333331</v>
      </c>
      <c r="I190" s="37">
        <v>1033.8166666666664</v>
      </c>
      <c r="J190" s="37">
        <v>1045.833333333333</v>
      </c>
      <c r="K190" s="28">
        <v>1021.8</v>
      </c>
      <c r="L190" s="28">
        <v>996.2</v>
      </c>
      <c r="M190" s="28">
        <v>11.789759999999999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1335.75</v>
      </c>
      <c r="D191" s="37">
        <v>1345.6166666666666</v>
      </c>
      <c r="E191" s="37">
        <v>1316.2333333333331</v>
      </c>
      <c r="F191" s="37">
        <v>1296.7166666666665</v>
      </c>
      <c r="G191" s="37">
        <v>1267.333333333333</v>
      </c>
      <c r="H191" s="37">
        <v>1365.1333333333332</v>
      </c>
      <c r="I191" s="37">
        <v>1394.5166666666669</v>
      </c>
      <c r="J191" s="37">
        <v>1414.0333333333333</v>
      </c>
      <c r="K191" s="28">
        <v>1375</v>
      </c>
      <c r="L191" s="28">
        <v>1326.1</v>
      </c>
      <c r="M191" s="28">
        <v>6.9832000000000001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3696.4</v>
      </c>
      <c r="D192" s="37">
        <v>3688.2833333333333</v>
      </c>
      <c r="E192" s="37">
        <v>3664.2166666666667</v>
      </c>
      <c r="F192" s="37">
        <v>3632.0333333333333</v>
      </c>
      <c r="G192" s="37">
        <v>3607.9666666666667</v>
      </c>
      <c r="H192" s="37">
        <v>3720.4666666666667</v>
      </c>
      <c r="I192" s="37">
        <v>3744.5333333333333</v>
      </c>
      <c r="J192" s="37">
        <v>3776.7166666666667</v>
      </c>
      <c r="K192" s="28">
        <v>3712.35</v>
      </c>
      <c r="L192" s="28">
        <v>3656.1</v>
      </c>
      <c r="M192" s="28">
        <v>22.916599999999999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821.5</v>
      </c>
      <c r="D193" s="37">
        <v>818.33333333333337</v>
      </c>
      <c r="E193" s="37">
        <v>812.66666666666674</v>
      </c>
      <c r="F193" s="37">
        <v>803.83333333333337</v>
      </c>
      <c r="G193" s="37">
        <v>798.16666666666674</v>
      </c>
      <c r="H193" s="37">
        <v>827.16666666666674</v>
      </c>
      <c r="I193" s="37">
        <v>832.83333333333348</v>
      </c>
      <c r="J193" s="37">
        <v>841.66666666666674</v>
      </c>
      <c r="K193" s="28">
        <v>824</v>
      </c>
      <c r="L193" s="28">
        <v>809.5</v>
      </c>
      <c r="M193" s="28">
        <v>12.31236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8711.15</v>
      </c>
      <c r="D194" s="37">
        <v>8717.0500000000011</v>
      </c>
      <c r="E194" s="37">
        <v>8614.1000000000022</v>
      </c>
      <c r="F194" s="37">
        <v>8517.0500000000011</v>
      </c>
      <c r="G194" s="37">
        <v>8414.1000000000022</v>
      </c>
      <c r="H194" s="37">
        <v>8814.1000000000022</v>
      </c>
      <c r="I194" s="37">
        <v>8917.0500000000029</v>
      </c>
      <c r="J194" s="37">
        <v>9014.1000000000022</v>
      </c>
      <c r="K194" s="28">
        <v>8820</v>
      </c>
      <c r="L194" s="28">
        <v>8620</v>
      </c>
      <c r="M194" s="28">
        <v>4.2057099999999998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452.05</v>
      </c>
      <c r="D195" s="37">
        <v>453.98333333333335</v>
      </c>
      <c r="E195" s="37">
        <v>449.06666666666672</v>
      </c>
      <c r="F195" s="37">
        <v>446.08333333333337</v>
      </c>
      <c r="G195" s="37">
        <v>441.16666666666674</v>
      </c>
      <c r="H195" s="37">
        <v>456.9666666666667</v>
      </c>
      <c r="I195" s="37">
        <v>461.88333333333333</v>
      </c>
      <c r="J195" s="37">
        <v>464.86666666666667</v>
      </c>
      <c r="K195" s="28">
        <v>458.9</v>
      </c>
      <c r="L195" s="28">
        <v>451</v>
      </c>
      <c r="M195" s="28">
        <v>143.39854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282.89999999999998</v>
      </c>
      <c r="D196" s="37">
        <v>283.89999999999998</v>
      </c>
      <c r="E196" s="37">
        <v>279.34999999999997</v>
      </c>
      <c r="F196" s="37">
        <v>275.8</v>
      </c>
      <c r="G196" s="37">
        <v>271.25</v>
      </c>
      <c r="H196" s="37">
        <v>287.44999999999993</v>
      </c>
      <c r="I196" s="37">
        <v>291.99999999999989</v>
      </c>
      <c r="J196" s="37">
        <v>295.5499999999999</v>
      </c>
      <c r="K196" s="28">
        <v>288.45</v>
      </c>
      <c r="L196" s="28">
        <v>280.35000000000002</v>
      </c>
      <c r="M196" s="28">
        <v>479.72951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1357.9</v>
      </c>
      <c r="D197" s="37">
        <v>1364.9666666666667</v>
      </c>
      <c r="E197" s="37">
        <v>1345.9333333333334</v>
      </c>
      <c r="F197" s="37">
        <v>1333.9666666666667</v>
      </c>
      <c r="G197" s="37">
        <v>1314.9333333333334</v>
      </c>
      <c r="H197" s="37">
        <v>1376.9333333333334</v>
      </c>
      <c r="I197" s="37">
        <v>1395.9666666666667</v>
      </c>
      <c r="J197" s="37">
        <v>1407.9333333333334</v>
      </c>
      <c r="K197" s="28">
        <v>1384</v>
      </c>
      <c r="L197" s="28">
        <v>1353</v>
      </c>
      <c r="M197" s="28">
        <v>44.778820000000003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1449.2</v>
      </c>
      <c r="D198" s="37">
        <v>1449.0666666666668</v>
      </c>
      <c r="E198" s="37">
        <v>1435.7833333333338</v>
      </c>
      <c r="F198" s="37">
        <v>1422.366666666667</v>
      </c>
      <c r="G198" s="37">
        <v>1409.0833333333339</v>
      </c>
      <c r="H198" s="37">
        <v>1462.4833333333336</v>
      </c>
      <c r="I198" s="37">
        <v>1475.7666666666669</v>
      </c>
      <c r="J198" s="37">
        <v>1489.1833333333334</v>
      </c>
      <c r="K198" s="28">
        <v>1462.35</v>
      </c>
      <c r="L198" s="28">
        <v>1435.65</v>
      </c>
      <c r="M198" s="28">
        <v>32.687040000000003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815.1</v>
      </c>
      <c r="D199" s="37">
        <v>815.13333333333333</v>
      </c>
      <c r="E199" s="37">
        <v>806.4666666666667</v>
      </c>
      <c r="F199" s="37">
        <v>797.83333333333337</v>
      </c>
      <c r="G199" s="37">
        <v>789.16666666666674</v>
      </c>
      <c r="H199" s="37">
        <v>823.76666666666665</v>
      </c>
      <c r="I199" s="37">
        <v>832.43333333333339</v>
      </c>
      <c r="J199" s="37">
        <v>841.06666666666661</v>
      </c>
      <c r="K199" s="28">
        <v>823.8</v>
      </c>
      <c r="L199" s="28">
        <v>806.5</v>
      </c>
      <c r="M199" s="28">
        <v>4.6592000000000002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2489.85</v>
      </c>
      <c r="D200" s="37">
        <v>2492.3999999999996</v>
      </c>
      <c r="E200" s="37">
        <v>2474.8499999999995</v>
      </c>
      <c r="F200" s="37">
        <v>2459.85</v>
      </c>
      <c r="G200" s="37">
        <v>2442.2999999999997</v>
      </c>
      <c r="H200" s="37">
        <v>2507.3999999999992</v>
      </c>
      <c r="I200" s="37">
        <v>2524.9499999999994</v>
      </c>
      <c r="J200" s="37">
        <v>2539.9499999999989</v>
      </c>
      <c r="K200" s="28">
        <v>2509.9499999999998</v>
      </c>
      <c r="L200" s="28">
        <v>2477.4</v>
      </c>
      <c r="M200" s="28">
        <v>6.6011199999999999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2793.6</v>
      </c>
      <c r="D201" s="37">
        <v>2807.85</v>
      </c>
      <c r="E201" s="37">
        <v>2771.2999999999997</v>
      </c>
      <c r="F201" s="37">
        <v>2749</v>
      </c>
      <c r="G201" s="37">
        <v>2712.45</v>
      </c>
      <c r="H201" s="37">
        <v>2830.1499999999996</v>
      </c>
      <c r="I201" s="37">
        <v>2866.7</v>
      </c>
      <c r="J201" s="37">
        <v>2888.9999999999995</v>
      </c>
      <c r="K201" s="28">
        <v>2844.4</v>
      </c>
      <c r="L201" s="28">
        <v>2785.55</v>
      </c>
      <c r="M201" s="28">
        <v>1.32483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560.1</v>
      </c>
      <c r="D202" s="37">
        <v>554.91666666666674</v>
      </c>
      <c r="E202" s="37">
        <v>546.38333333333344</v>
      </c>
      <c r="F202" s="37">
        <v>532.66666666666674</v>
      </c>
      <c r="G202" s="37">
        <v>524.13333333333344</v>
      </c>
      <c r="H202" s="37">
        <v>568.63333333333344</v>
      </c>
      <c r="I202" s="37">
        <v>577.16666666666674</v>
      </c>
      <c r="J202" s="37">
        <v>590.88333333333344</v>
      </c>
      <c r="K202" s="28">
        <v>563.45000000000005</v>
      </c>
      <c r="L202" s="28">
        <v>541.20000000000005</v>
      </c>
      <c r="M202" s="28">
        <v>13.90063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1280.9000000000001</v>
      </c>
      <c r="D203" s="37">
        <v>1279.5833333333333</v>
      </c>
      <c r="E203" s="37">
        <v>1267.6666666666665</v>
      </c>
      <c r="F203" s="37">
        <v>1254.4333333333332</v>
      </c>
      <c r="G203" s="37">
        <v>1242.5166666666664</v>
      </c>
      <c r="H203" s="37">
        <v>1292.8166666666666</v>
      </c>
      <c r="I203" s="37">
        <v>1304.7333333333331</v>
      </c>
      <c r="J203" s="37">
        <v>1317.9666666666667</v>
      </c>
      <c r="K203" s="28">
        <v>1291.5</v>
      </c>
      <c r="L203" s="28">
        <v>1266.3499999999999</v>
      </c>
      <c r="M203" s="28">
        <v>5.0926400000000003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819.85</v>
      </c>
      <c r="D204" s="37">
        <v>818</v>
      </c>
      <c r="E204" s="37">
        <v>812</v>
      </c>
      <c r="F204" s="37">
        <v>804.15</v>
      </c>
      <c r="G204" s="37">
        <v>798.15</v>
      </c>
      <c r="H204" s="37">
        <v>825.85</v>
      </c>
      <c r="I204" s="37">
        <v>831.85</v>
      </c>
      <c r="J204" s="37">
        <v>839.7</v>
      </c>
      <c r="K204" s="28">
        <v>824</v>
      </c>
      <c r="L204" s="28">
        <v>810.15</v>
      </c>
      <c r="M204" s="28">
        <v>31.67295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6858.75</v>
      </c>
      <c r="D205" s="37">
        <v>6859.083333333333</v>
      </c>
      <c r="E205" s="37">
        <v>6799.6666666666661</v>
      </c>
      <c r="F205" s="37">
        <v>6740.583333333333</v>
      </c>
      <c r="G205" s="37">
        <v>6681.1666666666661</v>
      </c>
      <c r="H205" s="37">
        <v>6918.1666666666661</v>
      </c>
      <c r="I205" s="37">
        <v>6977.5833333333321</v>
      </c>
      <c r="J205" s="37">
        <v>7036.6666666666661</v>
      </c>
      <c r="K205" s="28">
        <v>6918.5</v>
      </c>
      <c r="L205" s="28">
        <v>6800</v>
      </c>
      <c r="M205" s="28">
        <v>3.5903800000000001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43.45</v>
      </c>
      <c r="D206" s="37">
        <v>43.733333333333327</v>
      </c>
      <c r="E206" s="37">
        <v>42.966666666666654</v>
      </c>
      <c r="F206" s="37">
        <v>42.483333333333327</v>
      </c>
      <c r="G206" s="37">
        <v>41.716666666666654</v>
      </c>
      <c r="H206" s="37">
        <v>44.216666666666654</v>
      </c>
      <c r="I206" s="37">
        <v>44.98333333333332</v>
      </c>
      <c r="J206" s="37">
        <v>45.466666666666654</v>
      </c>
      <c r="K206" s="28">
        <v>44.5</v>
      </c>
      <c r="L206" s="28">
        <v>43.25</v>
      </c>
      <c r="M206" s="28">
        <v>101.25713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1574.75</v>
      </c>
      <c r="D207" s="37">
        <v>1581.2</v>
      </c>
      <c r="E207" s="37">
        <v>1564.6000000000001</v>
      </c>
      <c r="F207" s="37">
        <v>1554.45</v>
      </c>
      <c r="G207" s="37">
        <v>1537.8500000000001</v>
      </c>
      <c r="H207" s="37">
        <v>1591.3500000000001</v>
      </c>
      <c r="I207" s="37">
        <v>1607.95</v>
      </c>
      <c r="J207" s="37">
        <v>1618.1000000000001</v>
      </c>
      <c r="K207" s="28">
        <v>1597.8</v>
      </c>
      <c r="L207" s="28">
        <v>1571.05</v>
      </c>
      <c r="M207" s="28">
        <v>1.50728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910.4</v>
      </c>
      <c r="D208" s="37">
        <v>909.13333333333333</v>
      </c>
      <c r="E208" s="37">
        <v>900.66666666666663</v>
      </c>
      <c r="F208" s="37">
        <v>890.93333333333328</v>
      </c>
      <c r="G208" s="37">
        <v>882.46666666666658</v>
      </c>
      <c r="H208" s="37">
        <v>918.86666666666667</v>
      </c>
      <c r="I208" s="37">
        <v>927.33333333333337</v>
      </c>
      <c r="J208" s="37">
        <v>937.06666666666672</v>
      </c>
      <c r="K208" s="28">
        <v>917.6</v>
      </c>
      <c r="L208" s="28">
        <v>899.4</v>
      </c>
      <c r="M208" s="28">
        <v>7.9326699999999999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953.05</v>
      </c>
      <c r="D209" s="37">
        <v>957.85</v>
      </c>
      <c r="E209" s="37">
        <v>946.2</v>
      </c>
      <c r="F209" s="37">
        <v>939.35</v>
      </c>
      <c r="G209" s="37">
        <v>927.7</v>
      </c>
      <c r="H209" s="37">
        <v>964.7</v>
      </c>
      <c r="I209" s="37">
        <v>976.34999999999991</v>
      </c>
      <c r="J209" s="37">
        <v>983.2</v>
      </c>
      <c r="K209" s="28">
        <v>969.5</v>
      </c>
      <c r="L209" s="28">
        <v>951</v>
      </c>
      <c r="M209" s="28">
        <v>3.5484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437.75</v>
      </c>
      <c r="D210" s="37">
        <v>436.31666666666666</v>
      </c>
      <c r="E210" s="37">
        <v>431.88333333333333</v>
      </c>
      <c r="F210" s="37">
        <v>426.01666666666665</v>
      </c>
      <c r="G210" s="37">
        <v>421.58333333333331</v>
      </c>
      <c r="H210" s="37">
        <v>442.18333333333334</v>
      </c>
      <c r="I210" s="37">
        <v>446.61666666666662</v>
      </c>
      <c r="J210" s="37">
        <v>452.48333333333335</v>
      </c>
      <c r="K210" s="28">
        <v>440.75</v>
      </c>
      <c r="L210" s="28">
        <v>430.45</v>
      </c>
      <c r="M210" s="28">
        <v>64.882350000000002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10.85</v>
      </c>
      <c r="D211" s="37">
        <v>11.033333333333331</v>
      </c>
      <c r="E211" s="37">
        <v>10.616666666666664</v>
      </c>
      <c r="F211" s="37">
        <v>10.383333333333333</v>
      </c>
      <c r="G211" s="37">
        <v>9.966666666666665</v>
      </c>
      <c r="H211" s="37">
        <v>11.266666666666662</v>
      </c>
      <c r="I211" s="37">
        <v>11.68333333333333</v>
      </c>
      <c r="J211" s="37">
        <v>11.916666666666661</v>
      </c>
      <c r="K211" s="28">
        <v>11.45</v>
      </c>
      <c r="L211" s="28">
        <v>10.8</v>
      </c>
      <c r="M211" s="28">
        <v>2123.0327299999999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1303.05</v>
      </c>
      <c r="D212" s="37">
        <v>1308.75</v>
      </c>
      <c r="E212" s="37">
        <v>1292.5999999999999</v>
      </c>
      <c r="F212" s="37">
        <v>1282.1499999999999</v>
      </c>
      <c r="G212" s="37">
        <v>1265.9999999999998</v>
      </c>
      <c r="H212" s="37">
        <v>1319.2</v>
      </c>
      <c r="I212" s="37">
        <v>1335.3500000000001</v>
      </c>
      <c r="J212" s="37">
        <v>1345.8000000000002</v>
      </c>
      <c r="K212" s="28">
        <v>1324.9</v>
      </c>
      <c r="L212" s="28">
        <v>1298.3</v>
      </c>
      <c r="M212" s="28">
        <v>12.00934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1698.2</v>
      </c>
      <c r="D213" s="37">
        <v>1693.3999999999999</v>
      </c>
      <c r="E213" s="37">
        <v>1664.7999999999997</v>
      </c>
      <c r="F213" s="37">
        <v>1631.3999999999999</v>
      </c>
      <c r="G213" s="37">
        <v>1602.7999999999997</v>
      </c>
      <c r="H213" s="37">
        <v>1726.7999999999997</v>
      </c>
      <c r="I213" s="37">
        <v>1755.3999999999996</v>
      </c>
      <c r="J213" s="37">
        <v>1788.7999999999997</v>
      </c>
      <c r="K213" s="28">
        <v>1722</v>
      </c>
      <c r="L213" s="28">
        <v>1660</v>
      </c>
      <c r="M213" s="28">
        <v>8.9636999999999993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571.1</v>
      </c>
      <c r="D214" s="37">
        <v>574.48333333333323</v>
      </c>
      <c r="E214" s="37">
        <v>564.71666666666647</v>
      </c>
      <c r="F214" s="37">
        <v>558.33333333333326</v>
      </c>
      <c r="G214" s="37">
        <v>548.56666666666649</v>
      </c>
      <c r="H214" s="37">
        <v>580.86666666666645</v>
      </c>
      <c r="I214" s="37">
        <v>590.6333333333331</v>
      </c>
      <c r="J214" s="37">
        <v>597.01666666666642</v>
      </c>
      <c r="K214" s="37">
        <v>584.25</v>
      </c>
      <c r="L214" s="37">
        <v>568.1</v>
      </c>
      <c r="M214" s="37">
        <v>85.821079999999995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15.1</v>
      </c>
      <c r="D215" s="37">
        <v>15.266666666666666</v>
      </c>
      <c r="E215" s="37">
        <v>14.833333333333332</v>
      </c>
      <c r="F215" s="37">
        <v>14.566666666666666</v>
      </c>
      <c r="G215" s="37">
        <v>14.133333333333333</v>
      </c>
      <c r="H215" s="37">
        <v>15.533333333333331</v>
      </c>
      <c r="I215" s="37">
        <v>15.966666666666665</v>
      </c>
      <c r="J215" s="37">
        <v>16.233333333333331</v>
      </c>
      <c r="K215" s="37">
        <v>15.7</v>
      </c>
      <c r="L215" s="37">
        <v>15</v>
      </c>
      <c r="M215" s="37">
        <v>1968.8901000000001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290.8</v>
      </c>
      <c r="D216" s="37">
        <v>289.28333333333336</v>
      </c>
      <c r="E216" s="37">
        <v>286.16666666666674</v>
      </c>
      <c r="F216" s="37">
        <v>281.53333333333336</v>
      </c>
      <c r="G216" s="37">
        <v>278.41666666666674</v>
      </c>
      <c r="H216" s="37">
        <v>293.91666666666674</v>
      </c>
      <c r="I216" s="37">
        <v>297.03333333333342</v>
      </c>
      <c r="J216" s="37">
        <v>301.66666666666674</v>
      </c>
      <c r="K216" s="37">
        <v>292.39999999999998</v>
      </c>
      <c r="L216" s="37">
        <v>284.64999999999998</v>
      </c>
      <c r="M216" s="37">
        <v>91.391469999999998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6"/>
      <c r="B1" s="447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44663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9" t="s">
        <v>16</v>
      </c>
      <c r="B9" s="441" t="s">
        <v>18</v>
      </c>
      <c r="C9" s="445" t="s">
        <v>20</v>
      </c>
      <c r="D9" s="445" t="s">
        <v>21</v>
      </c>
      <c r="E9" s="436" t="s">
        <v>22</v>
      </c>
      <c r="F9" s="437"/>
      <c r="G9" s="438"/>
      <c r="H9" s="436" t="s">
        <v>23</v>
      </c>
      <c r="I9" s="437"/>
      <c r="J9" s="438"/>
      <c r="K9" s="23"/>
      <c r="L9" s="24"/>
      <c r="M9" s="50"/>
      <c r="N9" s="1"/>
      <c r="O9" s="1"/>
    </row>
    <row r="10" spans="1:15" ht="42.75" customHeight="1">
      <c r="A10" s="443"/>
      <c r="B10" s="444"/>
      <c r="C10" s="444"/>
      <c r="D10" s="44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21493.95</v>
      </c>
      <c r="D11" s="321">
        <v>21447.766666666666</v>
      </c>
      <c r="E11" s="321">
        <v>21345.533333333333</v>
      </c>
      <c r="F11" s="321">
        <v>21197.116666666665</v>
      </c>
      <c r="G11" s="321">
        <v>21094.883333333331</v>
      </c>
      <c r="H11" s="321">
        <v>21596.183333333334</v>
      </c>
      <c r="I11" s="321">
        <v>21698.416666666664</v>
      </c>
      <c r="J11" s="321">
        <v>21846.833333333336</v>
      </c>
      <c r="K11" s="320">
        <v>21550</v>
      </c>
      <c r="L11" s="320">
        <v>21299.35</v>
      </c>
      <c r="M11" s="320">
        <v>2.1250000000000002E-2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517.54999999999995</v>
      </c>
      <c r="D12" s="321">
        <v>519.83333333333337</v>
      </c>
      <c r="E12" s="321">
        <v>509.7166666666667</v>
      </c>
      <c r="F12" s="321">
        <v>501.88333333333333</v>
      </c>
      <c r="G12" s="321">
        <v>491.76666666666665</v>
      </c>
      <c r="H12" s="321">
        <v>527.66666666666674</v>
      </c>
      <c r="I12" s="321">
        <v>537.7833333333333</v>
      </c>
      <c r="J12" s="321">
        <v>545.61666666666679</v>
      </c>
      <c r="K12" s="320">
        <v>529.95000000000005</v>
      </c>
      <c r="L12" s="320">
        <v>512</v>
      </c>
      <c r="M12" s="320">
        <v>2.2209300000000001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959.65</v>
      </c>
      <c r="D13" s="321">
        <v>961.7833333333333</v>
      </c>
      <c r="E13" s="321">
        <v>948.51666666666665</v>
      </c>
      <c r="F13" s="321">
        <v>937.38333333333333</v>
      </c>
      <c r="G13" s="321">
        <v>924.11666666666667</v>
      </c>
      <c r="H13" s="321">
        <v>972.91666666666663</v>
      </c>
      <c r="I13" s="321">
        <v>986.18333333333328</v>
      </c>
      <c r="J13" s="321">
        <v>997.31666666666661</v>
      </c>
      <c r="K13" s="320">
        <v>975.05</v>
      </c>
      <c r="L13" s="320">
        <v>950.65</v>
      </c>
      <c r="M13" s="320">
        <v>5.1850500000000004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2578.1</v>
      </c>
      <c r="D14" s="321">
        <v>2559.4166666666665</v>
      </c>
      <c r="E14" s="321">
        <v>2524.583333333333</v>
      </c>
      <c r="F14" s="321">
        <v>2471.0666666666666</v>
      </c>
      <c r="G14" s="321">
        <v>2436.2333333333331</v>
      </c>
      <c r="H14" s="321">
        <v>2612.9333333333329</v>
      </c>
      <c r="I14" s="321">
        <v>2647.766666666666</v>
      </c>
      <c r="J14" s="321">
        <v>2701.2833333333328</v>
      </c>
      <c r="K14" s="320">
        <v>2594.25</v>
      </c>
      <c r="L14" s="320">
        <v>2505.9</v>
      </c>
      <c r="M14" s="320">
        <v>0.63470000000000004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2214.8000000000002</v>
      </c>
      <c r="D15" s="321">
        <v>2225.1000000000004</v>
      </c>
      <c r="E15" s="321">
        <v>2192.3000000000006</v>
      </c>
      <c r="F15" s="321">
        <v>2169.8000000000002</v>
      </c>
      <c r="G15" s="321">
        <v>2137.0000000000005</v>
      </c>
      <c r="H15" s="321">
        <v>2247.6000000000008</v>
      </c>
      <c r="I15" s="321">
        <v>2280.4</v>
      </c>
      <c r="J15" s="321">
        <v>2302.900000000001</v>
      </c>
      <c r="K15" s="320">
        <v>2257.9</v>
      </c>
      <c r="L15" s="320">
        <v>2202.6</v>
      </c>
      <c r="M15" s="320">
        <v>1.7803800000000001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18067.8</v>
      </c>
      <c r="D16" s="321">
        <v>18067.216666666664</v>
      </c>
      <c r="E16" s="321">
        <v>17951.033333333326</v>
      </c>
      <c r="F16" s="321">
        <v>17834.266666666663</v>
      </c>
      <c r="G16" s="321">
        <v>17718.083333333325</v>
      </c>
      <c r="H16" s="321">
        <v>18183.983333333326</v>
      </c>
      <c r="I16" s="321">
        <v>18300.166666666668</v>
      </c>
      <c r="J16" s="321">
        <v>18416.933333333327</v>
      </c>
      <c r="K16" s="320">
        <v>18183.400000000001</v>
      </c>
      <c r="L16" s="320">
        <v>17950.45</v>
      </c>
      <c r="M16" s="320">
        <v>8.949E-2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116.35</v>
      </c>
      <c r="D17" s="321">
        <v>115.94999999999999</v>
      </c>
      <c r="E17" s="321">
        <v>114.09999999999998</v>
      </c>
      <c r="F17" s="321">
        <v>111.85</v>
      </c>
      <c r="G17" s="321">
        <v>109.99999999999999</v>
      </c>
      <c r="H17" s="321">
        <v>118.19999999999997</v>
      </c>
      <c r="I17" s="321">
        <v>120.05</v>
      </c>
      <c r="J17" s="321">
        <v>122.29999999999997</v>
      </c>
      <c r="K17" s="320">
        <v>117.8</v>
      </c>
      <c r="L17" s="320">
        <v>113.7</v>
      </c>
      <c r="M17" s="320">
        <v>51.548850000000002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306.10000000000002</v>
      </c>
      <c r="D18" s="321">
        <v>307.93333333333334</v>
      </c>
      <c r="E18" s="321">
        <v>303.16666666666669</v>
      </c>
      <c r="F18" s="321">
        <v>300.23333333333335</v>
      </c>
      <c r="G18" s="321">
        <v>295.4666666666667</v>
      </c>
      <c r="H18" s="321">
        <v>310.86666666666667</v>
      </c>
      <c r="I18" s="321">
        <v>315.63333333333333</v>
      </c>
      <c r="J18" s="321">
        <v>318.56666666666666</v>
      </c>
      <c r="K18" s="320">
        <v>312.7</v>
      </c>
      <c r="L18" s="320">
        <v>305</v>
      </c>
      <c r="M18" s="320">
        <v>15.852790000000001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2232.9</v>
      </c>
      <c r="D19" s="321">
        <v>2227.0499999999997</v>
      </c>
      <c r="E19" s="321">
        <v>2169.4999999999995</v>
      </c>
      <c r="F19" s="321">
        <v>2106.1</v>
      </c>
      <c r="G19" s="321">
        <v>2048.5499999999997</v>
      </c>
      <c r="H19" s="321">
        <v>2290.4499999999994</v>
      </c>
      <c r="I19" s="321">
        <v>2347.9999999999995</v>
      </c>
      <c r="J19" s="321">
        <v>2411.3999999999992</v>
      </c>
      <c r="K19" s="320">
        <v>2284.6</v>
      </c>
      <c r="L19" s="320">
        <v>2163.65</v>
      </c>
      <c r="M19" s="320">
        <v>19.354939999999999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2180.1999999999998</v>
      </c>
      <c r="D20" s="321">
        <v>2179.5666666666666</v>
      </c>
      <c r="E20" s="321">
        <v>2159.1333333333332</v>
      </c>
      <c r="F20" s="321">
        <v>2138.0666666666666</v>
      </c>
      <c r="G20" s="321">
        <v>2117.6333333333332</v>
      </c>
      <c r="H20" s="321">
        <v>2200.6333333333332</v>
      </c>
      <c r="I20" s="321">
        <v>2221.0666666666666</v>
      </c>
      <c r="J20" s="321">
        <v>2242.1333333333332</v>
      </c>
      <c r="K20" s="320">
        <v>2200</v>
      </c>
      <c r="L20" s="320">
        <v>2158.5</v>
      </c>
      <c r="M20" s="320">
        <v>16.157150000000001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2665.15</v>
      </c>
      <c r="D21" s="321">
        <v>2613.7833333333333</v>
      </c>
      <c r="E21" s="321">
        <v>2441.3666666666668</v>
      </c>
      <c r="F21" s="321">
        <v>2217.5833333333335</v>
      </c>
      <c r="G21" s="321">
        <v>2045.166666666667</v>
      </c>
      <c r="H21" s="321">
        <v>2837.5666666666666</v>
      </c>
      <c r="I21" s="321">
        <v>3009.9833333333336</v>
      </c>
      <c r="J21" s="321">
        <v>3233.7666666666664</v>
      </c>
      <c r="K21" s="320">
        <v>2786.2</v>
      </c>
      <c r="L21" s="320">
        <v>2390</v>
      </c>
      <c r="M21" s="320">
        <v>47.571680000000001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854.55</v>
      </c>
      <c r="D22" s="321">
        <v>851.2833333333333</v>
      </c>
      <c r="E22" s="321">
        <v>842.56666666666661</v>
      </c>
      <c r="F22" s="321">
        <v>830.58333333333326</v>
      </c>
      <c r="G22" s="321">
        <v>821.86666666666656</v>
      </c>
      <c r="H22" s="321">
        <v>863.26666666666665</v>
      </c>
      <c r="I22" s="321">
        <v>871.98333333333335</v>
      </c>
      <c r="J22" s="321">
        <v>883.9666666666667</v>
      </c>
      <c r="K22" s="320">
        <v>860</v>
      </c>
      <c r="L22" s="320">
        <v>839.3</v>
      </c>
      <c r="M22" s="320">
        <v>60.30153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2756.5</v>
      </c>
      <c r="D23" s="321">
        <v>2710.3333333333335</v>
      </c>
      <c r="E23" s="321">
        <v>2626.416666666667</v>
      </c>
      <c r="F23" s="321">
        <v>2496.3333333333335</v>
      </c>
      <c r="G23" s="321">
        <v>2412.416666666667</v>
      </c>
      <c r="H23" s="321">
        <v>2840.416666666667</v>
      </c>
      <c r="I23" s="321">
        <v>2924.3333333333339</v>
      </c>
      <c r="J23" s="321">
        <v>3054.416666666667</v>
      </c>
      <c r="K23" s="320">
        <v>2794.25</v>
      </c>
      <c r="L23" s="320">
        <v>2580.25</v>
      </c>
      <c r="M23" s="320">
        <v>5.8549100000000003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316.55</v>
      </c>
      <c r="D24" s="321">
        <v>312.18333333333334</v>
      </c>
      <c r="E24" s="321">
        <v>306.06666666666666</v>
      </c>
      <c r="F24" s="321">
        <v>295.58333333333331</v>
      </c>
      <c r="G24" s="321">
        <v>289.46666666666664</v>
      </c>
      <c r="H24" s="321">
        <v>322.66666666666669</v>
      </c>
      <c r="I24" s="321">
        <v>328.78333333333336</v>
      </c>
      <c r="J24" s="321">
        <v>339.26666666666671</v>
      </c>
      <c r="K24" s="320">
        <v>318.3</v>
      </c>
      <c r="L24" s="320">
        <v>301.7</v>
      </c>
      <c r="M24" s="320">
        <v>6.8537999999999997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225.6</v>
      </c>
      <c r="D25" s="321">
        <v>226.65</v>
      </c>
      <c r="E25" s="321">
        <v>223.3</v>
      </c>
      <c r="F25" s="321">
        <v>221</v>
      </c>
      <c r="G25" s="321">
        <v>217.65</v>
      </c>
      <c r="H25" s="321">
        <v>228.95000000000002</v>
      </c>
      <c r="I25" s="321">
        <v>232.29999999999998</v>
      </c>
      <c r="J25" s="321">
        <v>234.60000000000002</v>
      </c>
      <c r="K25" s="320">
        <v>230</v>
      </c>
      <c r="L25" s="320">
        <v>224.35</v>
      </c>
      <c r="M25" s="320">
        <v>4.6242900000000002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1287.8499999999999</v>
      </c>
      <c r="D26" s="321">
        <v>1298.1666666666667</v>
      </c>
      <c r="E26" s="321">
        <v>1259.7333333333336</v>
      </c>
      <c r="F26" s="321">
        <v>1231.6166666666668</v>
      </c>
      <c r="G26" s="321">
        <v>1193.1833333333336</v>
      </c>
      <c r="H26" s="321">
        <v>1326.2833333333335</v>
      </c>
      <c r="I26" s="321">
        <v>1364.7166666666665</v>
      </c>
      <c r="J26" s="321">
        <v>1392.8333333333335</v>
      </c>
      <c r="K26" s="320">
        <v>1336.6</v>
      </c>
      <c r="L26" s="320">
        <v>1270.05</v>
      </c>
      <c r="M26" s="320">
        <v>6.4100099999999998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1751.65</v>
      </c>
      <c r="D27" s="321">
        <v>1738.45</v>
      </c>
      <c r="E27" s="321">
        <v>1716.95</v>
      </c>
      <c r="F27" s="321">
        <v>1682.25</v>
      </c>
      <c r="G27" s="321">
        <v>1660.75</v>
      </c>
      <c r="H27" s="321">
        <v>1773.15</v>
      </c>
      <c r="I27" s="321">
        <v>1794.65</v>
      </c>
      <c r="J27" s="321">
        <v>1829.3500000000001</v>
      </c>
      <c r="K27" s="320">
        <v>1759.95</v>
      </c>
      <c r="L27" s="320">
        <v>1703.75</v>
      </c>
      <c r="M27" s="320">
        <v>2.3270400000000002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1760.65</v>
      </c>
      <c r="D28" s="321">
        <v>1748.45</v>
      </c>
      <c r="E28" s="321">
        <v>1722</v>
      </c>
      <c r="F28" s="321">
        <v>1683.35</v>
      </c>
      <c r="G28" s="321">
        <v>1656.8999999999999</v>
      </c>
      <c r="H28" s="321">
        <v>1787.1000000000001</v>
      </c>
      <c r="I28" s="321">
        <v>1813.5500000000004</v>
      </c>
      <c r="J28" s="321">
        <v>1852.2000000000003</v>
      </c>
      <c r="K28" s="320">
        <v>1774.9</v>
      </c>
      <c r="L28" s="320">
        <v>1709.8</v>
      </c>
      <c r="M28" s="320">
        <v>0.86373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86.55</v>
      </c>
      <c r="D29" s="321">
        <v>86.316666666666663</v>
      </c>
      <c r="E29" s="321">
        <v>85.23333333333332</v>
      </c>
      <c r="F29" s="321">
        <v>83.916666666666657</v>
      </c>
      <c r="G29" s="321">
        <v>82.833333333333314</v>
      </c>
      <c r="H29" s="321">
        <v>87.633333333333326</v>
      </c>
      <c r="I29" s="321">
        <v>88.716666666666669</v>
      </c>
      <c r="J29" s="321">
        <v>90.033333333333331</v>
      </c>
      <c r="K29" s="320">
        <v>87.4</v>
      </c>
      <c r="L29" s="320">
        <v>85</v>
      </c>
      <c r="M29" s="320">
        <v>8.7520100000000003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3477.15</v>
      </c>
      <c r="D30" s="321">
        <v>3493.0666666666671</v>
      </c>
      <c r="E30" s="321">
        <v>3454.1833333333343</v>
      </c>
      <c r="F30" s="321">
        <v>3431.2166666666672</v>
      </c>
      <c r="G30" s="321">
        <v>3392.3333333333344</v>
      </c>
      <c r="H30" s="321">
        <v>3516.0333333333342</v>
      </c>
      <c r="I30" s="321">
        <v>3554.9166666666665</v>
      </c>
      <c r="J30" s="321">
        <v>3577.8833333333341</v>
      </c>
      <c r="K30" s="320">
        <v>3531.95</v>
      </c>
      <c r="L30" s="320">
        <v>3470.1</v>
      </c>
      <c r="M30" s="320">
        <v>1.0817099999999999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3288.45</v>
      </c>
      <c r="D31" s="321">
        <v>3297.15</v>
      </c>
      <c r="E31" s="321">
        <v>3261.3</v>
      </c>
      <c r="F31" s="321">
        <v>3234.15</v>
      </c>
      <c r="G31" s="321">
        <v>3198.3</v>
      </c>
      <c r="H31" s="321">
        <v>3324.3</v>
      </c>
      <c r="I31" s="321">
        <v>3360.1499999999996</v>
      </c>
      <c r="J31" s="321">
        <v>3387.3</v>
      </c>
      <c r="K31" s="320">
        <v>3333</v>
      </c>
      <c r="L31" s="320">
        <v>3270</v>
      </c>
      <c r="M31" s="320">
        <v>0.46725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29.25</v>
      </c>
      <c r="D32" s="321">
        <v>29.316666666666663</v>
      </c>
      <c r="E32" s="321">
        <v>28.833333333333325</v>
      </c>
      <c r="F32" s="321">
        <v>28.416666666666661</v>
      </c>
      <c r="G32" s="321">
        <v>27.933333333333323</v>
      </c>
      <c r="H32" s="321">
        <v>29.733333333333327</v>
      </c>
      <c r="I32" s="321">
        <v>30.216666666666661</v>
      </c>
      <c r="J32" s="321">
        <v>30.633333333333329</v>
      </c>
      <c r="K32" s="320">
        <v>29.8</v>
      </c>
      <c r="L32" s="320">
        <v>28.9</v>
      </c>
      <c r="M32" s="320">
        <v>271.09528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575.5</v>
      </c>
      <c r="D33" s="321">
        <v>576.23333333333335</v>
      </c>
      <c r="E33" s="321">
        <v>572.56666666666672</v>
      </c>
      <c r="F33" s="321">
        <v>569.63333333333333</v>
      </c>
      <c r="G33" s="321">
        <v>565.9666666666667</v>
      </c>
      <c r="H33" s="321">
        <v>579.16666666666674</v>
      </c>
      <c r="I33" s="321">
        <v>582.83333333333326</v>
      </c>
      <c r="J33" s="321">
        <v>585.76666666666677</v>
      </c>
      <c r="K33" s="320">
        <v>579.9</v>
      </c>
      <c r="L33" s="320">
        <v>573.29999999999995</v>
      </c>
      <c r="M33" s="320">
        <v>4.5115800000000004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3619.25</v>
      </c>
      <c r="D34" s="321">
        <v>3630.0833333333335</v>
      </c>
      <c r="E34" s="321">
        <v>3590.166666666667</v>
      </c>
      <c r="F34" s="321">
        <v>3561.0833333333335</v>
      </c>
      <c r="G34" s="321">
        <v>3521.166666666667</v>
      </c>
      <c r="H34" s="321">
        <v>3659.166666666667</v>
      </c>
      <c r="I34" s="321">
        <v>3699.0833333333339</v>
      </c>
      <c r="J34" s="321">
        <v>3728.166666666667</v>
      </c>
      <c r="K34" s="320">
        <v>3670</v>
      </c>
      <c r="L34" s="320">
        <v>3601</v>
      </c>
      <c r="M34" s="320">
        <v>0.32362999999999997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360.2</v>
      </c>
      <c r="D35" s="321">
        <v>356</v>
      </c>
      <c r="E35" s="321">
        <v>342.5</v>
      </c>
      <c r="F35" s="321">
        <v>324.8</v>
      </c>
      <c r="G35" s="321">
        <v>311.3</v>
      </c>
      <c r="H35" s="321">
        <v>373.7</v>
      </c>
      <c r="I35" s="321">
        <v>387.2</v>
      </c>
      <c r="J35" s="321">
        <v>404.9</v>
      </c>
      <c r="K35" s="320">
        <v>369.5</v>
      </c>
      <c r="L35" s="320">
        <v>338.3</v>
      </c>
      <c r="M35" s="320">
        <v>306.62311999999997</v>
      </c>
      <c r="N35" s="1"/>
      <c r="O35" s="1"/>
    </row>
    <row r="36" spans="1:15" ht="12.75" customHeight="1">
      <c r="A36" s="30">
        <v>26</v>
      </c>
      <c r="B36" s="334" t="s">
        <v>849</v>
      </c>
      <c r="C36" s="320">
        <v>1718.75</v>
      </c>
      <c r="D36" s="321">
        <v>1731.2666666666667</v>
      </c>
      <c r="E36" s="321">
        <v>1680.1333333333332</v>
      </c>
      <c r="F36" s="321">
        <v>1641.5166666666667</v>
      </c>
      <c r="G36" s="321">
        <v>1590.3833333333332</v>
      </c>
      <c r="H36" s="321">
        <v>1769.8833333333332</v>
      </c>
      <c r="I36" s="321">
        <v>1821.0166666666669</v>
      </c>
      <c r="J36" s="321">
        <v>1859.6333333333332</v>
      </c>
      <c r="K36" s="320">
        <v>1782.4</v>
      </c>
      <c r="L36" s="320">
        <v>1692.65</v>
      </c>
      <c r="M36" s="320">
        <v>10.8757</v>
      </c>
      <c r="N36" s="1"/>
      <c r="O36" s="1"/>
    </row>
    <row r="37" spans="1:15" ht="12.75" customHeight="1">
      <c r="A37" s="30">
        <v>27</v>
      </c>
      <c r="B37" s="334" t="s">
        <v>811</v>
      </c>
      <c r="C37" s="320">
        <v>850.9</v>
      </c>
      <c r="D37" s="321">
        <v>849.31666666666661</v>
      </c>
      <c r="E37" s="321">
        <v>839.53333333333319</v>
      </c>
      <c r="F37" s="321">
        <v>828.16666666666663</v>
      </c>
      <c r="G37" s="321">
        <v>818.38333333333321</v>
      </c>
      <c r="H37" s="321">
        <v>860.68333333333317</v>
      </c>
      <c r="I37" s="321">
        <v>870.46666666666647</v>
      </c>
      <c r="J37" s="321">
        <v>881.83333333333314</v>
      </c>
      <c r="K37" s="320">
        <v>859.1</v>
      </c>
      <c r="L37" s="320">
        <v>837.95</v>
      </c>
      <c r="M37" s="320">
        <v>0.78578999999999999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1063.25</v>
      </c>
      <c r="D38" s="321">
        <v>1046.7666666666667</v>
      </c>
      <c r="E38" s="321">
        <v>1021.5333333333333</v>
      </c>
      <c r="F38" s="321">
        <v>979.81666666666661</v>
      </c>
      <c r="G38" s="321">
        <v>954.58333333333326</v>
      </c>
      <c r="H38" s="321">
        <v>1088.4833333333333</v>
      </c>
      <c r="I38" s="321">
        <v>1113.7166666666665</v>
      </c>
      <c r="J38" s="321">
        <v>1155.4333333333334</v>
      </c>
      <c r="K38" s="320">
        <v>1072</v>
      </c>
      <c r="L38" s="320">
        <v>1005.05</v>
      </c>
      <c r="M38" s="320">
        <v>10.807180000000001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775.7</v>
      </c>
      <c r="D39" s="321">
        <v>774.91666666666663</v>
      </c>
      <c r="E39" s="321">
        <v>768.23333333333323</v>
      </c>
      <c r="F39" s="321">
        <v>760.76666666666665</v>
      </c>
      <c r="G39" s="321">
        <v>754.08333333333326</v>
      </c>
      <c r="H39" s="321">
        <v>782.38333333333321</v>
      </c>
      <c r="I39" s="321">
        <v>789.06666666666661</v>
      </c>
      <c r="J39" s="321">
        <v>796.53333333333319</v>
      </c>
      <c r="K39" s="320">
        <v>781.6</v>
      </c>
      <c r="L39" s="320">
        <v>767.45</v>
      </c>
      <c r="M39" s="320">
        <v>1.27939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4662.1499999999996</v>
      </c>
      <c r="D40" s="321">
        <v>4641.4333333333334</v>
      </c>
      <c r="E40" s="321">
        <v>4596.2166666666672</v>
      </c>
      <c r="F40" s="321">
        <v>4530.2833333333338</v>
      </c>
      <c r="G40" s="321">
        <v>4485.0666666666675</v>
      </c>
      <c r="H40" s="321">
        <v>4707.3666666666668</v>
      </c>
      <c r="I40" s="321">
        <v>4752.5833333333321</v>
      </c>
      <c r="J40" s="321">
        <v>4818.5166666666664</v>
      </c>
      <c r="K40" s="320">
        <v>4686.6499999999996</v>
      </c>
      <c r="L40" s="320">
        <v>4575.5</v>
      </c>
      <c r="M40" s="320">
        <v>6.5218699999999998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201.5</v>
      </c>
      <c r="D41" s="321">
        <v>202.13333333333333</v>
      </c>
      <c r="E41" s="321">
        <v>199.46666666666664</v>
      </c>
      <c r="F41" s="321">
        <v>197.43333333333331</v>
      </c>
      <c r="G41" s="321">
        <v>194.76666666666662</v>
      </c>
      <c r="H41" s="321">
        <v>204.16666666666666</v>
      </c>
      <c r="I41" s="321">
        <v>206.83333333333334</v>
      </c>
      <c r="J41" s="321">
        <v>208.86666666666667</v>
      </c>
      <c r="K41" s="320">
        <v>204.8</v>
      </c>
      <c r="L41" s="320">
        <v>200.1</v>
      </c>
      <c r="M41" s="320">
        <v>28.88261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477.75</v>
      </c>
      <c r="D42" s="321">
        <v>477.91666666666669</v>
      </c>
      <c r="E42" s="321">
        <v>472.83333333333337</v>
      </c>
      <c r="F42" s="321">
        <v>467.91666666666669</v>
      </c>
      <c r="G42" s="321">
        <v>462.83333333333337</v>
      </c>
      <c r="H42" s="321">
        <v>482.83333333333337</v>
      </c>
      <c r="I42" s="321">
        <v>487.91666666666674</v>
      </c>
      <c r="J42" s="321">
        <v>492.83333333333337</v>
      </c>
      <c r="K42" s="320">
        <v>483</v>
      </c>
      <c r="L42" s="320">
        <v>473</v>
      </c>
      <c r="M42" s="320">
        <v>1.7562800000000001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93.95</v>
      </c>
      <c r="D43" s="321">
        <v>93.733333333333334</v>
      </c>
      <c r="E43" s="321">
        <v>93.016666666666666</v>
      </c>
      <c r="F43" s="321">
        <v>92.083333333333329</v>
      </c>
      <c r="G43" s="321">
        <v>91.36666666666666</v>
      </c>
      <c r="H43" s="321">
        <v>94.666666666666671</v>
      </c>
      <c r="I43" s="321">
        <v>95.38333333333334</v>
      </c>
      <c r="J43" s="321">
        <v>96.316666666666677</v>
      </c>
      <c r="K43" s="320">
        <v>94.45</v>
      </c>
      <c r="L43" s="320">
        <v>92.8</v>
      </c>
      <c r="M43" s="320">
        <v>5.0341500000000003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130.55000000000001</v>
      </c>
      <c r="D44" s="321">
        <v>130.50000000000003</v>
      </c>
      <c r="E44" s="321">
        <v>129.35000000000005</v>
      </c>
      <c r="F44" s="321">
        <v>128.15000000000003</v>
      </c>
      <c r="G44" s="321">
        <v>127.00000000000006</v>
      </c>
      <c r="H44" s="321">
        <v>131.70000000000005</v>
      </c>
      <c r="I44" s="321">
        <v>132.85000000000002</v>
      </c>
      <c r="J44" s="321">
        <v>134.05000000000004</v>
      </c>
      <c r="K44" s="320">
        <v>131.65</v>
      </c>
      <c r="L44" s="320">
        <v>129.30000000000001</v>
      </c>
      <c r="M44" s="320">
        <v>119.11632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3157.45</v>
      </c>
      <c r="D45" s="321">
        <v>3176.4833333333336</v>
      </c>
      <c r="E45" s="321">
        <v>3130.9666666666672</v>
      </c>
      <c r="F45" s="321">
        <v>3104.4833333333336</v>
      </c>
      <c r="G45" s="321">
        <v>3058.9666666666672</v>
      </c>
      <c r="H45" s="321">
        <v>3202.9666666666672</v>
      </c>
      <c r="I45" s="321">
        <v>3248.4833333333336</v>
      </c>
      <c r="J45" s="321">
        <v>3274.9666666666672</v>
      </c>
      <c r="K45" s="320">
        <v>3222</v>
      </c>
      <c r="L45" s="320">
        <v>3150</v>
      </c>
      <c r="M45" s="320">
        <v>6.7265199999999998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193.6</v>
      </c>
      <c r="D46" s="321">
        <v>194.26666666666665</v>
      </c>
      <c r="E46" s="321">
        <v>191.23333333333329</v>
      </c>
      <c r="F46" s="321">
        <v>188.86666666666665</v>
      </c>
      <c r="G46" s="321">
        <v>185.83333333333329</v>
      </c>
      <c r="H46" s="321">
        <v>196.6333333333333</v>
      </c>
      <c r="I46" s="321">
        <v>199.66666666666666</v>
      </c>
      <c r="J46" s="321">
        <v>202.0333333333333</v>
      </c>
      <c r="K46" s="320">
        <v>197.3</v>
      </c>
      <c r="L46" s="320">
        <v>191.9</v>
      </c>
      <c r="M46" s="320">
        <v>4.6930399999999999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2086.5500000000002</v>
      </c>
      <c r="D47" s="321">
        <v>2080.85</v>
      </c>
      <c r="E47" s="321">
        <v>2061.6999999999998</v>
      </c>
      <c r="F47" s="321">
        <v>2036.85</v>
      </c>
      <c r="G47" s="321">
        <v>2017.6999999999998</v>
      </c>
      <c r="H47" s="321">
        <v>2105.6999999999998</v>
      </c>
      <c r="I47" s="321">
        <v>2124.8500000000004</v>
      </c>
      <c r="J47" s="321">
        <v>2149.6999999999998</v>
      </c>
      <c r="K47" s="320">
        <v>2100</v>
      </c>
      <c r="L47" s="320">
        <v>2056</v>
      </c>
      <c r="M47" s="320">
        <v>1.97397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2864.55</v>
      </c>
      <c r="D48" s="321">
        <v>2877.2000000000003</v>
      </c>
      <c r="E48" s="321">
        <v>2839.3500000000004</v>
      </c>
      <c r="F48" s="321">
        <v>2814.15</v>
      </c>
      <c r="G48" s="321">
        <v>2776.3</v>
      </c>
      <c r="H48" s="321">
        <v>2902.4000000000005</v>
      </c>
      <c r="I48" s="321">
        <v>2940.25</v>
      </c>
      <c r="J48" s="321">
        <v>2965.4500000000007</v>
      </c>
      <c r="K48" s="320">
        <v>2915.05</v>
      </c>
      <c r="L48" s="320">
        <v>2852</v>
      </c>
      <c r="M48" s="320">
        <v>9.8360000000000003E-2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2665</v>
      </c>
      <c r="D49" s="321">
        <v>2601.2666666666669</v>
      </c>
      <c r="E49" s="321">
        <v>2532.7333333333336</v>
      </c>
      <c r="F49" s="321">
        <v>2400.4666666666667</v>
      </c>
      <c r="G49" s="321">
        <v>2331.9333333333334</v>
      </c>
      <c r="H49" s="321">
        <v>2733.5333333333338</v>
      </c>
      <c r="I49" s="321">
        <v>2802.0666666666675</v>
      </c>
      <c r="J49" s="321">
        <v>2934.3333333333339</v>
      </c>
      <c r="K49" s="320">
        <v>2669.8</v>
      </c>
      <c r="L49" s="320">
        <v>2469</v>
      </c>
      <c r="M49" s="320">
        <v>5.53146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10099.9</v>
      </c>
      <c r="D50" s="321">
        <v>10072.116666666667</v>
      </c>
      <c r="E50" s="321">
        <v>9944.2333333333336</v>
      </c>
      <c r="F50" s="321">
        <v>9788.5666666666675</v>
      </c>
      <c r="G50" s="321">
        <v>9660.6833333333343</v>
      </c>
      <c r="H50" s="321">
        <v>10227.783333333333</v>
      </c>
      <c r="I50" s="321">
        <v>10355.666666666668</v>
      </c>
      <c r="J50" s="321">
        <v>10511.333333333332</v>
      </c>
      <c r="K50" s="320">
        <v>10200</v>
      </c>
      <c r="L50" s="320">
        <v>9916.4500000000007</v>
      </c>
      <c r="M50" s="320">
        <v>0.31051000000000001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1397.2</v>
      </c>
      <c r="D51" s="321">
        <v>1396.8333333333333</v>
      </c>
      <c r="E51" s="321">
        <v>1376.7666666666664</v>
      </c>
      <c r="F51" s="321">
        <v>1356.3333333333333</v>
      </c>
      <c r="G51" s="321">
        <v>1336.2666666666664</v>
      </c>
      <c r="H51" s="321">
        <v>1417.2666666666664</v>
      </c>
      <c r="I51" s="321">
        <v>1437.3333333333335</v>
      </c>
      <c r="J51" s="321">
        <v>1457.7666666666664</v>
      </c>
      <c r="K51" s="320">
        <v>1416.9</v>
      </c>
      <c r="L51" s="320">
        <v>1376.4</v>
      </c>
      <c r="M51" s="320">
        <v>8.6906700000000008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698.1</v>
      </c>
      <c r="D52" s="321">
        <v>701.35</v>
      </c>
      <c r="E52" s="321">
        <v>692.75</v>
      </c>
      <c r="F52" s="321">
        <v>687.4</v>
      </c>
      <c r="G52" s="321">
        <v>678.8</v>
      </c>
      <c r="H52" s="321">
        <v>706.7</v>
      </c>
      <c r="I52" s="321">
        <v>715.30000000000018</v>
      </c>
      <c r="J52" s="321">
        <v>720.65000000000009</v>
      </c>
      <c r="K52" s="320">
        <v>709.95</v>
      </c>
      <c r="L52" s="320">
        <v>696</v>
      </c>
      <c r="M52" s="320">
        <v>8.0700500000000002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472.95</v>
      </c>
      <c r="D53" s="321">
        <v>472.31666666666661</v>
      </c>
      <c r="E53" s="321">
        <v>467.78333333333319</v>
      </c>
      <c r="F53" s="321">
        <v>462.61666666666656</v>
      </c>
      <c r="G53" s="321">
        <v>458.08333333333314</v>
      </c>
      <c r="H53" s="321">
        <v>477.48333333333323</v>
      </c>
      <c r="I53" s="321">
        <v>482.01666666666665</v>
      </c>
      <c r="J53" s="321">
        <v>487.18333333333328</v>
      </c>
      <c r="K53" s="320">
        <v>476.85</v>
      </c>
      <c r="L53" s="320">
        <v>467.15</v>
      </c>
      <c r="M53" s="320">
        <v>2.2398099999999999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786.05</v>
      </c>
      <c r="D54" s="321">
        <v>788.11666666666667</v>
      </c>
      <c r="E54" s="321">
        <v>781.98333333333335</v>
      </c>
      <c r="F54" s="321">
        <v>777.91666666666663</v>
      </c>
      <c r="G54" s="321">
        <v>771.7833333333333</v>
      </c>
      <c r="H54" s="321">
        <v>792.18333333333339</v>
      </c>
      <c r="I54" s="321">
        <v>798.31666666666683</v>
      </c>
      <c r="J54" s="321">
        <v>802.38333333333344</v>
      </c>
      <c r="K54" s="320">
        <v>794.25</v>
      </c>
      <c r="L54" s="320">
        <v>784.05</v>
      </c>
      <c r="M54" s="320">
        <v>63.404269999999997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3787.15</v>
      </c>
      <c r="D55" s="321">
        <v>3793.4333333333329</v>
      </c>
      <c r="E55" s="321">
        <v>3761.8666666666659</v>
      </c>
      <c r="F55" s="321">
        <v>3736.583333333333</v>
      </c>
      <c r="G55" s="321">
        <v>3705.016666666666</v>
      </c>
      <c r="H55" s="321">
        <v>3818.7166666666658</v>
      </c>
      <c r="I55" s="321">
        <v>3850.2833333333324</v>
      </c>
      <c r="J55" s="321">
        <v>3875.5666666666657</v>
      </c>
      <c r="K55" s="320">
        <v>3825</v>
      </c>
      <c r="L55" s="320">
        <v>3768.15</v>
      </c>
      <c r="M55" s="320">
        <v>1.35225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179.75</v>
      </c>
      <c r="D56" s="321">
        <v>180.76666666666665</v>
      </c>
      <c r="E56" s="321">
        <v>178.0333333333333</v>
      </c>
      <c r="F56" s="321">
        <v>176.31666666666666</v>
      </c>
      <c r="G56" s="321">
        <v>173.58333333333331</v>
      </c>
      <c r="H56" s="321">
        <v>182.48333333333329</v>
      </c>
      <c r="I56" s="321">
        <v>185.21666666666664</v>
      </c>
      <c r="J56" s="321">
        <v>186.93333333333328</v>
      </c>
      <c r="K56" s="320">
        <v>183.5</v>
      </c>
      <c r="L56" s="320">
        <v>179.05</v>
      </c>
      <c r="M56" s="320">
        <v>5.0818899999999996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1141.3</v>
      </c>
      <c r="D57" s="321">
        <v>1126.9166666666667</v>
      </c>
      <c r="E57" s="321">
        <v>1106.1333333333334</v>
      </c>
      <c r="F57" s="321">
        <v>1070.9666666666667</v>
      </c>
      <c r="G57" s="321">
        <v>1050.1833333333334</v>
      </c>
      <c r="H57" s="321">
        <v>1162.0833333333335</v>
      </c>
      <c r="I57" s="321">
        <v>1182.8666666666668</v>
      </c>
      <c r="J57" s="321">
        <v>1218.0333333333335</v>
      </c>
      <c r="K57" s="320">
        <v>1147.7</v>
      </c>
      <c r="L57" s="320">
        <v>1091.75</v>
      </c>
      <c r="M57" s="320">
        <v>4.4842000000000004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16577.849999999999</v>
      </c>
      <c r="D58" s="321">
        <v>16657.783333333336</v>
      </c>
      <c r="E58" s="321">
        <v>16470.116666666672</v>
      </c>
      <c r="F58" s="321">
        <v>16362.383333333335</v>
      </c>
      <c r="G58" s="321">
        <v>16174.716666666671</v>
      </c>
      <c r="H58" s="321">
        <v>16765.516666666674</v>
      </c>
      <c r="I58" s="321">
        <v>16953.183333333338</v>
      </c>
      <c r="J58" s="321">
        <v>17060.916666666675</v>
      </c>
      <c r="K58" s="320">
        <v>16845.45</v>
      </c>
      <c r="L58" s="320">
        <v>16550.05</v>
      </c>
      <c r="M58" s="320">
        <v>1.69686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6150.4</v>
      </c>
      <c r="D59" s="321">
        <v>6175.4666666666672</v>
      </c>
      <c r="E59" s="321">
        <v>6075.9333333333343</v>
      </c>
      <c r="F59" s="321">
        <v>6001.4666666666672</v>
      </c>
      <c r="G59" s="321">
        <v>5901.9333333333343</v>
      </c>
      <c r="H59" s="321">
        <v>6249.9333333333343</v>
      </c>
      <c r="I59" s="321">
        <v>6349.4666666666672</v>
      </c>
      <c r="J59" s="321">
        <v>6423.9333333333343</v>
      </c>
      <c r="K59" s="320">
        <v>6275</v>
      </c>
      <c r="L59" s="320">
        <v>6101</v>
      </c>
      <c r="M59" s="320">
        <v>0.58525000000000005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7336.65</v>
      </c>
      <c r="D60" s="321">
        <v>7338.55</v>
      </c>
      <c r="E60" s="321">
        <v>7293.1</v>
      </c>
      <c r="F60" s="321">
        <v>7249.55</v>
      </c>
      <c r="G60" s="321">
        <v>7204.1</v>
      </c>
      <c r="H60" s="321">
        <v>7382.1</v>
      </c>
      <c r="I60" s="321">
        <v>7427.5499999999993</v>
      </c>
      <c r="J60" s="321">
        <v>7471.1</v>
      </c>
      <c r="K60" s="320">
        <v>7384</v>
      </c>
      <c r="L60" s="320">
        <v>7295</v>
      </c>
      <c r="M60" s="320">
        <v>5.9750800000000002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3359.15</v>
      </c>
      <c r="D61" s="321">
        <v>3384.3833333333332</v>
      </c>
      <c r="E61" s="321">
        <v>3319.7666666666664</v>
      </c>
      <c r="F61" s="321">
        <v>3280.3833333333332</v>
      </c>
      <c r="G61" s="321">
        <v>3215.7666666666664</v>
      </c>
      <c r="H61" s="321">
        <v>3423.7666666666664</v>
      </c>
      <c r="I61" s="321">
        <v>3488.3833333333332</v>
      </c>
      <c r="J61" s="321">
        <v>3527.7666666666664</v>
      </c>
      <c r="K61" s="320">
        <v>3449</v>
      </c>
      <c r="L61" s="320">
        <v>3345</v>
      </c>
      <c r="M61" s="320">
        <v>0.76781999999999995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2084.15</v>
      </c>
      <c r="D62" s="321">
        <v>2095.4</v>
      </c>
      <c r="E62" s="321">
        <v>2065.8000000000002</v>
      </c>
      <c r="F62" s="321">
        <v>2047.4500000000003</v>
      </c>
      <c r="G62" s="321">
        <v>2017.8500000000004</v>
      </c>
      <c r="H62" s="321">
        <v>2113.75</v>
      </c>
      <c r="I62" s="321">
        <v>2143.3499999999995</v>
      </c>
      <c r="J62" s="321">
        <v>2161.6999999999998</v>
      </c>
      <c r="K62" s="320">
        <v>2125</v>
      </c>
      <c r="L62" s="320">
        <v>2077.0500000000002</v>
      </c>
      <c r="M62" s="320">
        <v>2.3110400000000002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516.95000000000005</v>
      </c>
      <c r="D63" s="321">
        <v>516.35</v>
      </c>
      <c r="E63" s="321">
        <v>511.80000000000007</v>
      </c>
      <c r="F63" s="321">
        <v>506.65000000000003</v>
      </c>
      <c r="G63" s="321">
        <v>502.10000000000008</v>
      </c>
      <c r="H63" s="321">
        <v>521.5</v>
      </c>
      <c r="I63" s="321">
        <v>526.04999999999995</v>
      </c>
      <c r="J63" s="321">
        <v>531.20000000000005</v>
      </c>
      <c r="K63" s="320">
        <v>520.9</v>
      </c>
      <c r="L63" s="320">
        <v>511.2</v>
      </c>
      <c r="M63" s="320">
        <v>25.569040000000001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322.85000000000002</v>
      </c>
      <c r="D64" s="321">
        <v>321.7833333333333</v>
      </c>
      <c r="E64" s="321">
        <v>318.11666666666662</v>
      </c>
      <c r="F64" s="321">
        <v>313.38333333333333</v>
      </c>
      <c r="G64" s="321">
        <v>309.71666666666664</v>
      </c>
      <c r="H64" s="321">
        <v>326.51666666666659</v>
      </c>
      <c r="I64" s="321">
        <v>330.18333333333334</v>
      </c>
      <c r="J64" s="321">
        <v>334.91666666666657</v>
      </c>
      <c r="K64" s="320">
        <v>325.45</v>
      </c>
      <c r="L64" s="320">
        <v>317.05</v>
      </c>
      <c r="M64" s="320">
        <v>87.856219999999993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120.3</v>
      </c>
      <c r="D65" s="321">
        <v>120.86666666666667</v>
      </c>
      <c r="E65" s="321">
        <v>119.03333333333335</v>
      </c>
      <c r="F65" s="321">
        <v>117.76666666666667</v>
      </c>
      <c r="G65" s="321">
        <v>115.93333333333334</v>
      </c>
      <c r="H65" s="321">
        <v>122.13333333333335</v>
      </c>
      <c r="I65" s="321">
        <v>123.96666666666667</v>
      </c>
      <c r="J65" s="321">
        <v>125.23333333333336</v>
      </c>
      <c r="K65" s="320">
        <v>122.7</v>
      </c>
      <c r="L65" s="320">
        <v>119.6</v>
      </c>
      <c r="M65" s="320">
        <v>177.62107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52.15</v>
      </c>
      <c r="D66" s="321">
        <v>52.416666666666664</v>
      </c>
      <c r="E66" s="321">
        <v>51.733333333333327</v>
      </c>
      <c r="F66" s="321">
        <v>51.316666666666663</v>
      </c>
      <c r="G66" s="321">
        <v>50.633333333333326</v>
      </c>
      <c r="H66" s="321">
        <v>52.833333333333329</v>
      </c>
      <c r="I66" s="321">
        <v>53.516666666666666</v>
      </c>
      <c r="J66" s="321">
        <v>53.93333333333333</v>
      </c>
      <c r="K66" s="320">
        <v>53.1</v>
      </c>
      <c r="L66" s="320">
        <v>52</v>
      </c>
      <c r="M66" s="320">
        <v>38.172469999999997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2875.7</v>
      </c>
      <c r="D67" s="321">
        <v>2893.5333333333333</v>
      </c>
      <c r="E67" s="321">
        <v>2852.1666666666665</v>
      </c>
      <c r="F67" s="321">
        <v>2828.6333333333332</v>
      </c>
      <c r="G67" s="321">
        <v>2787.2666666666664</v>
      </c>
      <c r="H67" s="321">
        <v>2917.0666666666666</v>
      </c>
      <c r="I67" s="321">
        <v>2958.4333333333334</v>
      </c>
      <c r="J67" s="321">
        <v>2981.9666666666667</v>
      </c>
      <c r="K67" s="320">
        <v>2934.9</v>
      </c>
      <c r="L67" s="320">
        <v>2870</v>
      </c>
      <c r="M67" s="320">
        <v>0.15354000000000001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2019.75</v>
      </c>
      <c r="D68" s="321">
        <v>2000.6166666666668</v>
      </c>
      <c r="E68" s="321">
        <v>1969.1333333333337</v>
      </c>
      <c r="F68" s="321">
        <v>1918.5166666666669</v>
      </c>
      <c r="G68" s="321">
        <v>1887.0333333333338</v>
      </c>
      <c r="H68" s="321">
        <v>2051.2333333333336</v>
      </c>
      <c r="I68" s="321">
        <v>2082.7166666666667</v>
      </c>
      <c r="J68" s="321">
        <v>2133.3333333333335</v>
      </c>
      <c r="K68" s="320">
        <v>2032.1</v>
      </c>
      <c r="L68" s="320">
        <v>1950</v>
      </c>
      <c r="M68" s="320">
        <v>3.6841499999999998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4946.8999999999996</v>
      </c>
      <c r="D69" s="321">
        <v>4919.2333333333336</v>
      </c>
      <c r="E69" s="321">
        <v>4855.666666666667</v>
      </c>
      <c r="F69" s="321">
        <v>4764.4333333333334</v>
      </c>
      <c r="G69" s="321">
        <v>4700.8666666666668</v>
      </c>
      <c r="H69" s="321">
        <v>5010.4666666666672</v>
      </c>
      <c r="I69" s="321">
        <v>5074.0333333333328</v>
      </c>
      <c r="J69" s="321">
        <v>5165.2666666666673</v>
      </c>
      <c r="K69" s="320">
        <v>4982.8</v>
      </c>
      <c r="L69" s="320">
        <v>4828</v>
      </c>
      <c r="M69" s="320">
        <v>0.28469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952.3</v>
      </c>
      <c r="D70" s="321">
        <v>954.0333333333333</v>
      </c>
      <c r="E70" s="321">
        <v>946.06666666666661</v>
      </c>
      <c r="F70" s="321">
        <v>939.83333333333326</v>
      </c>
      <c r="G70" s="321">
        <v>931.86666666666656</v>
      </c>
      <c r="H70" s="321">
        <v>960.26666666666665</v>
      </c>
      <c r="I70" s="321">
        <v>968.23333333333335</v>
      </c>
      <c r="J70" s="321">
        <v>974.4666666666667</v>
      </c>
      <c r="K70" s="320">
        <v>962</v>
      </c>
      <c r="L70" s="320">
        <v>947.8</v>
      </c>
      <c r="M70" s="320">
        <v>0.43130000000000002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761.85</v>
      </c>
      <c r="D71" s="321">
        <v>749.9</v>
      </c>
      <c r="E71" s="321">
        <v>722.94999999999993</v>
      </c>
      <c r="F71" s="321">
        <v>684.05</v>
      </c>
      <c r="G71" s="321">
        <v>657.09999999999991</v>
      </c>
      <c r="H71" s="321">
        <v>788.8</v>
      </c>
      <c r="I71" s="321">
        <v>815.75</v>
      </c>
      <c r="J71" s="321">
        <v>854.65</v>
      </c>
      <c r="K71" s="320">
        <v>776.85</v>
      </c>
      <c r="L71" s="320">
        <v>711</v>
      </c>
      <c r="M71" s="320">
        <v>73.342169999999996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243.95</v>
      </c>
      <c r="D72" s="321">
        <v>244.4</v>
      </c>
      <c r="E72" s="321">
        <v>240.60000000000002</v>
      </c>
      <c r="F72" s="321">
        <v>237.25000000000003</v>
      </c>
      <c r="G72" s="321">
        <v>233.45000000000005</v>
      </c>
      <c r="H72" s="321">
        <v>247.75</v>
      </c>
      <c r="I72" s="321">
        <v>251.55</v>
      </c>
      <c r="J72" s="321">
        <v>254.89999999999998</v>
      </c>
      <c r="K72" s="320">
        <v>248.2</v>
      </c>
      <c r="L72" s="320">
        <v>241.05</v>
      </c>
      <c r="M72" s="320">
        <v>176.99413999999999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1865.3</v>
      </c>
      <c r="D73" s="321">
        <v>1865.4333333333334</v>
      </c>
      <c r="E73" s="321">
        <v>1831.8666666666668</v>
      </c>
      <c r="F73" s="321">
        <v>1798.4333333333334</v>
      </c>
      <c r="G73" s="321">
        <v>1764.8666666666668</v>
      </c>
      <c r="H73" s="321">
        <v>1898.8666666666668</v>
      </c>
      <c r="I73" s="321">
        <v>1932.4333333333334</v>
      </c>
      <c r="J73" s="321">
        <v>1965.8666666666668</v>
      </c>
      <c r="K73" s="320">
        <v>1899</v>
      </c>
      <c r="L73" s="320">
        <v>1832</v>
      </c>
      <c r="M73" s="320">
        <v>3.5150700000000001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732.1</v>
      </c>
      <c r="D74" s="321">
        <v>734.63333333333321</v>
      </c>
      <c r="E74" s="321">
        <v>726.26666666666642</v>
      </c>
      <c r="F74" s="321">
        <v>720.43333333333317</v>
      </c>
      <c r="G74" s="321">
        <v>712.06666666666638</v>
      </c>
      <c r="H74" s="321">
        <v>740.46666666666647</v>
      </c>
      <c r="I74" s="321">
        <v>748.83333333333326</v>
      </c>
      <c r="J74" s="321">
        <v>754.66666666666652</v>
      </c>
      <c r="K74" s="320">
        <v>743</v>
      </c>
      <c r="L74" s="320">
        <v>728.8</v>
      </c>
      <c r="M74" s="320">
        <v>3.0697299999999998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740.1</v>
      </c>
      <c r="D75" s="321">
        <v>741.11666666666679</v>
      </c>
      <c r="E75" s="321">
        <v>734.03333333333353</v>
      </c>
      <c r="F75" s="321">
        <v>727.9666666666667</v>
      </c>
      <c r="G75" s="321">
        <v>720.88333333333344</v>
      </c>
      <c r="H75" s="321">
        <v>747.18333333333362</v>
      </c>
      <c r="I75" s="321">
        <v>754.26666666666688</v>
      </c>
      <c r="J75" s="321">
        <v>760.33333333333371</v>
      </c>
      <c r="K75" s="320">
        <v>748.2</v>
      </c>
      <c r="L75" s="320">
        <v>735.05</v>
      </c>
      <c r="M75" s="320">
        <v>6.0849399999999996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12986</v>
      </c>
      <c r="D76" s="321">
        <v>12948.933333333334</v>
      </c>
      <c r="E76" s="321">
        <v>12756.366666666669</v>
      </c>
      <c r="F76" s="321">
        <v>12526.733333333334</v>
      </c>
      <c r="G76" s="321">
        <v>12334.166666666668</v>
      </c>
      <c r="H76" s="321">
        <v>13178.566666666669</v>
      </c>
      <c r="I76" s="321">
        <v>13371.133333333335</v>
      </c>
      <c r="J76" s="321">
        <v>13600.76666666667</v>
      </c>
      <c r="K76" s="320">
        <v>13141.5</v>
      </c>
      <c r="L76" s="320">
        <v>12719.3</v>
      </c>
      <c r="M76" s="320">
        <v>3.703E-2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758.05</v>
      </c>
      <c r="D77" s="321">
        <v>759.75</v>
      </c>
      <c r="E77" s="321">
        <v>754.3</v>
      </c>
      <c r="F77" s="321">
        <v>750.55</v>
      </c>
      <c r="G77" s="321">
        <v>745.09999999999991</v>
      </c>
      <c r="H77" s="321">
        <v>763.5</v>
      </c>
      <c r="I77" s="321">
        <v>768.95</v>
      </c>
      <c r="J77" s="321">
        <v>772.7</v>
      </c>
      <c r="K77" s="320">
        <v>765.2</v>
      </c>
      <c r="L77" s="320">
        <v>756</v>
      </c>
      <c r="M77" s="320">
        <v>49.278649999999999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56.6</v>
      </c>
      <c r="D78" s="321">
        <v>56.883333333333333</v>
      </c>
      <c r="E78" s="321">
        <v>56.066666666666663</v>
      </c>
      <c r="F78" s="321">
        <v>55.533333333333331</v>
      </c>
      <c r="G78" s="321">
        <v>54.716666666666661</v>
      </c>
      <c r="H78" s="321">
        <v>57.416666666666664</v>
      </c>
      <c r="I78" s="321">
        <v>58.233333333333341</v>
      </c>
      <c r="J78" s="321">
        <v>58.766666666666666</v>
      </c>
      <c r="K78" s="320">
        <v>57.7</v>
      </c>
      <c r="L78" s="320">
        <v>56.35</v>
      </c>
      <c r="M78" s="320">
        <v>190.58505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351.35</v>
      </c>
      <c r="D79" s="321">
        <v>354.3</v>
      </c>
      <c r="E79" s="321">
        <v>346.85</v>
      </c>
      <c r="F79" s="321">
        <v>342.35</v>
      </c>
      <c r="G79" s="321">
        <v>334.90000000000003</v>
      </c>
      <c r="H79" s="321">
        <v>358.8</v>
      </c>
      <c r="I79" s="321">
        <v>366.24999999999994</v>
      </c>
      <c r="J79" s="321">
        <v>370.75</v>
      </c>
      <c r="K79" s="320">
        <v>361.75</v>
      </c>
      <c r="L79" s="320">
        <v>349.8</v>
      </c>
      <c r="M79" s="320">
        <v>33.904209999999999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1168.0999999999999</v>
      </c>
      <c r="D80" s="321">
        <v>1160.6666666666667</v>
      </c>
      <c r="E80" s="321">
        <v>1137.8833333333334</v>
      </c>
      <c r="F80" s="321">
        <v>1107.6666666666667</v>
      </c>
      <c r="G80" s="321">
        <v>1084.8833333333334</v>
      </c>
      <c r="H80" s="321">
        <v>1190.8833333333334</v>
      </c>
      <c r="I80" s="321">
        <v>1213.6666666666667</v>
      </c>
      <c r="J80" s="321">
        <v>1243.8833333333334</v>
      </c>
      <c r="K80" s="320">
        <v>1183.45</v>
      </c>
      <c r="L80" s="320">
        <v>1130.45</v>
      </c>
      <c r="M80" s="320">
        <v>1.27189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6563.45</v>
      </c>
      <c r="D81" s="321">
        <v>6551.3999999999987</v>
      </c>
      <c r="E81" s="321">
        <v>6472.1499999999978</v>
      </c>
      <c r="F81" s="321">
        <v>6380.8499999999995</v>
      </c>
      <c r="G81" s="321">
        <v>6301.5999999999985</v>
      </c>
      <c r="H81" s="321">
        <v>6642.6999999999971</v>
      </c>
      <c r="I81" s="321">
        <v>6721.9499999999989</v>
      </c>
      <c r="J81" s="321">
        <v>6813.2499999999964</v>
      </c>
      <c r="K81" s="320">
        <v>6630.65</v>
      </c>
      <c r="L81" s="320">
        <v>6460.1</v>
      </c>
      <c r="M81" s="320">
        <v>7.5029999999999999E-2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1159.95</v>
      </c>
      <c r="D82" s="321">
        <v>1156.3499999999999</v>
      </c>
      <c r="E82" s="321">
        <v>1146.9499999999998</v>
      </c>
      <c r="F82" s="321">
        <v>1133.9499999999998</v>
      </c>
      <c r="G82" s="321">
        <v>1124.5499999999997</v>
      </c>
      <c r="H82" s="321">
        <v>1169.3499999999999</v>
      </c>
      <c r="I82" s="321">
        <v>1178.75</v>
      </c>
      <c r="J82" s="321">
        <v>1191.75</v>
      </c>
      <c r="K82" s="320">
        <v>1165.75</v>
      </c>
      <c r="L82" s="320">
        <v>1143.3499999999999</v>
      </c>
      <c r="M82" s="320">
        <v>3.0569000000000002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14956.2</v>
      </c>
      <c r="D83" s="321">
        <v>15009.4</v>
      </c>
      <c r="E83" s="321">
        <v>14850.849999999999</v>
      </c>
      <c r="F83" s="321">
        <v>14745.499999999998</v>
      </c>
      <c r="G83" s="321">
        <v>14586.949999999997</v>
      </c>
      <c r="H83" s="321">
        <v>15114.75</v>
      </c>
      <c r="I83" s="321">
        <v>15273.3</v>
      </c>
      <c r="J83" s="321">
        <v>15378.650000000001</v>
      </c>
      <c r="K83" s="320">
        <v>15167.95</v>
      </c>
      <c r="L83" s="320">
        <v>14904.05</v>
      </c>
      <c r="M83" s="320">
        <v>0.13197999999999999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388.35</v>
      </c>
      <c r="D84" s="321">
        <v>387.76666666666665</v>
      </c>
      <c r="E84" s="321">
        <v>385.38333333333333</v>
      </c>
      <c r="F84" s="321">
        <v>382.41666666666669</v>
      </c>
      <c r="G84" s="321">
        <v>380.03333333333336</v>
      </c>
      <c r="H84" s="321">
        <v>390.73333333333329</v>
      </c>
      <c r="I84" s="321">
        <v>393.11666666666662</v>
      </c>
      <c r="J84" s="321">
        <v>396.08333333333326</v>
      </c>
      <c r="K84" s="320">
        <v>390.15</v>
      </c>
      <c r="L84" s="320">
        <v>384.8</v>
      </c>
      <c r="M84" s="320">
        <v>23.8916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510.5</v>
      </c>
      <c r="D85" s="321">
        <v>510.56666666666666</v>
      </c>
      <c r="E85" s="321">
        <v>504.43333333333328</v>
      </c>
      <c r="F85" s="321">
        <v>498.36666666666662</v>
      </c>
      <c r="G85" s="321">
        <v>492.23333333333323</v>
      </c>
      <c r="H85" s="321">
        <v>516.63333333333333</v>
      </c>
      <c r="I85" s="321">
        <v>522.76666666666665</v>
      </c>
      <c r="J85" s="321">
        <v>528.83333333333337</v>
      </c>
      <c r="K85" s="320">
        <v>516.70000000000005</v>
      </c>
      <c r="L85" s="320">
        <v>504.5</v>
      </c>
      <c r="M85" s="320">
        <v>5.6921600000000003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3350.65</v>
      </c>
      <c r="D86" s="321">
        <v>3339.2333333333336</v>
      </c>
      <c r="E86" s="321">
        <v>3308.4666666666672</v>
      </c>
      <c r="F86" s="321">
        <v>3266.2833333333338</v>
      </c>
      <c r="G86" s="321">
        <v>3235.5166666666673</v>
      </c>
      <c r="H86" s="321">
        <v>3381.416666666667</v>
      </c>
      <c r="I86" s="321">
        <v>3412.1833333333334</v>
      </c>
      <c r="J86" s="321">
        <v>3454.3666666666668</v>
      </c>
      <c r="K86" s="320">
        <v>3370</v>
      </c>
      <c r="L86" s="320">
        <v>3297.05</v>
      </c>
      <c r="M86" s="320">
        <v>1.8613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897.65</v>
      </c>
      <c r="D87" s="321">
        <v>896.88333333333333</v>
      </c>
      <c r="E87" s="321">
        <v>889.76666666666665</v>
      </c>
      <c r="F87" s="321">
        <v>881.88333333333333</v>
      </c>
      <c r="G87" s="321">
        <v>874.76666666666665</v>
      </c>
      <c r="H87" s="321">
        <v>904.76666666666665</v>
      </c>
      <c r="I87" s="321">
        <v>911.88333333333321</v>
      </c>
      <c r="J87" s="321">
        <v>919.76666666666665</v>
      </c>
      <c r="K87" s="320">
        <v>904</v>
      </c>
      <c r="L87" s="320">
        <v>889</v>
      </c>
      <c r="M87" s="320">
        <v>5.1081599999999998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496.45</v>
      </c>
      <c r="D88" s="321">
        <v>494.0333333333333</v>
      </c>
      <c r="E88" s="321">
        <v>486.46666666666658</v>
      </c>
      <c r="F88" s="321">
        <v>476.48333333333329</v>
      </c>
      <c r="G88" s="321">
        <v>468.91666666666657</v>
      </c>
      <c r="H88" s="321">
        <v>504.01666666666659</v>
      </c>
      <c r="I88" s="321">
        <v>511.58333333333331</v>
      </c>
      <c r="J88" s="321">
        <v>521.56666666666661</v>
      </c>
      <c r="K88" s="320">
        <v>501.6</v>
      </c>
      <c r="L88" s="320">
        <v>484.05</v>
      </c>
      <c r="M88" s="320">
        <v>36.376910000000002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951.85</v>
      </c>
      <c r="D89" s="321">
        <v>949.16666666666663</v>
      </c>
      <c r="E89" s="321">
        <v>934.33333333333326</v>
      </c>
      <c r="F89" s="321">
        <v>916.81666666666661</v>
      </c>
      <c r="G89" s="321">
        <v>901.98333333333323</v>
      </c>
      <c r="H89" s="321">
        <v>966.68333333333328</v>
      </c>
      <c r="I89" s="321">
        <v>981.51666666666654</v>
      </c>
      <c r="J89" s="321">
        <v>999.0333333333333</v>
      </c>
      <c r="K89" s="320">
        <v>964</v>
      </c>
      <c r="L89" s="320">
        <v>931.65</v>
      </c>
      <c r="M89" s="320">
        <v>4.6761499999999998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2517.0500000000002</v>
      </c>
      <c r="D90" s="321">
        <v>2523.35</v>
      </c>
      <c r="E90" s="321">
        <v>2488.6999999999998</v>
      </c>
      <c r="F90" s="321">
        <v>2460.35</v>
      </c>
      <c r="G90" s="321">
        <v>2425.6999999999998</v>
      </c>
      <c r="H90" s="321">
        <v>2551.6999999999998</v>
      </c>
      <c r="I90" s="321">
        <v>2586.3500000000004</v>
      </c>
      <c r="J90" s="321">
        <v>2614.6999999999998</v>
      </c>
      <c r="K90" s="320">
        <v>2558</v>
      </c>
      <c r="L90" s="320">
        <v>2495</v>
      </c>
      <c r="M90" s="320">
        <v>1.2550399999999999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246.1</v>
      </c>
      <c r="D91" s="321">
        <v>247.80000000000004</v>
      </c>
      <c r="E91" s="321">
        <v>243.85000000000008</v>
      </c>
      <c r="F91" s="321">
        <v>241.60000000000005</v>
      </c>
      <c r="G91" s="321">
        <v>237.65000000000009</v>
      </c>
      <c r="H91" s="321">
        <v>250.05000000000007</v>
      </c>
      <c r="I91" s="321">
        <v>254.00000000000006</v>
      </c>
      <c r="J91" s="321">
        <v>256.25000000000006</v>
      </c>
      <c r="K91" s="320">
        <v>251.75</v>
      </c>
      <c r="L91" s="320">
        <v>245.55</v>
      </c>
      <c r="M91" s="320">
        <v>50.307470000000002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663.2</v>
      </c>
      <c r="D92" s="321">
        <v>664.48333333333323</v>
      </c>
      <c r="E92" s="321">
        <v>656.81666666666649</v>
      </c>
      <c r="F92" s="321">
        <v>650.43333333333328</v>
      </c>
      <c r="G92" s="321">
        <v>642.76666666666654</v>
      </c>
      <c r="H92" s="321">
        <v>670.86666666666645</v>
      </c>
      <c r="I92" s="321">
        <v>678.53333333333319</v>
      </c>
      <c r="J92" s="321">
        <v>684.9166666666664</v>
      </c>
      <c r="K92" s="320">
        <v>672.15</v>
      </c>
      <c r="L92" s="320">
        <v>658.1</v>
      </c>
      <c r="M92" s="320">
        <v>4.5042200000000001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776.1</v>
      </c>
      <c r="D93" s="321">
        <v>775.2833333333333</v>
      </c>
      <c r="E93" s="321">
        <v>765.56666666666661</v>
      </c>
      <c r="F93" s="321">
        <v>755.0333333333333</v>
      </c>
      <c r="G93" s="321">
        <v>745.31666666666661</v>
      </c>
      <c r="H93" s="321">
        <v>785.81666666666661</v>
      </c>
      <c r="I93" s="321">
        <v>795.5333333333333</v>
      </c>
      <c r="J93" s="321">
        <v>806.06666666666661</v>
      </c>
      <c r="K93" s="320">
        <v>785</v>
      </c>
      <c r="L93" s="320">
        <v>764.75</v>
      </c>
      <c r="M93" s="320">
        <v>0.63085000000000002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798.4</v>
      </c>
      <c r="D94" s="321">
        <v>801.80000000000007</v>
      </c>
      <c r="E94" s="321">
        <v>791.60000000000014</v>
      </c>
      <c r="F94" s="321">
        <v>784.80000000000007</v>
      </c>
      <c r="G94" s="321">
        <v>774.60000000000014</v>
      </c>
      <c r="H94" s="321">
        <v>808.60000000000014</v>
      </c>
      <c r="I94" s="321">
        <v>818.80000000000018</v>
      </c>
      <c r="J94" s="321">
        <v>825.60000000000014</v>
      </c>
      <c r="K94" s="320">
        <v>812</v>
      </c>
      <c r="L94" s="320">
        <v>795</v>
      </c>
      <c r="M94" s="320">
        <v>0.56218999999999997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106.55</v>
      </c>
      <c r="D95" s="321">
        <v>106.41666666666667</v>
      </c>
      <c r="E95" s="321">
        <v>105.98333333333335</v>
      </c>
      <c r="F95" s="321">
        <v>105.41666666666667</v>
      </c>
      <c r="G95" s="321">
        <v>104.98333333333335</v>
      </c>
      <c r="H95" s="321">
        <v>106.98333333333335</v>
      </c>
      <c r="I95" s="321">
        <v>107.41666666666666</v>
      </c>
      <c r="J95" s="321">
        <v>107.98333333333335</v>
      </c>
      <c r="K95" s="320">
        <v>106.85</v>
      </c>
      <c r="L95" s="320">
        <v>105.85</v>
      </c>
      <c r="M95" s="320">
        <v>12.320349999999999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414</v>
      </c>
      <c r="D96" s="321">
        <v>414.56666666666666</v>
      </c>
      <c r="E96" s="321">
        <v>410.43333333333334</v>
      </c>
      <c r="F96" s="321">
        <v>406.86666666666667</v>
      </c>
      <c r="G96" s="321">
        <v>402.73333333333335</v>
      </c>
      <c r="H96" s="321">
        <v>418.13333333333333</v>
      </c>
      <c r="I96" s="321">
        <v>422.26666666666665</v>
      </c>
      <c r="J96" s="321">
        <v>425.83333333333331</v>
      </c>
      <c r="K96" s="320">
        <v>418.7</v>
      </c>
      <c r="L96" s="320">
        <v>411</v>
      </c>
      <c r="M96" s="320">
        <v>9.1957799999999992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1449</v>
      </c>
      <c r="D97" s="321">
        <v>1459.1833333333334</v>
      </c>
      <c r="E97" s="321">
        <v>1434.8166666666668</v>
      </c>
      <c r="F97" s="321">
        <v>1420.6333333333334</v>
      </c>
      <c r="G97" s="321">
        <v>1396.2666666666669</v>
      </c>
      <c r="H97" s="321">
        <v>1473.3666666666668</v>
      </c>
      <c r="I97" s="321">
        <v>1497.7333333333336</v>
      </c>
      <c r="J97" s="321">
        <v>1511.9166666666667</v>
      </c>
      <c r="K97" s="320">
        <v>1483.55</v>
      </c>
      <c r="L97" s="320">
        <v>1445</v>
      </c>
      <c r="M97" s="320">
        <v>5.8612299999999999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1108.2</v>
      </c>
      <c r="D98" s="321">
        <v>1113.3999999999999</v>
      </c>
      <c r="E98" s="321">
        <v>1076.7999999999997</v>
      </c>
      <c r="F98" s="321">
        <v>1045.3999999999999</v>
      </c>
      <c r="G98" s="321">
        <v>1008.7999999999997</v>
      </c>
      <c r="H98" s="321">
        <v>1144.7999999999997</v>
      </c>
      <c r="I98" s="321">
        <v>1181.3999999999996</v>
      </c>
      <c r="J98" s="321">
        <v>1212.7999999999997</v>
      </c>
      <c r="K98" s="320">
        <v>1150</v>
      </c>
      <c r="L98" s="320">
        <v>1082</v>
      </c>
      <c r="M98" s="320">
        <v>6.1983499999999996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20.100000000000001</v>
      </c>
      <c r="D99" s="321">
        <v>20.2</v>
      </c>
      <c r="E99" s="321">
        <v>19.95</v>
      </c>
      <c r="F99" s="321">
        <v>19.8</v>
      </c>
      <c r="G99" s="321">
        <v>19.55</v>
      </c>
      <c r="H99" s="321">
        <v>20.349999999999998</v>
      </c>
      <c r="I99" s="321">
        <v>20.599999999999998</v>
      </c>
      <c r="J99" s="321">
        <v>20.749999999999996</v>
      </c>
      <c r="K99" s="320">
        <v>20.45</v>
      </c>
      <c r="L99" s="320">
        <v>20.05</v>
      </c>
      <c r="M99" s="320">
        <v>23.697659999999999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674.1</v>
      </c>
      <c r="D100" s="321">
        <v>672.66666666666663</v>
      </c>
      <c r="E100" s="321">
        <v>663.43333333333328</v>
      </c>
      <c r="F100" s="321">
        <v>652.76666666666665</v>
      </c>
      <c r="G100" s="321">
        <v>643.5333333333333</v>
      </c>
      <c r="H100" s="321">
        <v>683.33333333333326</v>
      </c>
      <c r="I100" s="321">
        <v>692.56666666666661</v>
      </c>
      <c r="J100" s="321">
        <v>703.23333333333323</v>
      </c>
      <c r="K100" s="320">
        <v>681.9</v>
      </c>
      <c r="L100" s="320">
        <v>662</v>
      </c>
      <c r="M100" s="320">
        <v>2.7165300000000001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938</v>
      </c>
      <c r="D101" s="321">
        <v>931.0333333333333</v>
      </c>
      <c r="E101" s="321">
        <v>919.11666666666656</v>
      </c>
      <c r="F101" s="321">
        <v>900.23333333333323</v>
      </c>
      <c r="G101" s="321">
        <v>888.31666666666649</v>
      </c>
      <c r="H101" s="321">
        <v>949.91666666666663</v>
      </c>
      <c r="I101" s="321">
        <v>961.83333333333337</v>
      </c>
      <c r="J101" s="321">
        <v>980.7166666666667</v>
      </c>
      <c r="K101" s="320">
        <v>942.95</v>
      </c>
      <c r="L101" s="320">
        <v>912.15</v>
      </c>
      <c r="M101" s="320">
        <v>4.8940200000000003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4766.05</v>
      </c>
      <c r="D102" s="321">
        <v>4739.1499999999996</v>
      </c>
      <c r="E102" s="321">
        <v>4668.2999999999993</v>
      </c>
      <c r="F102" s="321">
        <v>4570.5499999999993</v>
      </c>
      <c r="G102" s="321">
        <v>4499.6999999999989</v>
      </c>
      <c r="H102" s="321">
        <v>4836.8999999999996</v>
      </c>
      <c r="I102" s="321">
        <v>4907.75</v>
      </c>
      <c r="J102" s="321">
        <v>5005.5</v>
      </c>
      <c r="K102" s="320">
        <v>4810</v>
      </c>
      <c r="L102" s="320">
        <v>4641.3999999999996</v>
      </c>
      <c r="M102" s="320">
        <v>0.1583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84.3</v>
      </c>
      <c r="D103" s="321">
        <v>84.783333333333346</v>
      </c>
      <c r="E103" s="321">
        <v>83.316666666666691</v>
      </c>
      <c r="F103" s="321">
        <v>82.333333333333343</v>
      </c>
      <c r="G103" s="321">
        <v>80.866666666666688</v>
      </c>
      <c r="H103" s="321">
        <v>85.766666666666694</v>
      </c>
      <c r="I103" s="321">
        <v>87.233333333333363</v>
      </c>
      <c r="J103" s="321">
        <v>88.216666666666697</v>
      </c>
      <c r="K103" s="320">
        <v>86.25</v>
      </c>
      <c r="L103" s="320">
        <v>83.8</v>
      </c>
      <c r="M103" s="320">
        <v>23.22193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664.6</v>
      </c>
      <c r="D104" s="321">
        <v>661.93333333333339</v>
      </c>
      <c r="E104" s="321">
        <v>620.06666666666683</v>
      </c>
      <c r="F104" s="321">
        <v>575.53333333333342</v>
      </c>
      <c r="G104" s="321">
        <v>533.66666666666686</v>
      </c>
      <c r="H104" s="321">
        <v>706.46666666666681</v>
      </c>
      <c r="I104" s="321">
        <v>748.33333333333337</v>
      </c>
      <c r="J104" s="321">
        <v>792.86666666666679</v>
      </c>
      <c r="K104" s="320">
        <v>703.8</v>
      </c>
      <c r="L104" s="320">
        <v>617.4</v>
      </c>
      <c r="M104" s="320">
        <v>1.05491</v>
      </c>
      <c r="N104" s="1"/>
      <c r="O104" s="1"/>
    </row>
    <row r="105" spans="1:15" ht="12.75" customHeight="1">
      <c r="A105" s="30">
        <v>95</v>
      </c>
      <c r="B105" s="334" t="s">
        <v>828</v>
      </c>
      <c r="C105" s="320">
        <v>206.65</v>
      </c>
      <c r="D105" s="321">
        <v>208.54999999999998</v>
      </c>
      <c r="E105" s="321">
        <v>203.09999999999997</v>
      </c>
      <c r="F105" s="321">
        <v>199.54999999999998</v>
      </c>
      <c r="G105" s="321">
        <v>194.09999999999997</v>
      </c>
      <c r="H105" s="321">
        <v>212.09999999999997</v>
      </c>
      <c r="I105" s="321">
        <v>217.54999999999995</v>
      </c>
      <c r="J105" s="321">
        <v>221.09999999999997</v>
      </c>
      <c r="K105" s="320">
        <v>214</v>
      </c>
      <c r="L105" s="320">
        <v>205</v>
      </c>
      <c r="M105" s="320">
        <v>26.216799999999999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305.64999999999998</v>
      </c>
      <c r="D106" s="321">
        <v>307.63333333333333</v>
      </c>
      <c r="E106" s="321">
        <v>300.26666666666665</v>
      </c>
      <c r="F106" s="321">
        <v>294.88333333333333</v>
      </c>
      <c r="G106" s="321">
        <v>287.51666666666665</v>
      </c>
      <c r="H106" s="321">
        <v>313.01666666666665</v>
      </c>
      <c r="I106" s="321">
        <v>320.38333333333333</v>
      </c>
      <c r="J106" s="321">
        <v>325.76666666666665</v>
      </c>
      <c r="K106" s="320">
        <v>315</v>
      </c>
      <c r="L106" s="320">
        <v>302.25</v>
      </c>
      <c r="M106" s="320">
        <v>1.8404199999999999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476.2</v>
      </c>
      <c r="D107" s="321">
        <v>477.73333333333335</v>
      </c>
      <c r="E107" s="321">
        <v>466.4666666666667</v>
      </c>
      <c r="F107" s="321">
        <v>456.73333333333335</v>
      </c>
      <c r="G107" s="321">
        <v>445.4666666666667</v>
      </c>
      <c r="H107" s="321">
        <v>487.4666666666667</v>
      </c>
      <c r="I107" s="321">
        <v>498.73333333333335</v>
      </c>
      <c r="J107" s="321">
        <v>508.4666666666667</v>
      </c>
      <c r="K107" s="320">
        <v>489</v>
      </c>
      <c r="L107" s="320">
        <v>468</v>
      </c>
      <c r="M107" s="320">
        <v>50.469529999999999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744.1</v>
      </c>
      <c r="D108" s="321">
        <v>748.01666666666677</v>
      </c>
      <c r="E108" s="321">
        <v>738.08333333333348</v>
      </c>
      <c r="F108" s="321">
        <v>732.06666666666672</v>
      </c>
      <c r="G108" s="321">
        <v>722.13333333333344</v>
      </c>
      <c r="H108" s="321">
        <v>754.03333333333353</v>
      </c>
      <c r="I108" s="321">
        <v>763.9666666666667</v>
      </c>
      <c r="J108" s="321">
        <v>769.98333333333358</v>
      </c>
      <c r="K108" s="320">
        <v>757.95</v>
      </c>
      <c r="L108" s="320">
        <v>742</v>
      </c>
      <c r="M108" s="320">
        <v>33.89385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643.1</v>
      </c>
      <c r="D109" s="321">
        <v>649.05000000000007</v>
      </c>
      <c r="E109" s="321">
        <v>634.15000000000009</v>
      </c>
      <c r="F109" s="321">
        <v>625.20000000000005</v>
      </c>
      <c r="G109" s="321">
        <v>610.30000000000007</v>
      </c>
      <c r="H109" s="321">
        <v>658.00000000000011</v>
      </c>
      <c r="I109" s="321">
        <v>672.9</v>
      </c>
      <c r="J109" s="321">
        <v>681.85000000000014</v>
      </c>
      <c r="K109" s="320">
        <v>663.95</v>
      </c>
      <c r="L109" s="320">
        <v>640.1</v>
      </c>
      <c r="M109" s="320">
        <v>3.0190899999999998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1025.5</v>
      </c>
      <c r="D110" s="321">
        <v>1021.8000000000001</v>
      </c>
      <c r="E110" s="321">
        <v>1015.3000000000002</v>
      </c>
      <c r="F110" s="321">
        <v>1005.1000000000001</v>
      </c>
      <c r="G110" s="321">
        <v>998.60000000000025</v>
      </c>
      <c r="H110" s="321">
        <v>1032</v>
      </c>
      <c r="I110" s="321">
        <v>1038.5</v>
      </c>
      <c r="J110" s="321">
        <v>1048.7</v>
      </c>
      <c r="K110" s="320">
        <v>1028.3</v>
      </c>
      <c r="L110" s="320">
        <v>1011.6</v>
      </c>
      <c r="M110" s="320">
        <v>20.944929999999999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196.4</v>
      </c>
      <c r="D111" s="321">
        <v>195.91666666666666</v>
      </c>
      <c r="E111" s="321">
        <v>193.83333333333331</v>
      </c>
      <c r="F111" s="321">
        <v>191.26666666666665</v>
      </c>
      <c r="G111" s="321">
        <v>189.18333333333331</v>
      </c>
      <c r="H111" s="321">
        <v>198.48333333333332</v>
      </c>
      <c r="I111" s="321">
        <v>200.56666666666663</v>
      </c>
      <c r="J111" s="321">
        <v>203.13333333333333</v>
      </c>
      <c r="K111" s="320">
        <v>198</v>
      </c>
      <c r="L111" s="320">
        <v>193.35</v>
      </c>
      <c r="M111" s="320">
        <v>123.93619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333.1</v>
      </c>
      <c r="D112" s="321">
        <v>333.1</v>
      </c>
      <c r="E112" s="321">
        <v>326.65000000000003</v>
      </c>
      <c r="F112" s="321">
        <v>320.2</v>
      </c>
      <c r="G112" s="321">
        <v>313.75</v>
      </c>
      <c r="H112" s="321">
        <v>339.55000000000007</v>
      </c>
      <c r="I112" s="321">
        <v>346.00000000000011</v>
      </c>
      <c r="J112" s="321">
        <v>352.4500000000001</v>
      </c>
      <c r="K112" s="320">
        <v>339.55</v>
      </c>
      <c r="L112" s="320">
        <v>326.64999999999998</v>
      </c>
      <c r="M112" s="320">
        <v>3.6469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4312.3</v>
      </c>
      <c r="D113" s="321">
        <v>4333.3</v>
      </c>
      <c r="E113" s="321">
        <v>4274</v>
      </c>
      <c r="F113" s="321">
        <v>4235.7</v>
      </c>
      <c r="G113" s="321">
        <v>4176.3999999999996</v>
      </c>
      <c r="H113" s="321">
        <v>4371.6000000000004</v>
      </c>
      <c r="I113" s="321">
        <v>4430.9000000000015</v>
      </c>
      <c r="J113" s="321">
        <v>4469.2000000000007</v>
      </c>
      <c r="K113" s="320">
        <v>4392.6000000000004</v>
      </c>
      <c r="L113" s="320">
        <v>4295</v>
      </c>
      <c r="M113" s="320">
        <v>2.55565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1560.75</v>
      </c>
      <c r="D114" s="321">
        <v>1557.1666666666667</v>
      </c>
      <c r="E114" s="321">
        <v>1547.6333333333334</v>
      </c>
      <c r="F114" s="321">
        <v>1534.5166666666667</v>
      </c>
      <c r="G114" s="321">
        <v>1524.9833333333333</v>
      </c>
      <c r="H114" s="321">
        <v>1570.2833333333335</v>
      </c>
      <c r="I114" s="321">
        <v>1579.8166666666668</v>
      </c>
      <c r="J114" s="321">
        <v>1592.9333333333336</v>
      </c>
      <c r="K114" s="320">
        <v>1566.7</v>
      </c>
      <c r="L114" s="320">
        <v>1544.05</v>
      </c>
      <c r="M114" s="320">
        <v>2.3998900000000001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700.15</v>
      </c>
      <c r="D115" s="321">
        <v>701.75</v>
      </c>
      <c r="E115" s="321">
        <v>692.4</v>
      </c>
      <c r="F115" s="321">
        <v>684.65</v>
      </c>
      <c r="G115" s="321">
        <v>675.3</v>
      </c>
      <c r="H115" s="321">
        <v>709.5</v>
      </c>
      <c r="I115" s="321">
        <v>718.84999999999991</v>
      </c>
      <c r="J115" s="321">
        <v>726.6</v>
      </c>
      <c r="K115" s="320">
        <v>711.1</v>
      </c>
      <c r="L115" s="320">
        <v>694</v>
      </c>
      <c r="M115" s="320">
        <v>10.636139999999999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839.8</v>
      </c>
      <c r="D116" s="321">
        <v>841.58333333333337</v>
      </c>
      <c r="E116" s="321">
        <v>833.36666666666679</v>
      </c>
      <c r="F116" s="321">
        <v>826.93333333333339</v>
      </c>
      <c r="G116" s="321">
        <v>818.71666666666681</v>
      </c>
      <c r="H116" s="321">
        <v>848.01666666666677</v>
      </c>
      <c r="I116" s="321">
        <v>856.23333333333323</v>
      </c>
      <c r="J116" s="321">
        <v>862.66666666666674</v>
      </c>
      <c r="K116" s="320">
        <v>849.8</v>
      </c>
      <c r="L116" s="320">
        <v>835.15</v>
      </c>
      <c r="M116" s="320">
        <v>2.4618500000000001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927.1</v>
      </c>
      <c r="D117" s="321">
        <v>933.03333333333342</v>
      </c>
      <c r="E117" s="321">
        <v>914.11666666666679</v>
      </c>
      <c r="F117" s="321">
        <v>901.13333333333333</v>
      </c>
      <c r="G117" s="321">
        <v>882.2166666666667</v>
      </c>
      <c r="H117" s="321">
        <v>946.01666666666688</v>
      </c>
      <c r="I117" s="321">
        <v>964.93333333333362</v>
      </c>
      <c r="J117" s="321">
        <v>977.91666666666697</v>
      </c>
      <c r="K117" s="320">
        <v>951.95</v>
      </c>
      <c r="L117" s="320">
        <v>920.05</v>
      </c>
      <c r="M117" s="320">
        <v>1.4207099999999999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3455</v>
      </c>
      <c r="D118" s="321">
        <v>3418.3333333333335</v>
      </c>
      <c r="E118" s="321">
        <v>3347.666666666667</v>
      </c>
      <c r="F118" s="321">
        <v>3240.3333333333335</v>
      </c>
      <c r="G118" s="321">
        <v>3169.666666666667</v>
      </c>
      <c r="H118" s="321">
        <v>3525.666666666667</v>
      </c>
      <c r="I118" s="321">
        <v>3596.3333333333339</v>
      </c>
      <c r="J118" s="321">
        <v>3703.666666666667</v>
      </c>
      <c r="K118" s="320">
        <v>3489</v>
      </c>
      <c r="L118" s="320">
        <v>3311</v>
      </c>
      <c r="M118" s="320">
        <v>0.69565999999999995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382.8</v>
      </c>
      <c r="D119" s="321">
        <v>379.75</v>
      </c>
      <c r="E119" s="321">
        <v>375.05</v>
      </c>
      <c r="F119" s="321">
        <v>367.3</v>
      </c>
      <c r="G119" s="321">
        <v>362.6</v>
      </c>
      <c r="H119" s="321">
        <v>387.5</v>
      </c>
      <c r="I119" s="321">
        <v>392.20000000000005</v>
      </c>
      <c r="J119" s="321">
        <v>399.95</v>
      </c>
      <c r="K119" s="320">
        <v>384.45</v>
      </c>
      <c r="L119" s="320">
        <v>372</v>
      </c>
      <c r="M119" s="320">
        <v>14.29603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222.3</v>
      </c>
      <c r="D120" s="321">
        <v>222.95000000000002</v>
      </c>
      <c r="E120" s="321">
        <v>220.40000000000003</v>
      </c>
      <c r="F120" s="321">
        <v>218.50000000000003</v>
      </c>
      <c r="G120" s="321">
        <v>215.95000000000005</v>
      </c>
      <c r="H120" s="321">
        <v>224.85000000000002</v>
      </c>
      <c r="I120" s="321">
        <v>227.40000000000003</v>
      </c>
      <c r="J120" s="321">
        <v>229.3</v>
      </c>
      <c r="K120" s="320">
        <v>225.5</v>
      </c>
      <c r="L120" s="320">
        <v>221.05</v>
      </c>
      <c r="M120" s="320">
        <v>5.0168699999999999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141.6</v>
      </c>
      <c r="D121" s="321">
        <v>141.1</v>
      </c>
      <c r="E121" s="321">
        <v>140</v>
      </c>
      <c r="F121" s="321">
        <v>138.4</v>
      </c>
      <c r="G121" s="321">
        <v>137.30000000000001</v>
      </c>
      <c r="H121" s="321">
        <v>142.69999999999999</v>
      </c>
      <c r="I121" s="321">
        <v>143.79999999999995</v>
      </c>
      <c r="J121" s="321">
        <v>145.39999999999998</v>
      </c>
      <c r="K121" s="320">
        <v>142.19999999999999</v>
      </c>
      <c r="L121" s="320">
        <v>139.5</v>
      </c>
      <c r="M121" s="320">
        <v>8.6091099999999994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1121.8499999999999</v>
      </c>
      <c r="D122" s="321">
        <v>1133.3</v>
      </c>
      <c r="E122" s="321">
        <v>1104.5999999999999</v>
      </c>
      <c r="F122" s="321">
        <v>1087.3499999999999</v>
      </c>
      <c r="G122" s="321">
        <v>1058.6499999999999</v>
      </c>
      <c r="H122" s="321">
        <v>1150.55</v>
      </c>
      <c r="I122" s="321">
        <v>1179.2500000000002</v>
      </c>
      <c r="J122" s="321">
        <v>1196.5</v>
      </c>
      <c r="K122" s="320">
        <v>1162</v>
      </c>
      <c r="L122" s="320">
        <v>1116.05</v>
      </c>
      <c r="M122" s="320">
        <v>11.220039999999999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894.15</v>
      </c>
      <c r="D123" s="321">
        <v>899.86666666666667</v>
      </c>
      <c r="E123" s="321">
        <v>885.2833333333333</v>
      </c>
      <c r="F123" s="321">
        <v>876.41666666666663</v>
      </c>
      <c r="G123" s="321">
        <v>861.83333333333326</v>
      </c>
      <c r="H123" s="321">
        <v>908.73333333333335</v>
      </c>
      <c r="I123" s="321">
        <v>923.31666666666661</v>
      </c>
      <c r="J123" s="321">
        <v>932.18333333333339</v>
      </c>
      <c r="K123" s="320">
        <v>914.45</v>
      </c>
      <c r="L123" s="320">
        <v>891</v>
      </c>
      <c r="M123" s="320">
        <v>1.74258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552.4</v>
      </c>
      <c r="D124" s="321">
        <v>553.4</v>
      </c>
      <c r="E124" s="321">
        <v>548.25</v>
      </c>
      <c r="F124" s="321">
        <v>544.1</v>
      </c>
      <c r="G124" s="321">
        <v>538.95000000000005</v>
      </c>
      <c r="H124" s="321">
        <v>557.54999999999995</v>
      </c>
      <c r="I124" s="321">
        <v>562.69999999999982</v>
      </c>
      <c r="J124" s="321">
        <v>566.84999999999991</v>
      </c>
      <c r="K124" s="320">
        <v>558.54999999999995</v>
      </c>
      <c r="L124" s="320">
        <v>549.25</v>
      </c>
      <c r="M124" s="320">
        <v>14.720459999999999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1620.55</v>
      </c>
      <c r="D125" s="321">
        <v>1617.9833333333333</v>
      </c>
      <c r="E125" s="321">
        <v>1595.5666666666666</v>
      </c>
      <c r="F125" s="321">
        <v>1570.5833333333333</v>
      </c>
      <c r="G125" s="321">
        <v>1548.1666666666665</v>
      </c>
      <c r="H125" s="321">
        <v>1642.9666666666667</v>
      </c>
      <c r="I125" s="321">
        <v>1665.3833333333332</v>
      </c>
      <c r="J125" s="321">
        <v>1690.3666666666668</v>
      </c>
      <c r="K125" s="320">
        <v>1640.4</v>
      </c>
      <c r="L125" s="320">
        <v>1593</v>
      </c>
      <c r="M125" s="320">
        <v>2.57239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304.55</v>
      </c>
      <c r="D126" s="321">
        <v>303.05</v>
      </c>
      <c r="E126" s="321">
        <v>288.55</v>
      </c>
      <c r="F126" s="321">
        <v>272.55</v>
      </c>
      <c r="G126" s="321">
        <v>258.05</v>
      </c>
      <c r="H126" s="321">
        <v>319.05</v>
      </c>
      <c r="I126" s="321">
        <v>333.55</v>
      </c>
      <c r="J126" s="321">
        <v>349.55</v>
      </c>
      <c r="K126" s="320">
        <v>317.55</v>
      </c>
      <c r="L126" s="320">
        <v>287.05</v>
      </c>
      <c r="M126" s="320">
        <v>45.618510000000001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86.4</v>
      </c>
      <c r="D127" s="321">
        <v>86.816666666666663</v>
      </c>
      <c r="E127" s="321">
        <v>84.633333333333326</v>
      </c>
      <c r="F127" s="321">
        <v>82.86666666666666</v>
      </c>
      <c r="G127" s="321">
        <v>80.683333333333323</v>
      </c>
      <c r="H127" s="321">
        <v>88.583333333333329</v>
      </c>
      <c r="I127" s="321">
        <v>90.766666666666666</v>
      </c>
      <c r="J127" s="321">
        <v>92.533333333333331</v>
      </c>
      <c r="K127" s="320">
        <v>89</v>
      </c>
      <c r="L127" s="320">
        <v>85.05</v>
      </c>
      <c r="M127" s="320">
        <v>11.664540000000001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1159</v>
      </c>
      <c r="D128" s="321">
        <v>1167.1333333333334</v>
      </c>
      <c r="E128" s="321">
        <v>1142.8666666666668</v>
      </c>
      <c r="F128" s="321">
        <v>1126.7333333333333</v>
      </c>
      <c r="G128" s="321">
        <v>1102.4666666666667</v>
      </c>
      <c r="H128" s="321">
        <v>1183.2666666666669</v>
      </c>
      <c r="I128" s="321">
        <v>1207.5333333333338</v>
      </c>
      <c r="J128" s="321">
        <v>1223.666666666667</v>
      </c>
      <c r="K128" s="320">
        <v>1191.4000000000001</v>
      </c>
      <c r="L128" s="320">
        <v>1151</v>
      </c>
      <c r="M128" s="320">
        <v>0.53691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2287.6</v>
      </c>
      <c r="D129" s="321">
        <v>2314.7666666666664</v>
      </c>
      <c r="E129" s="321">
        <v>2249.833333333333</v>
      </c>
      <c r="F129" s="321">
        <v>2212.0666666666666</v>
      </c>
      <c r="G129" s="321">
        <v>2147.1333333333332</v>
      </c>
      <c r="H129" s="321">
        <v>2352.5333333333328</v>
      </c>
      <c r="I129" s="321">
        <v>2417.4666666666662</v>
      </c>
      <c r="J129" s="321">
        <v>2455.2333333333327</v>
      </c>
      <c r="K129" s="320">
        <v>2379.6999999999998</v>
      </c>
      <c r="L129" s="320">
        <v>2277</v>
      </c>
      <c r="M129" s="320">
        <v>5.5790800000000003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322.45</v>
      </c>
      <c r="D130" s="321">
        <v>325.08333333333331</v>
      </c>
      <c r="E130" s="321">
        <v>317.46666666666664</v>
      </c>
      <c r="F130" s="321">
        <v>312.48333333333335</v>
      </c>
      <c r="G130" s="321">
        <v>304.86666666666667</v>
      </c>
      <c r="H130" s="321">
        <v>330.06666666666661</v>
      </c>
      <c r="I130" s="321">
        <v>337.68333333333328</v>
      </c>
      <c r="J130" s="321">
        <v>342.66666666666657</v>
      </c>
      <c r="K130" s="320">
        <v>332.7</v>
      </c>
      <c r="L130" s="320">
        <v>320.10000000000002</v>
      </c>
      <c r="M130" s="320">
        <v>54.504359999999998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67.3</v>
      </c>
      <c r="D131" s="321">
        <v>67.733333333333334</v>
      </c>
      <c r="E131" s="321">
        <v>66.566666666666663</v>
      </c>
      <c r="F131" s="321">
        <v>65.833333333333329</v>
      </c>
      <c r="G131" s="321">
        <v>64.666666666666657</v>
      </c>
      <c r="H131" s="321">
        <v>68.466666666666669</v>
      </c>
      <c r="I131" s="321">
        <v>69.633333333333326</v>
      </c>
      <c r="J131" s="321">
        <v>70.366666666666674</v>
      </c>
      <c r="K131" s="320">
        <v>68.900000000000006</v>
      </c>
      <c r="L131" s="320">
        <v>67</v>
      </c>
      <c r="M131" s="320">
        <v>21.628740000000001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755.65</v>
      </c>
      <c r="D132" s="321">
        <v>762.58333333333337</v>
      </c>
      <c r="E132" s="321">
        <v>746.16666666666674</v>
      </c>
      <c r="F132" s="321">
        <v>736.68333333333339</v>
      </c>
      <c r="G132" s="321">
        <v>720.26666666666677</v>
      </c>
      <c r="H132" s="321">
        <v>772.06666666666672</v>
      </c>
      <c r="I132" s="321">
        <v>788.48333333333346</v>
      </c>
      <c r="J132" s="321">
        <v>797.9666666666667</v>
      </c>
      <c r="K132" s="320">
        <v>779</v>
      </c>
      <c r="L132" s="320">
        <v>753.1</v>
      </c>
      <c r="M132" s="320">
        <v>0.70587999999999995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4503.8</v>
      </c>
      <c r="D133" s="321">
        <v>4488.45</v>
      </c>
      <c r="E133" s="321">
        <v>4456.8999999999996</v>
      </c>
      <c r="F133" s="321">
        <v>4410</v>
      </c>
      <c r="G133" s="321">
        <v>4378.45</v>
      </c>
      <c r="H133" s="321">
        <v>4535.3499999999995</v>
      </c>
      <c r="I133" s="321">
        <v>4566.9000000000005</v>
      </c>
      <c r="J133" s="321">
        <v>4613.7999999999993</v>
      </c>
      <c r="K133" s="320">
        <v>4520</v>
      </c>
      <c r="L133" s="320">
        <v>4441.55</v>
      </c>
      <c r="M133" s="320">
        <v>2.3161900000000002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4416.3500000000004</v>
      </c>
      <c r="D134" s="321">
        <v>4422.45</v>
      </c>
      <c r="E134" s="321">
        <v>4368.8999999999996</v>
      </c>
      <c r="F134" s="321">
        <v>4321.45</v>
      </c>
      <c r="G134" s="321">
        <v>4267.8999999999996</v>
      </c>
      <c r="H134" s="321">
        <v>4469.8999999999996</v>
      </c>
      <c r="I134" s="321">
        <v>4523.4500000000007</v>
      </c>
      <c r="J134" s="321">
        <v>4570.8999999999996</v>
      </c>
      <c r="K134" s="320">
        <v>4476</v>
      </c>
      <c r="L134" s="320">
        <v>4375</v>
      </c>
      <c r="M134" s="320">
        <v>1.93326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403.2</v>
      </c>
      <c r="D135" s="321">
        <v>400.39999999999992</v>
      </c>
      <c r="E135" s="321">
        <v>395.89999999999986</v>
      </c>
      <c r="F135" s="321">
        <v>388.59999999999997</v>
      </c>
      <c r="G135" s="321">
        <v>384.09999999999991</v>
      </c>
      <c r="H135" s="321">
        <v>407.69999999999982</v>
      </c>
      <c r="I135" s="321">
        <v>412.19999999999993</v>
      </c>
      <c r="J135" s="321">
        <v>419.49999999999977</v>
      </c>
      <c r="K135" s="320">
        <v>404.9</v>
      </c>
      <c r="L135" s="320">
        <v>393.1</v>
      </c>
      <c r="M135" s="320">
        <v>73.402780000000007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4171.6000000000004</v>
      </c>
      <c r="D136" s="321">
        <v>4167.2166666666672</v>
      </c>
      <c r="E136" s="321">
        <v>4134.4333333333343</v>
      </c>
      <c r="F136" s="321">
        <v>4097.2666666666673</v>
      </c>
      <c r="G136" s="321">
        <v>4064.4833333333345</v>
      </c>
      <c r="H136" s="321">
        <v>4204.3833333333341</v>
      </c>
      <c r="I136" s="321">
        <v>4237.166666666667</v>
      </c>
      <c r="J136" s="321">
        <v>4274.3333333333339</v>
      </c>
      <c r="K136" s="320">
        <v>4200</v>
      </c>
      <c r="L136" s="320">
        <v>4130.05</v>
      </c>
      <c r="M136" s="320">
        <v>2.0294400000000001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4380.5</v>
      </c>
      <c r="D137" s="321">
        <v>4401.3166666666666</v>
      </c>
      <c r="E137" s="321">
        <v>4352.6333333333332</v>
      </c>
      <c r="F137" s="321">
        <v>4324.7666666666664</v>
      </c>
      <c r="G137" s="321">
        <v>4276.083333333333</v>
      </c>
      <c r="H137" s="321">
        <v>4429.1833333333334</v>
      </c>
      <c r="I137" s="321">
        <v>4477.8666666666659</v>
      </c>
      <c r="J137" s="321">
        <v>4505.7333333333336</v>
      </c>
      <c r="K137" s="320">
        <v>4450</v>
      </c>
      <c r="L137" s="320">
        <v>4373.45</v>
      </c>
      <c r="M137" s="320">
        <v>2.1555900000000001</v>
      </c>
      <c r="N137" s="1"/>
      <c r="O137" s="1"/>
    </row>
    <row r="138" spans="1:15" ht="12.75" customHeight="1">
      <c r="A138" s="30">
        <v>128</v>
      </c>
      <c r="B138" s="334" t="s">
        <v>562</v>
      </c>
      <c r="C138" s="320">
        <v>2438.75</v>
      </c>
      <c r="D138" s="321">
        <v>2465.1833333333329</v>
      </c>
      <c r="E138" s="321">
        <v>2385.6666666666661</v>
      </c>
      <c r="F138" s="321">
        <v>2332.583333333333</v>
      </c>
      <c r="G138" s="321">
        <v>2253.0666666666662</v>
      </c>
      <c r="H138" s="321">
        <v>2518.266666666666</v>
      </c>
      <c r="I138" s="321">
        <v>2597.7833333333333</v>
      </c>
      <c r="J138" s="321">
        <v>2650.8666666666659</v>
      </c>
      <c r="K138" s="320">
        <v>2544.6999999999998</v>
      </c>
      <c r="L138" s="320">
        <v>2412.1</v>
      </c>
      <c r="M138" s="320">
        <v>0.30648999999999998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62.05</v>
      </c>
      <c r="D139" s="321">
        <v>62.5</v>
      </c>
      <c r="E139" s="321">
        <v>61.3</v>
      </c>
      <c r="F139" s="321">
        <v>60.55</v>
      </c>
      <c r="G139" s="321">
        <v>59.349999999999994</v>
      </c>
      <c r="H139" s="321">
        <v>63.25</v>
      </c>
      <c r="I139" s="321">
        <v>64.45</v>
      </c>
      <c r="J139" s="321">
        <v>65.2</v>
      </c>
      <c r="K139" s="320">
        <v>63.7</v>
      </c>
      <c r="L139" s="320">
        <v>61.75</v>
      </c>
      <c r="M139" s="320">
        <v>17.963719999999999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2545.6</v>
      </c>
      <c r="D140" s="321">
        <v>2550.2000000000003</v>
      </c>
      <c r="E140" s="321">
        <v>2535.4000000000005</v>
      </c>
      <c r="F140" s="321">
        <v>2525.2000000000003</v>
      </c>
      <c r="G140" s="321">
        <v>2510.4000000000005</v>
      </c>
      <c r="H140" s="321">
        <v>2560.4000000000005</v>
      </c>
      <c r="I140" s="321">
        <v>2575.2000000000007</v>
      </c>
      <c r="J140" s="321">
        <v>2585.4000000000005</v>
      </c>
      <c r="K140" s="320">
        <v>2565</v>
      </c>
      <c r="L140" s="320">
        <v>2540</v>
      </c>
      <c r="M140" s="320">
        <v>3.3210799999999998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504.4</v>
      </c>
      <c r="D141" s="321">
        <v>497.15000000000003</v>
      </c>
      <c r="E141" s="321">
        <v>487.30000000000007</v>
      </c>
      <c r="F141" s="321">
        <v>470.20000000000005</v>
      </c>
      <c r="G141" s="321">
        <v>460.35000000000008</v>
      </c>
      <c r="H141" s="321">
        <v>514.25</v>
      </c>
      <c r="I141" s="321">
        <v>524.10000000000014</v>
      </c>
      <c r="J141" s="321">
        <v>541.20000000000005</v>
      </c>
      <c r="K141" s="320">
        <v>507</v>
      </c>
      <c r="L141" s="320">
        <v>480.05</v>
      </c>
      <c r="M141" s="320">
        <v>6.9454200000000004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166.55</v>
      </c>
      <c r="D142" s="321">
        <v>167.2</v>
      </c>
      <c r="E142" s="321">
        <v>164.54999999999998</v>
      </c>
      <c r="F142" s="321">
        <v>162.54999999999998</v>
      </c>
      <c r="G142" s="321">
        <v>159.89999999999998</v>
      </c>
      <c r="H142" s="321">
        <v>169.2</v>
      </c>
      <c r="I142" s="321">
        <v>171.84999999999997</v>
      </c>
      <c r="J142" s="321">
        <v>173.85</v>
      </c>
      <c r="K142" s="320">
        <v>169.85</v>
      </c>
      <c r="L142" s="320">
        <v>165.2</v>
      </c>
      <c r="M142" s="320">
        <v>3.7892999999999999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306.75</v>
      </c>
      <c r="D143" s="321">
        <v>307.55</v>
      </c>
      <c r="E143" s="321">
        <v>303.25</v>
      </c>
      <c r="F143" s="321">
        <v>299.75</v>
      </c>
      <c r="G143" s="321">
        <v>295.45</v>
      </c>
      <c r="H143" s="321">
        <v>311.05</v>
      </c>
      <c r="I143" s="321">
        <v>315.35000000000008</v>
      </c>
      <c r="J143" s="321">
        <v>318.85000000000002</v>
      </c>
      <c r="K143" s="320">
        <v>311.85000000000002</v>
      </c>
      <c r="L143" s="320">
        <v>304.05</v>
      </c>
      <c r="M143" s="320">
        <v>2.9373800000000001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473.1</v>
      </c>
      <c r="D144" s="321">
        <v>470.56666666666666</v>
      </c>
      <c r="E144" s="321">
        <v>465.7833333333333</v>
      </c>
      <c r="F144" s="321">
        <v>458.46666666666664</v>
      </c>
      <c r="G144" s="321">
        <v>453.68333333333328</v>
      </c>
      <c r="H144" s="321">
        <v>477.88333333333333</v>
      </c>
      <c r="I144" s="321">
        <v>482.66666666666674</v>
      </c>
      <c r="J144" s="321">
        <v>489.98333333333335</v>
      </c>
      <c r="K144" s="320">
        <v>475.35</v>
      </c>
      <c r="L144" s="320">
        <v>463.25</v>
      </c>
      <c r="M144" s="320">
        <v>6.0610600000000003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1202.7</v>
      </c>
      <c r="D145" s="321">
        <v>1206.8999999999999</v>
      </c>
      <c r="E145" s="321">
        <v>1185.7999999999997</v>
      </c>
      <c r="F145" s="321">
        <v>1168.8999999999999</v>
      </c>
      <c r="G145" s="321">
        <v>1147.7999999999997</v>
      </c>
      <c r="H145" s="321">
        <v>1223.7999999999997</v>
      </c>
      <c r="I145" s="321">
        <v>1244.8999999999996</v>
      </c>
      <c r="J145" s="321">
        <v>1261.7999999999997</v>
      </c>
      <c r="K145" s="320">
        <v>1228</v>
      </c>
      <c r="L145" s="320">
        <v>1190</v>
      </c>
      <c r="M145" s="320">
        <v>0.93166000000000004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68.75</v>
      </c>
      <c r="D146" s="321">
        <v>68.899999999999991</v>
      </c>
      <c r="E146" s="321">
        <v>68.34999999999998</v>
      </c>
      <c r="F146" s="321">
        <v>67.949999999999989</v>
      </c>
      <c r="G146" s="321">
        <v>67.399999999999977</v>
      </c>
      <c r="H146" s="321">
        <v>69.299999999999983</v>
      </c>
      <c r="I146" s="321">
        <v>69.849999999999994</v>
      </c>
      <c r="J146" s="321">
        <v>70.249999999999986</v>
      </c>
      <c r="K146" s="320">
        <v>69.45</v>
      </c>
      <c r="L146" s="320">
        <v>68.5</v>
      </c>
      <c r="M146" s="320">
        <v>7.0526200000000001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184.9</v>
      </c>
      <c r="D147" s="321">
        <v>186.33333333333334</v>
      </c>
      <c r="E147" s="321">
        <v>183.16666666666669</v>
      </c>
      <c r="F147" s="321">
        <v>181.43333333333334</v>
      </c>
      <c r="G147" s="321">
        <v>178.26666666666668</v>
      </c>
      <c r="H147" s="321">
        <v>188.06666666666669</v>
      </c>
      <c r="I147" s="321">
        <v>191.23333333333338</v>
      </c>
      <c r="J147" s="321">
        <v>192.9666666666667</v>
      </c>
      <c r="K147" s="320">
        <v>189.5</v>
      </c>
      <c r="L147" s="320">
        <v>184.6</v>
      </c>
      <c r="M147" s="320">
        <v>3.0015800000000001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120.15</v>
      </c>
      <c r="D148" s="321">
        <v>120.33333333333333</v>
      </c>
      <c r="E148" s="321">
        <v>119.31666666666666</v>
      </c>
      <c r="F148" s="321">
        <v>118.48333333333333</v>
      </c>
      <c r="G148" s="321">
        <v>117.46666666666667</v>
      </c>
      <c r="H148" s="321">
        <v>121.16666666666666</v>
      </c>
      <c r="I148" s="321">
        <v>122.18333333333334</v>
      </c>
      <c r="J148" s="321">
        <v>123.01666666666665</v>
      </c>
      <c r="K148" s="320">
        <v>121.35</v>
      </c>
      <c r="L148" s="320">
        <v>119.5</v>
      </c>
      <c r="M148" s="320">
        <v>8.1569699999999994</v>
      </c>
      <c r="N148" s="1"/>
      <c r="O148" s="1"/>
    </row>
    <row r="149" spans="1:15" ht="12.75" customHeight="1">
      <c r="A149" s="30">
        <v>139</v>
      </c>
      <c r="B149" s="334" t="s">
        <v>829</v>
      </c>
      <c r="C149" s="320">
        <v>56.75</v>
      </c>
      <c r="D149" s="321">
        <v>56.6</v>
      </c>
      <c r="E149" s="321">
        <v>56.25</v>
      </c>
      <c r="F149" s="321">
        <v>55.75</v>
      </c>
      <c r="G149" s="321">
        <v>55.4</v>
      </c>
      <c r="H149" s="321">
        <v>57.1</v>
      </c>
      <c r="I149" s="321">
        <v>57.45000000000001</v>
      </c>
      <c r="J149" s="321">
        <v>57.95</v>
      </c>
      <c r="K149" s="320">
        <v>56.95</v>
      </c>
      <c r="L149" s="320">
        <v>56.1</v>
      </c>
      <c r="M149" s="320">
        <v>3.7760099999999999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716.15</v>
      </c>
      <c r="D150" s="321">
        <v>717.76666666666677</v>
      </c>
      <c r="E150" s="321">
        <v>710.53333333333353</v>
      </c>
      <c r="F150" s="321">
        <v>704.91666666666674</v>
      </c>
      <c r="G150" s="321">
        <v>697.68333333333351</v>
      </c>
      <c r="H150" s="321">
        <v>723.38333333333355</v>
      </c>
      <c r="I150" s="321">
        <v>730.6166666666669</v>
      </c>
      <c r="J150" s="321">
        <v>736.23333333333358</v>
      </c>
      <c r="K150" s="320">
        <v>725</v>
      </c>
      <c r="L150" s="320">
        <v>712.15</v>
      </c>
      <c r="M150" s="320">
        <v>0.23349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1603.85</v>
      </c>
      <c r="D151" s="321">
        <v>1600.95</v>
      </c>
      <c r="E151" s="321">
        <v>1577.9</v>
      </c>
      <c r="F151" s="321">
        <v>1551.95</v>
      </c>
      <c r="G151" s="321">
        <v>1528.9</v>
      </c>
      <c r="H151" s="321">
        <v>1626.9</v>
      </c>
      <c r="I151" s="321">
        <v>1649.9499999999998</v>
      </c>
      <c r="J151" s="321">
        <v>1675.9</v>
      </c>
      <c r="K151" s="320">
        <v>1624</v>
      </c>
      <c r="L151" s="320">
        <v>1575</v>
      </c>
      <c r="M151" s="320">
        <v>24.608979999999999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160.85</v>
      </c>
      <c r="D152" s="321">
        <v>161.36666666666667</v>
      </c>
      <c r="E152" s="321">
        <v>160.08333333333334</v>
      </c>
      <c r="F152" s="321">
        <v>159.31666666666666</v>
      </c>
      <c r="G152" s="321">
        <v>158.03333333333333</v>
      </c>
      <c r="H152" s="321">
        <v>162.13333333333335</v>
      </c>
      <c r="I152" s="321">
        <v>163.41666666666666</v>
      </c>
      <c r="J152" s="321">
        <v>164.18333333333337</v>
      </c>
      <c r="K152" s="320">
        <v>162.65</v>
      </c>
      <c r="L152" s="320">
        <v>160.6</v>
      </c>
      <c r="M152" s="320">
        <v>15.49324</v>
      </c>
      <c r="N152" s="1"/>
      <c r="O152" s="1"/>
    </row>
    <row r="153" spans="1:15" ht="12.75" customHeight="1">
      <c r="A153" s="30">
        <v>143</v>
      </c>
      <c r="B153" s="334" t="s">
        <v>830</v>
      </c>
      <c r="C153" s="320">
        <v>137.35</v>
      </c>
      <c r="D153" s="321">
        <v>138.61666666666665</v>
      </c>
      <c r="E153" s="321">
        <v>135.5333333333333</v>
      </c>
      <c r="F153" s="321">
        <v>133.71666666666667</v>
      </c>
      <c r="G153" s="321">
        <v>130.63333333333333</v>
      </c>
      <c r="H153" s="321">
        <v>140.43333333333328</v>
      </c>
      <c r="I153" s="321">
        <v>143.51666666666659</v>
      </c>
      <c r="J153" s="321">
        <v>145.33333333333326</v>
      </c>
      <c r="K153" s="320">
        <v>141.69999999999999</v>
      </c>
      <c r="L153" s="320">
        <v>136.80000000000001</v>
      </c>
      <c r="M153" s="320">
        <v>2.7208199999999998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281.2</v>
      </c>
      <c r="D154" s="321">
        <v>282.65000000000003</v>
      </c>
      <c r="E154" s="321">
        <v>278.75000000000006</v>
      </c>
      <c r="F154" s="321">
        <v>276.3</v>
      </c>
      <c r="G154" s="321">
        <v>272.40000000000003</v>
      </c>
      <c r="H154" s="321">
        <v>285.10000000000008</v>
      </c>
      <c r="I154" s="321">
        <v>289.00000000000006</v>
      </c>
      <c r="J154" s="321">
        <v>291.4500000000001</v>
      </c>
      <c r="K154" s="320">
        <v>286.55</v>
      </c>
      <c r="L154" s="320">
        <v>280.2</v>
      </c>
      <c r="M154" s="320">
        <v>1.5810599999999999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100.05</v>
      </c>
      <c r="D155" s="321">
        <v>100.31666666666666</v>
      </c>
      <c r="E155" s="321">
        <v>99.283333333333331</v>
      </c>
      <c r="F155" s="321">
        <v>98.516666666666666</v>
      </c>
      <c r="G155" s="321">
        <v>97.483333333333334</v>
      </c>
      <c r="H155" s="321">
        <v>101.08333333333333</v>
      </c>
      <c r="I155" s="321">
        <v>102.11666666666666</v>
      </c>
      <c r="J155" s="321">
        <v>102.88333333333333</v>
      </c>
      <c r="K155" s="320">
        <v>101.35</v>
      </c>
      <c r="L155" s="320">
        <v>99.55</v>
      </c>
      <c r="M155" s="320">
        <v>86.357690000000005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415.6</v>
      </c>
      <c r="D156" s="321">
        <v>414.7833333333333</v>
      </c>
      <c r="E156" s="321">
        <v>410.81666666666661</v>
      </c>
      <c r="F156" s="321">
        <v>406.0333333333333</v>
      </c>
      <c r="G156" s="321">
        <v>402.06666666666661</v>
      </c>
      <c r="H156" s="321">
        <v>419.56666666666661</v>
      </c>
      <c r="I156" s="321">
        <v>423.5333333333333</v>
      </c>
      <c r="J156" s="321">
        <v>428.31666666666661</v>
      </c>
      <c r="K156" s="320">
        <v>418.75</v>
      </c>
      <c r="L156" s="320">
        <v>410</v>
      </c>
      <c r="M156" s="320">
        <v>2.3231600000000001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4236.75</v>
      </c>
      <c r="D157" s="321">
        <v>4246.4333333333334</v>
      </c>
      <c r="E157" s="321">
        <v>4186.1166666666668</v>
      </c>
      <c r="F157" s="321">
        <v>4135.4833333333336</v>
      </c>
      <c r="G157" s="321">
        <v>4075.166666666667</v>
      </c>
      <c r="H157" s="321">
        <v>4297.0666666666666</v>
      </c>
      <c r="I157" s="321">
        <v>4357.3833333333341</v>
      </c>
      <c r="J157" s="321">
        <v>4408.0166666666664</v>
      </c>
      <c r="K157" s="320">
        <v>4306.75</v>
      </c>
      <c r="L157" s="320">
        <v>4195.8</v>
      </c>
      <c r="M157" s="320">
        <v>0.23574000000000001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170.2</v>
      </c>
      <c r="D158" s="321">
        <v>169.23333333333335</v>
      </c>
      <c r="E158" s="321">
        <v>167.06666666666669</v>
      </c>
      <c r="F158" s="321">
        <v>163.93333333333334</v>
      </c>
      <c r="G158" s="321">
        <v>161.76666666666668</v>
      </c>
      <c r="H158" s="321">
        <v>172.3666666666667</v>
      </c>
      <c r="I158" s="321">
        <v>174.53333333333333</v>
      </c>
      <c r="J158" s="321">
        <v>177.66666666666671</v>
      </c>
      <c r="K158" s="320">
        <v>171.4</v>
      </c>
      <c r="L158" s="320">
        <v>166.1</v>
      </c>
      <c r="M158" s="320">
        <v>7.2588999999999997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2970.9</v>
      </c>
      <c r="D159" s="321">
        <v>2988.9666666666667</v>
      </c>
      <c r="E159" s="321">
        <v>2927.9333333333334</v>
      </c>
      <c r="F159" s="321">
        <v>2884.9666666666667</v>
      </c>
      <c r="G159" s="321">
        <v>2823.9333333333334</v>
      </c>
      <c r="H159" s="321">
        <v>3031.9333333333334</v>
      </c>
      <c r="I159" s="321">
        <v>3092.9666666666672</v>
      </c>
      <c r="J159" s="321">
        <v>3135.9333333333334</v>
      </c>
      <c r="K159" s="320">
        <v>3050</v>
      </c>
      <c r="L159" s="320">
        <v>2946</v>
      </c>
      <c r="M159" s="320">
        <v>0.34902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276</v>
      </c>
      <c r="D160" s="321">
        <v>276.09999999999997</v>
      </c>
      <c r="E160" s="321">
        <v>271.39999999999992</v>
      </c>
      <c r="F160" s="321">
        <v>266.79999999999995</v>
      </c>
      <c r="G160" s="321">
        <v>262.09999999999991</v>
      </c>
      <c r="H160" s="321">
        <v>280.69999999999993</v>
      </c>
      <c r="I160" s="321">
        <v>285.39999999999998</v>
      </c>
      <c r="J160" s="321">
        <v>289.99999999999994</v>
      </c>
      <c r="K160" s="320">
        <v>280.8</v>
      </c>
      <c r="L160" s="320">
        <v>271.5</v>
      </c>
      <c r="M160" s="320">
        <v>11.28022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29.3</v>
      </c>
      <c r="D161" s="321">
        <v>29.483333333333334</v>
      </c>
      <c r="E161" s="321">
        <v>28.766666666666669</v>
      </c>
      <c r="F161" s="321">
        <v>28.233333333333334</v>
      </c>
      <c r="G161" s="321">
        <v>27.516666666666669</v>
      </c>
      <c r="H161" s="321">
        <v>30.016666666666669</v>
      </c>
      <c r="I161" s="321">
        <v>30.733333333333338</v>
      </c>
      <c r="J161" s="321">
        <v>31.266666666666669</v>
      </c>
      <c r="K161" s="320">
        <v>30.2</v>
      </c>
      <c r="L161" s="320">
        <v>28.95</v>
      </c>
      <c r="M161" s="320">
        <v>53.424550000000004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133.85</v>
      </c>
      <c r="D162" s="321">
        <v>134.79999999999998</v>
      </c>
      <c r="E162" s="321">
        <v>132.64999999999998</v>
      </c>
      <c r="F162" s="321">
        <v>131.44999999999999</v>
      </c>
      <c r="G162" s="321">
        <v>129.29999999999998</v>
      </c>
      <c r="H162" s="321">
        <v>135.99999999999997</v>
      </c>
      <c r="I162" s="321">
        <v>138.15</v>
      </c>
      <c r="J162" s="321">
        <v>139.34999999999997</v>
      </c>
      <c r="K162" s="320">
        <v>136.94999999999999</v>
      </c>
      <c r="L162" s="320">
        <v>133.6</v>
      </c>
      <c r="M162" s="320">
        <v>27.15991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292.45</v>
      </c>
      <c r="D163" s="321">
        <v>285.7</v>
      </c>
      <c r="E163" s="321">
        <v>271.75</v>
      </c>
      <c r="F163" s="321">
        <v>251.05</v>
      </c>
      <c r="G163" s="321">
        <v>237.10000000000002</v>
      </c>
      <c r="H163" s="321">
        <v>306.39999999999998</v>
      </c>
      <c r="I163" s="321">
        <v>320.34999999999991</v>
      </c>
      <c r="J163" s="321">
        <v>341.04999999999995</v>
      </c>
      <c r="K163" s="320">
        <v>299.64999999999998</v>
      </c>
      <c r="L163" s="320">
        <v>265</v>
      </c>
      <c r="M163" s="320">
        <v>35.175600000000003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164.6</v>
      </c>
      <c r="D164" s="321">
        <v>164.35</v>
      </c>
      <c r="E164" s="321">
        <v>162.79999999999998</v>
      </c>
      <c r="F164" s="321">
        <v>161</v>
      </c>
      <c r="G164" s="321">
        <v>159.44999999999999</v>
      </c>
      <c r="H164" s="321">
        <v>166.14999999999998</v>
      </c>
      <c r="I164" s="321">
        <v>167.7</v>
      </c>
      <c r="J164" s="321">
        <v>169.49999999999997</v>
      </c>
      <c r="K164" s="320">
        <v>165.9</v>
      </c>
      <c r="L164" s="320">
        <v>162.55000000000001</v>
      </c>
      <c r="M164" s="320">
        <v>118.49302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3129.2</v>
      </c>
      <c r="D165" s="321">
        <v>3126.4166666666665</v>
      </c>
      <c r="E165" s="321">
        <v>3077.833333333333</v>
      </c>
      <c r="F165" s="321">
        <v>3026.4666666666667</v>
      </c>
      <c r="G165" s="321">
        <v>2977.8833333333332</v>
      </c>
      <c r="H165" s="321">
        <v>3177.7833333333328</v>
      </c>
      <c r="I165" s="321">
        <v>3226.3666666666659</v>
      </c>
      <c r="J165" s="321">
        <v>3277.7333333333327</v>
      </c>
      <c r="K165" s="320">
        <v>3175</v>
      </c>
      <c r="L165" s="320">
        <v>3075.05</v>
      </c>
      <c r="M165" s="320">
        <v>1.07666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3190.1</v>
      </c>
      <c r="D166" s="321">
        <v>3163.0333333333333</v>
      </c>
      <c r="E166" s="321">
        <v>3127.0666666666666</v>
      </c>
      <c r="F166" s="321">
        <v>3064.0333333333333</v>
      </c>
      <c r="G166" s="321">
        <v>3028.0666666666666</v>
      </c>
      <c r="H166" s="321">
        <v>3226.0666666666666</v>
      </c>
      <c r="I166" s="321">
        <v>3262.0333333333328</v>
      </c>
      <c r="J166" s="321">
        <v>3325.0666666666666</v>
      </c>
      <c r="K166" s="320">
        <v>3199</v>
      </c>
      <c r="L166" s="320">
        <v>3100</v>
      </c>
      <c r="M166" s="320">
        <v>0.20610999999999999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371</v>
      </c>
      <c r="D167" s="321">
        <v>370.65000000000003</v>
      </c>
      <c r="E167" s="321">
        <v>365.65000000000009</v>
      </c>
      <c r="F167" s="321">
        <v>360.30000000000007</v>
      </c>
      <c r="G167" s="321">
        <v>355.30000000000013</v>
      </c>
      <c r="H167" s="321">
        <v>376.00000000000006</v>
      </c>
      <c r="I167" s="321">
        <v>380.99999999999994</v>
      </c>
      <c r="J167" s="321">
        <v>386.35</v>
      </c>
      <c r="K167" s="320">
        <v>375.65</v>
      </c>
      <c r="L167" s="320">
        <v>365.3</v>
      </c>
      <c r="M167" s="320">
        <v>2.9297800000000001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124.85</v>
      </c>
      <c r="D168" s="321">
        <v>125.41666666666667</v>
      </c>
      <c r="E168" s="321">
        <v>123.93333333333334</v>
      </c>
      <c r="F168" s="321">
        <v>123.01666666666667</v>
      </c>
      <c r="G168" s="321">
        <v>121.53333333333333</v>
      </c>
      <c r="H168" s="321">
        <v>126.33333333333334</v>
      </c>
      <c r="I168" s="321">
        <v>127.81666666666666</v>
      </c>
      <c r="J168" s="321">
        <v>128.73333333333335</v>
      </c>
      <c r="K168" s="320">
        <v>126.9</v>
      </c>
      <c r="L168" s="320">
        <v>124.5</v>
      </c>
      <c r="M168" s="320">
        <v>2.6610800000000001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5297.95</v>
      </c>
      <c r="D169" s="321">
        <v>5252.0166666666673</v>
      </c>
      <c r="E169" s="321">
        <v>5171.0333333333347</v>
      </c>
      <c r="F169" s="321">
        <v>5044.1166666666677</v>
      </c>
      <c r="G169" s="321">
        <v>4963.133333333335</v>
      </c>
      <c r="H169" s="321">
        <v>5378.9333333333343</v>
      </c>
      <c r="I169" s="321">
        <v>5459.9166666666661</v>
      </c>
      <c r="J169" s="321">
        <v>5586.8333333333339</v>
      </c>
      <c r="K169" s="320">
        <v>5333</v>
      </c>
      <c r="L169" s="320">
        <v>5125.1000000000004</v>
      </c>
      <c r="M169" s="320">
        <v>7.2660000000000002E-2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3256.25</v>
      </c>
      <c r="D170" s="321">
        <v>3266.1</v>
      </c>
      <c r="E170" s="321">
        <v>3230.2</v>
      </c>
      <c r="F170" s="321">
        <v>3204.15</v>
      </c>
      <c r="G170" s="321">
        <v>3168.25</v>
      </c>
      <c r="H170" s="321">
        <v>3292.1499999999996</v>
      </c>
      <c r="I170" s="321">
        <v>3328.05</v>
      </c>
      <c r="J170" s="321">
        <v>3354.0999999999995</v>
      </c>
      <c r="K170" s="320">
        <v>3302</v>
      </c>
      <c r="L170" s="320">
        <v>3240.05</v>
      </c>
      <c r="M170" s="320">
        <v>2.68533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1655.25</v>
      </c>
      <c r="D171" s="321">
        <v>1643.6666666666667</v>
      </c>
      <c r="E171" s="321">
        <v>1618.3333333333335</v>
      </c>
      <c r="F171" s="321">
        <v>1581.4166666666667</v>
      </c>
      <c r="G171" s="321">
        <v>1556.0833333333335</v>
      </c>
      <c r="H171" s="321">
        <v>1680.5833333333335</v>
      </c>
      <c r="I171" s="321">
        <v>1705.916666666667</v>
      </c>
      <c r="J171" s="321">
        <v>1742.8333333333335</v>
      </c>
      <c r="K171" s="320">
        <v>1669</v>
      </c>
      <c r="L171" s="320">
        <v>1606.75</v>
      </c>
      <c r="M171" s="320">
        <v>0.59711000000000003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478.05</v>
      </c>
      <c r="D172" s="321">
        <v>480.23333333333335</v>
      </c>
      <c r="E172" s="321">
        <v>472.91666666666669</v>
      </c>
      <c r="F172" s="321">
        <v>467.78333333333336</v>
      </c>
      <c r="G172" s="321">
        <v>460.4666666666667</v>
      </c>
      <c r="H172" s="321">
        <v>485.36666666666667</v>
      </c>
      <c r="I172" s="321">
        <v>492.68333333333328</v>
      </c>
      <c r="J172" s="321">
        <v>497.81666666666666</v>
      </c>
      <c r="K172" s="320">
        <v>487.55</v>
      </c>
      <c r="L172" s="320">
        <v>475.1</v>
      </c>
      <c r="M172" s="320">
        <v>7.2194399999999996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4876.6499999999996</v>
      </c>
      <c r="D173" s="321">
        <v>4853.8833333333332</v>
      </c>
      <c r="E173" s="321">
        <v>4812.7666666666664</v>
      </c>
      <c r="F173" s="321">
        <v>4748.8833333333332</v>
      </c>
      <c r="G173" s="321">
        <v>4707.7666666666664</v>
      </c>
      <c r="H173" s="321">
        <v>4917.7666666666664</v>
      </c>
      <c r="I173" s="321">
        <v>4958.8833333333332</v>
      </c>
      <c r="J173" s="321">
        <v>5022.7666666666664</v>
      </c>
      <c r="K173" s="320">
        <v>4895</v>
      </c>
      <c r="L173" s="320">
        <v>4790</v>
      </c>
      <c r="M173" s="320">
        <v>0.10758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848.2</v>
      </c>
      <c r="D174" s="321">
        <v>863.15000000000009</v>
      </c>
      <c r="E174" s="321">
        <v>825.45000000000016</v>
      </c>
      <c r="F174" s="321">
        <v>802.7</v>
      </c>
      <c r="G174" s="321">
        <v>765.00000000000011</v>
      </c>
      <c r="H174" s="321">
        <v>885.9000000000002</v>
      </c>
      <c r="I174" s="321">
        <v>923.6</v>
      </c>
      <c r="J174" s="321">
        <v>946.35000000000025</v>
      </c>
      <c r="K174" s="320">
        <v>900.85</v>
      </c>
      <c r="L174" s="320">
        <v>840.4</v>
      </c>
      <c r="M174" s="320">
        <v>31.19952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1234.7</v>
      </c>
      <c r="D175" s="321">
        <v>1190.9333333333334</v>
      </c>
      <c r="E175" s="321">
        <v>1131.7666666666669</v>
      </c>
      <c r="F175" s="321">
        <v>1028.8333333333335</v>
      </c>
      <c r="G175" s="321">
        <v>969.66666666666697</v>
      </c>
      <c r="H175" s="321">
        <v>1293.8666666666668</v>
      </c>
      <c r="I175" s="321">
        <v>1353.0333333333333</v>
      </c>
      <c r="J175" s="321">
        <v>1455.9666666666667</v>
      </c>
      <c r="K175" s="320">
        <v>1250.0999999999999</v>
      </c>
      <c r="L175" s="320">
        <v>1088</v>
      </c>
      <c r="M175" s="320">
        <v>13.01552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505.35</v>
      </c>
      <c r="D176" s="321">
        <v>507.2166666666667</v>
      </c>
      <c r="E176" s="321">
        <v>500.18333333333339</v>
      </c>
      <c r="F176" s="321">
        <v>495.01666666666671</v>
      </c>
      <c r="G176" s="321">
        <v>487.98333333333341</v>
      </c>
      <c r="H176" s="321">
        <v>512.38333333333344</v>
      </c>
      <c r="I176" s="321">
        <v>519.41666666666674</v>
      </c>
      <c r="J176" s="321">
        <v>524.58333333333337</v>
      </c>
      <c r="K176" s="320">
        <v>514.25</v>
      </c>
      <c r="L176" s="320">
        <v>502.05</v>
      </c>
      <c r="M176" s="320">
        <v>4.6348900000000004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812.25</v>
      </c>
      <c r="D177" s="321">
        <v>810.83333333333337</v>
      </c>
      <c r="E177" s="321">
        <v>804.81666666666672</v>
      </c>
      <c r="F177" s="321">
        <v>797.38333333333333</v>
      </c>
      <c r="G177" s="321">
        <v>791.36666666666667</v>
      </c>
      <c r="H177" s="321">
        <v>818.26666666666677</v>
      </c>
      <c r="I177" s="321">
        <v>824.28333333333342</v>
      </c>
      <c r="J177" s="321">
        <v>831.71666666666681</v>
      </c>
      <c r="K177" s="320">
        <v>816.85</v>
      </c>
      <c r="L177" s="320">
        <v>803.4</v>
      </c>
      <c r="M177" s="320">
        <v>15.76113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497.05</v>
      </c>
      <c r="D178" s="321">
        <v>495.55</v>
      </c>
      <c r="E178" s="321">
        <v>488.35</v>
      </c>
      <c r="F178" s="321">
        <v>479.65000000000003</v>
      </c>
      <c r="G178" s="321">
        <v>472.45000000000005</v>
      </c>
      <c r="H178" s="321">
        <v>504.25</v>
      </c>
      <c r="I178" s="321">
        <v>511.44999999999993</v>
      </c>
      <c r="J178" s="321">
        <v>520.15</v>
      </c>
      <c r="K178" s="320">
        <v>502.75</v>
      </c>
      <c r="L178" s="320">
        <v>486.85</v>
      </c>
      <c r="M178" s="320">
        <v>8.9428599999999996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1688.55</v>
      </c>
      <c r="D179" s="321">
        <v>1685.8500000000001</v>
      </c>
      <c r="E179" s="321">
        <v>1666.7000000000003</v>
      </c>
      <c r="F179" s="321">
        <v>1644.8500000000001</v>
      </c>
      <c r="G179" s="321">
        <v>1625.7000000000003</v>
      </c>
      <c r="H179" s="321">
        <v>1707.7000000000003</v>
      </c>
      <c r="I179" s="321">
        <v>1726.8500000000004</v>
      </c>
      <c r="J179" s="321">
        <v>1748.7000000000003</v>
      </c>
      <c r="K179" s="320">
        <v>1705</v>
      </c>
      <c r="L179" s="320">
        <v>1664</v>
      </c>
      <c r="M179" s="320">
        <v>5.8442999999999996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91.9</v>
      </c>
      <c r="D180" s="321">
        <v>92.149999999999991</v>
      </c>
      <c r="E180" s="321">
        <v>90.799999999999983</v>
      </c>
      <c r="F180" s="321">
        <v>89.699999999999989</v>
      </c>
      <c r="G180" s="321">
        <v>88.34999999999998</v>
      </c>
      <c r="H180" s="321">
        <v>93.249999999999986</v>
      </c>
      <c r="I180" s="321">
        <v>94.59999999999998</v>
      </c>
      <c r="J180" s="321">
        <v>95.699999999999989</v>
      </c>
      <c r="K180" s="320">
        <v>93.5</v>
      </c>
      <c r="L180" s="320">
        <v>91.05</v>
      </c>
      <c r="M180" s="320">
        <v>8.12073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310.05</v>
      </c>
      <c r="D181" s="321">
        <v>312.73333333333335</v>
      </c>
      <c r="E181" s="321">
        <v>306.56666666666672</v>
      </c>
      <c r="F181" s="321">
        <v>303.08333333333337</v>
      </c>
      <c r="G181" s="321">
        <v>296.91666666666674</v>
      </c>
      <c r="H181" s="321">
        <v>316.2166666666667</v>
      </c>
      <c r="I181" s="321">
        <v>322.38333333333333</v>
      </c>
      <c r="J181" s="321">
        <v>325.86666666666667</v>
      </c>
      <c r="K181" s="320">
        <v>318.89999999999998</v>
      </c>
      <c r="L181" s="320">
        <v>309.25</v>
      </c>
      <c r="M181" s="320">
        <v>8.6042100000000001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579.5</v>
      </c>
      <c r="D182" s="321">
        <v>579.16666666666663</v>
      </c>
      <c r="E182" s="321">
        <v>571.33333333333326</v>
      </c>
      <c r="F182" s="321">
        <v>563.16666666666663</v>
      </c>
      <c r="G182" s="321">
        <v>555.33333333333326</v>
      </c>
      <c r="H182" s="321">
        <v>587.33333333333326</v>
      </c>
      <c r="I182" s="321">
        <v>595.16666666666652</v>
      </c>
      <c r="J182" s="321">
        <v>603.33333333333326</v>
      </c>
      <c r="K182" s="320">
        <v>587</v>
      </c>
      <c r="L182" s="320">
        <v>571</v>
      </c>
      <c r="M182" s="320">
        <v>21.275169999999999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1820.15</v>
      </c>
      <c r="D183" s="321">
        <v>1805.25</v>
      </c>
      <c r="E183" s="321">
        <v>1779.6</v>
      </c>
      <c r="F183" s="321">
        <v>1739.05</v>
      </c>
      <c r="G183" s="321">
        <v>1713.3999999999999</v>
      </c>
      <c r="H183" s="321">
        <v>1845.8</v>
      </c>
      <c r="I183" s="321">
        <v>1871.45</v>
      </c>
      <c r="J183" s="321">
        <v>1912</v>
      </c>
      <c r="K183" s="320">
        <v>1830.9</v>
      </c>
      <c r="L183" s="320">
        <v>1764.7</v>
      </c>
      <c r="M183" s="320">
        <v>32.763930000000002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199.8</v>
      </c>
      <c r="D184" s="321">
        <v>203.03333333333333</v>
      </c>
      <c r="E184" s="321">
        <v>195.26666666666665</v>
      </c>
      <c r="F184" s="321">
        <v>190.73333333333332</v>
      </c>
      <c r="G184" s="321">
        <v>182.96666666666664</v>
      </c>
      <c r="H184" s="321">
        <v>207.56666666666666</v>
      </c>
      <c r="I184" s="321">
        <v>215.33333333333337</v>
      </c>
      <c r="J184" s="321">
        <v>219.86666666666667</v>
      </c>
      <c r="K184" s="320">
        <v>210.8</v>
      </c>
      <c r="L184" s="320">
        <v>198.5</v>
      </c>
      <c r="M184" s="320">
        <v>44.244500000000002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1958.2</v>
      </c>
      <c r="D185" s="321">
        <v>1941.1499999999999</v>
      </c>
      <c r="E185" s="321">
        <v>1912.2999999999997</v>
      </c>
      <c r="F185" s="321">
        <v>1866.3999999999999</v>
      </c>
      <c r="G185" s="321">
        <v>1837.5499999999997</v>
      </c>
      <c r="H185" s="321">
        <v>1987.0499999999997</v>
      </c>
      <c r="I185" s="321">
        <v>2015.8999999999996</v>
      </c>
      <c r="J185" s="321">
        <v>2061.7999999999997</v>
      </c>
      <c r="K185" s="320">
        <v>1970</v>
      </c>
      <c r="L185" s="320">
        <v>1895.25</v>
      </c>
      <c r="M185" s="320">
        <v>0.92234000000000005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180</v>
      </c>
      <c r="D186" s="321">
        <v>180.16666666666666</v>
      </c>
      <c r="E186" s="321">
        <v>176.93333333333331</v>
      </c>
      <c r="F186" s="321">
        <v>173.86666666666665</v>
      </c>
      <c r="G186" s="321">
        <v>170.6333333333333</v>
      </c>
      <c r="H186" s="321">
        <v>183.23333333333332</v>
      </c>
      <c r="I186" s="321">
        <v>186.46666666666667</v>
      </c>
      <c r="J186" s="321">
        <v>189.53333333333333</v>
      </c>
      <c r="K186" s="320">
        <v>183.4</v>
      </c>
      <c r="L186" s="320">
        <v>177.1</v>
      </c>
      <c r="M186" s="320">
        <v>38.41771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286.5</v>
      </c>
      <c r="D187" s="321">
        <v>286.13333333333333</v>
      </c>
      <c r="E187" s="321">
        <v>282.46666666666664</v>
      </c>
      <c r="F187" s="321">
        <v>278.43333333333334</v>
      </c>
      <c r="G187" s="321">
        <v>274.76666666666665</v>
      </c>
      <c r="H187" s="321">
        <v>290.16666666666663</v>
      </c>
      <c r="I187" s="321">
        <v>293.83333333333337</v>
      </c>
      <c r="J187" s="321">
        <v>297.86666666666662</v>
      </c>
      <c r="K187" s="320">
        <v>289.8</v>
      </c>
      <c r="L187" s="320">
        <v>282.10000000000002</v>
      </c>
      <c r="M187" s="320">
        <v>4.9099399999999997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936.25</v>
      </c>
      <c r="D188" s="321">
        <v>935.75</v>
      </c>
      <c r="E188" s="321">
        <v>919.5</v>
      </c>
      <c r="F188" s="321">
        <v>902.75</v>
      </c>
      <c r="G188" s="321">
        <v>886.5</v>
      </c>
      <c r="H188" s="321">
        <v>952.5</v>
      </c>
      <c r="I188" s="321">
        <v>968.75</v>
      </c>
      <c r="J188" s="321">
        <v>985.5</v>
      </c>
      <c r="K188" s="320">
        <v>952</v>
      </c>
      <c r="L188" s="320">
        <v>919</v>
      </c>
      <c r="M188" s="320">
        <v>8.8749699999999994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538.5</v>
      </c>
      <c r="D189" s="321">
        <v>536.30000000000007</v>
      </c>
      <c r="E189" s="321">
        <v>531.15000000000009</v>
      </c>
      <c r="F189" s="321">
        <v>523.80000000000007</v>
      </c>
      <c r="G189" s="321">
        <v>518.65000000000009</v>
      </c>
      <c r="H189" s="321">
        <v>543.65000000000009</v>
      </c>
      <c r="I189" s="321">
        <v>548.79999999999995</v>
      </c>
      <c r="J189" s="321">
        <v>556.15000000000009</v>
      </c>
      <c r="K189" s="320">
        <v>541.45000000000005</v>
      </c>
      <c r="L189" s="320">
        <v>528.95000000000005</v>
      </c>
      <c r="M189" s="320">
        <v>18.74812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1679.4</v>
      </c>
      <c r="D190" s="321">
        <v>1667.4666666666665</v>
      </c>
      <c r="E190" s="321">
        <v>1641.9333333333329</v>
      </c>
      <c r="F190" s="321">
        <v>1604.4666666666665</v>
      </c>
      <c r="G190" s="321">
        <v>1578.9333333333329</v>
      </c>
      <c r="H190" s="321">
        <v>1704.9333333333329</v>
      </c>
      <c r="I190" s="321">
        <v>1730.4666666666662</v>
      </c>
      <c r="J190" s="321">
        <v>1767.9333333333329</v>
      </c>
      <c r="K190" s="320">
        <v>1693</v>
      </c>
      <c r="L190" s="320">
        <v>1630</v>
      </c>
      <c r="M190" s="320">
        <v>25.309940000000001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1124</v>
      </c>
      <c r="D191" s="321">
        <v>1131.3333333333333</v>
      </c>
      <c r="E191" s="321">
        <v>1112.6666666666665</v>
      </c>
      <c r="F191" s="321">
        <v>1101.3333333333333</v>
      </c>
      <c r="G191" s="321">
        <v>1082.6666666666665</v>
      </c>
      <c r="H191" s="321">
        <v>1142.6666666666665</v>
      </c>
      <c r="I191" s="321">
        <v>1161.333333333333</v>
      </c>
      <c r="J191" s="321">
        <v>1172.6666666666665</v>
      </c>
      <c r="K191" s="320">
        <v>1150</v>
      </c>
      <c r="L191" s="320">
        <v>1120</v>
      </c>
      <c r="M191" s="320">
        <v>2.53085</v>
      </c>
      <c r="N191" s="1"/>
      <c r="O191" s="1"/>
    </row>
    <row r="192" spans="1:15" ht="12.75" customHeight="1">
      <c r="A192" s="30">
        <v>182</v>
      </c>
      <c r="B192" s="334" t="s">
        <v>831</v>
      </c>
      <c r="C192" s="320">
        <v>21.15</v>
      </c>
      <c r="D192" s="321">
        <v>21.05</v>
      </c>
      <c r="E192" s="321">
        <v>20.350000000000001</v>
      </c>
      <c r="F192" s="321">
        <v>19.55</v>
      </c>
      <c r="G192" s="321">
        <v>18.850000000000001</v>
      </c>
      <c r="H192" s="321">
        <v>21.85</v>
      </c>
      <c r="I192" s="321">
        <v>22.549999999999997</v>
      </c>
      <c r="J192" s="321">
        <v>23.35</v>
      </c>
      <c r="K192" s="320">
        <v>21.75</v>
      </c>
      <c r="L192" s="320">
        <v>20.25</v>
      </c>
      <c r="M192" s="320">
        <v>172.74139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1080.4000000000001</v>
      </c>
      <c r="D193" s="321">
        <v>1086.5166666666667</v>
      </c>
      <c r="E193" s="321">
        <v>1069.0833333333333</v>
      </c>
      <c r="F193" s="321">
        <v>1057.7666666666667</v>
      </c>
      <c r="G193" s="321">
        <v>1040.3333333333333</v>
      </c>
      <c r="H193" s="321">
        <v>1097.8333333333333</v>
      </c>
      <c r="I193" s="321">
        <v>1115.2666666666667</v>
      </c>
      <c r="J193" s="321">
        <v>1126.5833333333333</v>
      </c>
      <c r="K193" s="320">
        <v>1103.95</v>
      </c>
      <c r="L193" s="320">
        <v>1075.2</v>
      </c>
      <c r="M193" s="320">
        <v>0.26778000000000002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1275.2</v>
      </c>
      <c r="D194" s="321">
        <v>1273.8</v>
      </c>
      <c r="E194" s="321">
        <v>1260.6499999999999</v>
      </c>
      <c r="F194" s="321">
        <v>1246.0999999999999</v>
      </c>
      <c r="G194" s="321">
        <v>1232.9499999999998</v>
      </c>
      <c r="H194" s="321">
        <v>1288.3499999999999</v>
      </c>
      <c r="I194" s="321">
        <v>1301.5</v>
      </c>
      <c r="J194" s="321">
        <v>1316.05</v>
      </c>
      <c r="K194" s="320">
        <v>1286.95</v>
      </c>
      <c r="L194" s="320">
        <v>1259.25</v>
      </c>
      <c r="M194" s="320">
        <v>7.5996600000000001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1133.5</v>
      </c>
      <c r="D195" s="321">
        <v>1143.0833333333333</v>
      </c>
      <c r="E195" s="321">
        <v>1122.1666666666665</v>
      </c>
      <c r="F195" s="321">
        <v>1110.8333333333333</v>
      </c>
      <c r="G195" s="321">
        <v>1089.9166666666665</v>
      </c>
      <c r="H195" s="321">
        <v>1154.4166666666665</v>
      </c>
      <c r="I195" s="321">
        <v>1175.333333333333</v>
      </c>
      <c r="J195" s="321">
        <v>1186.6666666666665</v>
      </c>
      <c r="K195" s="320">
        <v>1164</v>
      </c>
      <c r="L195" s="320">
        <v>1131.75</v>
      </c>
      <c r="M195" s="320">
        <v>56.790579999999999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2424.6999999999998</v>
      </c>
      <c r="D196" s="321">
        <v>2433.2666666666664</v>
      </c>
      <c r="E196" s="321">
        <v>2412.5333333333328</v>
      </c>
      <c r="F196" s="321">
        <v>2400.3666666666663</v>
      </c>
      <c r="G196" s="321">
        <v>2379.6333333333328</v>
      </c>
      <c r="H196" s="321">
        <v>2445.4333333333329</v>
      </c>
      <c r="I196" s="321">
        <v>2466.1666666666665</v>
      </c>
      <c r="J196" s="321">
        <v>2478.333333333333</v>
      </c>
      <c r="K196" s="320">
        <v>2454</v>
      </c>
      <c r="L196" s="320">
        <v>2421.1</v>
      </c>
      <c r="M196" s="320">
        <v>41.736789999999999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2257</v>
      </c>
      <c r="D197" s="321">
        <v>2264.5166666666669</v>
      </c>
      <c r="E197" s="321">
        <v>2241.5333333333338</v>
      </c>
      <c r="F197" s="321">
        <v>2226.0666666666671</v>
      </c>
      <c r="G197" s="321">
        <v>2203.0833333333339</v>
      </c>
      <c r="H197" s="321">
        <v>2279.9833333333336</v>
      </c>
      <c r="I197" s="321">
        <v>2302.9666666666662</v>
      </c>
      <c r="J197" s="321">
        <v>2318.4333333333334</v>
      </c>
      <c r="K197" s="320">
        <v>2287.5</v>
      </c>
      <c r="L197" s="320">
        <v>2249.0500000000002</v>
      </c>
      <c r="M197" s="320">
        <v>1.4574400000000001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1496.15</v>
      </c>
      <c r="D198" s="321">
        <v>1499.8</v>
      </c>
      <c r="E198" s="321">
        <v>1489.6</v>
      </c>
      <c r="F198" s="321">
        <v>1483.05</v>
      </c>
      <c r="G198" s="321">
        <v>1472.85</v>
      </c>
      <c r="H198" s="321">
        <v>1506.35</v>
      </c>
      <c r="I198" s="321">
        <v>1516.5500000000002</v>
      </c>
      <c r="J198" s="321">
        <v>1523.1</v>
      </c>
      <c r="K198" s="320">
        <v>1510</v>
      </c>
      <c r="L198" s="320">
        <v>1493.25</v>
      </c>
      <c r="M198" s="320">
        <v>103.99533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567.4</v>
      </c>
      <c r="D199" s="321">
        <v>566.56666666666661</v>
      </c>
      <c r="E199" s="321">
        <v>561.43333333333317</v>
      </c>
      <c r="F199" s="321">
        <v>555.46666666666658</v>
      </c>
      <c r="G199" s="321">
        <v>550.33333333333314</v>
      </c>
      <c r="H199" s="321">
        <v>572.53333333333319</v>
      </c>
      <c r="I199" s="321">
        <v>577.66666666666663</v>
      </c>
      <c r="J199" s="321">
        <v>583.63333333333321</v>
      </c>
      <c r="K199" s="320">
        <v>571.70000000000005</v>
      </c>
      <c r="L199" s="320">
        <v>560.6</v>
      </c>
      <c r="M199" s="320">
        <v>30.344999999999999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1377.2</v>
      </c>
      <c r="D200" s="321">
        <v>1387.2833333333335</v>
      </c>
      <c r="E200" s="321">
        <v>1363.116666666667</v>
      </c>
      <c r="F200" s="321">
        <v>1349.0333333333335</v>
      </c>
      <c r="G200" s="321">
        <v>1324.866666666667</v>
      </c>
      <c r="H200" s="321">
        <v>1401.366666666667</v>
      </c>
      <c r="I200" s="321">
        <v>1425.5333333333335</v>
      </c>
      <c r="J200" s="321">
        <v>1439.616666666667</v>
      </c>
      <c r="K200" s="320">
        <v>1411.45</v>
      </c>
      <c r="L200" s="320">
        <v>1373.2</v>
      </c>
      <c r="M200" s="320">
        <v>3.09063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206.9</v>
      </c>
      <c r="D201" s="321">
        <v>207.93333333333331</v>
      </c>
      <c r="E201" s="321">
        <v>203.96666666666661</v>
      </c>
      <c r="F201" s="321">
        <v>201.0333333333333</v>
      </c>
      <c r="G201" s="321">
        <v>197.06666666666661</v>
      </c>
      <c r="H201" s="321">
        <v>210.86666666666662</v>
      </c>
      <c r="I201" s="321">
        <v>214.83333333333331</v>
      </c>
      <c r="J201" s="321">
        <v>217.76666666666662</v>
      </c>
      <c r="K201" s="320">
        <v>211.9</v>
      </c>
      <c r="L201" s="320">
        <v>205</v>
      </c>
      <c r="M201" s="320">
        <v>2.75007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125.8</v>
      </c>
      <c r="D202" s="321">
        <v>126.31666666666666</v>
      </c>
      <c r="E202" s="321">
        <v>124.68333333333332</v>
      </c>
      <c r="F202" s="321">
        <v>123.56666666666666</v>
      </c>
      <c r="G202" s="321">
        <v>121.93333333333332</v>
      </c>
      <c r="H202" s="321">
        <v>127.43333333333332</v>
      </c>
      <c r="I202" s="321">
        <v>129.06666666666666</v>
      </c>
      <c r="J202" s="321">
        <v>130.18333333333334</v>
      </c>
      <c r="K202" s="320">
        <v>127.95</v>
      </c>
      <c r="L202" s="320">
        <v>125.2</v>
      </c>
      <c r="M202" s="320">
        <v>5.7739099999999999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2335.4</v>
      </c>
      <c r="D203" s="321">
        <v>2342.7666666666664</v>
      </c>
      <c r="E203" s="321">
        <v>2323.7833333333328</v>
      </c>
      <c r="F203" s="321">
        <v>2312.1666666666665</v>
      </c>
      <c r="G203" s="321">
        <v>2293.1833333333329</v>
      </c>
      <c r="H203" s="321">
        <v>2354.3833333333328</v>
      </c>
      <c r="I203" s="321">
        <v>2373.3666666666663</v>
      </c>
      <c r="J203" s="321">
        <v>2384.9833333333327</v>
      </c>
      <c r="K203" s="320">
        <v>2361.75</v>
      </c>
      <c r="L203" s="320">
        <v>2331.15</v>
      </c>
      <c r="M203" s="320">
        <v>4.0887099999999998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81.45</v>
      </c>
      <c r="D204" s="321">
        <v>81.683333333333337</v>
      </c>
      <c r="E204" s="321">
        <v>80.466666666666669</v>
      </c>
      <c r="F204" s="321">
        <v>79.483333333333334</v>
      </c>
      <c r="G204" s="321">
        <v>78.266666666666666</v>
      </c>
      <c r="H204" s="321">
        <v>82.666666666666671</v>
      </c>
      <c r="I204" s="321">
        <v>83.88333333333334</v>
      </c>
      <c r="J204" s="321">
        <v>84.866666666666674</v>
      </c>
      <c r="K204" s="320">
        <v>82.9</v>
      </c>
      <c r="L204" s="320">
        <v>80.7</v>
      </c>
      <c r="M204" s="320">
        <v>97.493430000000004</v>
      </c>
      <c r="N204" s="1"/>
      <c r="O204" s="1"/>
    </row>
    <row r="205" spans="1:15" ht="12.75" customHeight="1">
      <c r="A205" s="30">
        <v>195</v>
      </c>
      <c r="B205" s="334" t="s">
        <v>832</v>
      </c>
      <c r="C205" s="320">
        <v>1113.55</v>
      </c>
      <c r="D205" s="321">
        <v>1120.7833333333333</v>
      </c>
      <c r="E205" s="321">
        <v>1101.7666666666667</v>
      </c>
      <c r="F205" s="321">
        <v>1089.9833333333333</v>
      </c>
      <c r="G205" s="321">
        <v>1070.9666666666667</v>
      </c>
      <c r="H205" s="321">
        <v>1132.5666666666666</v>
      </c>
      <c r="I205" s="321">
        <v>1151.583333333333</v>
      </c>
      <c r="J205" s="321">
        <v>1163.3666666666666</v>
      </c>
      <c r="K205" s="320">
        <v>1139.8</v>
      </c>
      <c r="L205" s="320">
        <v>1109</v>
      </c>
      <c r="M205" s="320">
        <v>0.46972000000000003</v>
      </c>
      <c r="N205" s="1"/>
      <c r="O205" s="1"/>
    </row>
    <row r="206" spans="1:15" ht="12.75" customHeight="1">
      <c r="A206" s="30">
        <v>196</v>
      </c>
      <c r="B206" s="334" t="s">
        <v>821</v>
      </c>
      <c r="C206" s="320">
        <v>439.55</v>
      </c>
      <c r="D206" s="321">
        <v>440.98333333333335</v>
      </c>
      <c r="E206" s="321">
        <v>435.56666666666672</v>
      </c>
      <c r="F206" s="321">
        <v>431.58333333333337</v>
      </c>
      <c r="G206" s="321">
        <v>426.16666666666674</v>
      </c>
      <c r="H206" s="321">
        <v>444.9666666666667</v>
      </c>
      <c r="I206" s="321">
        <v>450.38333333333333</v>
      </c>
      <c r="J206" s="321">
        <v>454.36666666666667</v>
      </c>
      <c r="K206" s="320">
        <v>446.4</v>
      </c>
      <c r="L206" s="320">
        <v>437</v>
      </c>
      <c r="M206" s="320">
        <v>0.92225999999999997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576.35</v>
      </c>
      <c r="D207" s="321">
        <v>579.45000000000005</v>
      </c>
      <c r="E207" s="321">
        <v>571.45000000000005</v>
      </c>
      <c r="F207" s="321">
        <v>566.54999999999995</v>
      </c>
      <c r="G207" s="321">
        <v>558.54999999999995</v>
      </c>
      <c r="H207" s="321">
        <v>584.35000000000014</v>
      </c>
      <c r="I207" s="321">
        <v>592.35000000000014</v>
      </c>
      <c r="J207" s="321">
        <v>597.25000000000023</v>
      </c>
      <c r="K207" s="320">
        <v>587.45000000000005</v>
      </c>
      <c r="L207" s="320">
        <v>574.54999999999995</v>
      </c>
      <c r="M207" s="320">
        <v>82.970619999999997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124.45</v>
      </c>
      <c r="D208" s="321">
        <v>124.38333333333333</v>
      </c>
      <c r="E208" s="321">
        <v>122.96666666666665</v>
      </c>
      <c r="F208" s="321">
        <v>121.48333333333333</v>
      </c>
      <c r="G208" s="321">
        <v>120.06666666666666</v>
      </c>
      <c r="H208" s="321">
        <v>125.86666666666665</v>
      </c>
      <c r="I208" s="321">
        <v>127.28333333333333</v>
      </c>
      <c r="J208" s="321">
        <v>128.76666666666665</v>
      </c>
      <c r="K208" s="320">
        <v>125.8</v>
      </c>
      <c r="L208" s="320">
        <v>122.9</v>
      </c>
      <c r="M208" s="320">
        <v>42.613930000000003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301.60000000000002</v>
      </c>
      <c r="D209" s="321">
        <v>301.23333333333329</v>
      </c>
      <c r="E209" s="321">
        <v>295.76666666666659</v>
      </c>
      <c r="F209" s="321">
        <v>289.93333333333328</v>
      </c>
      <c r="G209" s="321">
        <v>284.46666666666658</v>
      </c>
      <c r="H209" s="321">
        <v>307.06666666666661</v>
      </c>
      <c r="I209" s="321">
        <v>312.5333333333333</v>
      </c>
      <c r="J209" s="321">
        <v>318.36666666666662</v>
      </c>
      <c r="K209" s="320">
        <v>306.7</v>
      </c>
      <c r="L209" s="320">
        <v>295.39999999999998</v>
      </c>
      <c r="M209" s="320">
        <v>50.162550000000003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2163.0500000000002</v>
      </c>
      <c r="D210" s="321">
        <v>2165.35</v>
      </c>
      <c r="E210" s="321">
        <v>2136.6</v>
      </c>
      <c r="F210" s="321">
        <v>2110.15</v>
      </c>
      <c r="G210" s="321">
        <v>2081.4</v>
      </c>
      <c r="H210" s="321">
        <v>2191.7999999999997</v>
      </c>
      <c r="I210" s="321">
        <v>2220.5499999999997</v>
      </c>
      <c r="J210" s="321">
        <v>2246.9999999999995</v>
      </c>
      <c r="K210" s="320">
        <v>2194.1</v>
      </c>
      <c r="L210" s="320">
        <v>2138.9</v>
      </c>
      <c r="M210" s="320">
        <v>13.801069999999999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348.55</v>
      </c>
      <c r="D211" s="321">
        <v>345.18333333333334</v>
      </c>
      <c r="E211" s="321">
        <v>341.36666666666667</v>
      </c>
      <c r="F211" s="321">
        <v>334.18333333333334</v>
      </c>
      <c r="G211" s="321">
        <v>330.36666666666667</v>
      </c>
      <c r="H211" s="321">
        <v>352.36666666666667</v>
      </c>
      <c r="I211" s="321">
        <v>356.18333333333339</v>
      </c>
      <c r="J211" s="321">
        <v>363.36666666666667</v>
      </c>
      <c r="K211" s="320">
        <v>349</v>
      </c>
      <c r="L211" s="320">
        <v>338</v>
      </c>
      <c r="M211" s="320">
        <v>15.06518</v>
      </c>
      <c r="N211" s="1"/>
      <c r="O211" s="1"/>
    </row>
    <row r="212" spans="1:15" ht="12.75" customHeight="1">
      <c r="A212" s="30">
        <v>202</v>
      </c>
      <c r="B212" s="334" t="s">
        <v>833</v>
      </c>
      <c r="C212" s="320">
        <v>790.4</v>
      </c>
      <c r="D212" s="321">
        <v>787.56666666666661</v>
      </c>
      <c r="E212" s="321">
        <v>775.18333333333317</v>
      </c>
      <c r="F212" s="321">
        <v>759.96666666666658</v>
      </c>
      <c r="G212" s="321">
        <v>747.58333333333314</v>
      </c>
      <c r="H212" s="321">
        <v>802.78333333333319</v>
      </c>
      <c r="I212" s="321">
        <v>815.16666666666663</v>
      </c>
      <c r="J212" s="321">
        <v>830.38333333333321</v>
      </c>
      <c r="K212" s="320">
        <v>799.95</v>
      </c>
      <c r="L212" s="320">
        <v>772.35</v>
      </c>
      <c r="M212" s="320">
        <v>1.1787700000000001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40340.699999999997</v>
      </c>
      <c r="D213" s="321">
        <v>40443.85</v>
      </c>
      <c r="E213" s="321">
        <v>39846.85</v>
      </c>
      <c r="F213" s="321">
        <v>39353</v>
      </c>
      <c r="G213" s="321">
        <v>38756</v>
      </c>
      <c r="H213" s="321">
        <v>40937.699999999997</v>
      </c>
      <c r="I213" s="321">
        <v>41534.699999999997</v>
      </c>
      <c r="J213" s="321">
        <v>42028.549999999996</v>
      </c>
      <c r="K213" s="320">
        <v>41040.85</v>
      </c>
      <c r="L213" s="320">
        <v>39950</v>
      </c>
      <c r="M213" s="320">
        <v>7.1290000000000006E-2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37.450000000000003</v>
      </c>
      <c r="D214" s="321">
        <v>37.5</v>
      </c>
      <c r="E214" s="321">
        <v>37.200000000000003</v>
      </c>
      <c r="F214" s="321">
        <v>36.950000000000003</v>
      </c>
      <c r="G214" s="321">
        <v>36.650000000000006</v>
      </c>
      <c r="H214" s="321">
        <v>37.75</v>
      </c>
      <c r="I214" s="321">
        <v>38.049999999999997</v>
      </c>
      <c r="J214" s="321">
        <v>38.299999999999997</v>
      </c>
      <c r="K214" s="320">
        <v>37.799999999999997</v>
      </c>
      <c r="L214" s="320">
        <v>37.25</v>
      </c>
      <c r="M214" s="320">
        <v>15.131259999999999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114.3</v>
      </c>
      <c r="D215" s="321">
        <v>113.46666666666665</v>
      </c>
      <c r="E215" s="321">
        <v>112.0333333333333</v>
      </c>
      <c r="F215" s="321">
        <v>109.76666666666665</v>
      </c>
      <c r="G215" s="321">
        <v>108.3333333333333</v>
      </c>
      <c r="H215" s="321">
        <v>115.73333333333331</v>
      </c>
      <c r="I215" s="321">
        <v>117.16666666666667</v>
      </c>
      <c r="J215" s="321">
        <v>119.43333333333331</v>
      </c>
      <c r="K215" s="320">
        <v>114.9</v>
      </c>
      <c r="L215" s="320">
        <v>111.2</v>
      </c>
      <c r="M215" s="320">
        <v>90.85351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172.95</v>
      </c>
      <c r="D216" s="321">
        <v>172.6</v>
      </c>
      <c r="E216" s="321">
        <v>170.35</v>
      </c>
      <c r="F216" s="321">
        <v>167.75</v>
      </c>
      <c r="G216" s="321">
        <v>165.5</v>
      </c>
      <c r="H216" s="321">
        <v>175.2</v>
      </c>
      <c r="I216" s="321">
        <v>177.45</v>
      </c>
      <c r="J216" s="321">
        <v>180.04999999999998</v>
      </c>
      <c r="K216" s="320">
        <v>174.85</v>
      </c>
      <c r="L216" s="320">
        <v>170</v>
      </c>
      <c r="M216" s="320">
        <v>61.197569999999999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759.6</v>
      </c>
      <c r="D217" s="321">
        <v>758.90000000000009</v>
      </c>
      <c r="E217" s="321">
        <v>752.35000000000014</v>
      </c>
      <c r="F217" s="321">
        <v>745.1</v>
      </c>
      <c r="G217" s="321">
        <v>738.55000000000007</v>
      </c>
      <c r="H217" s="321">
        <v>766.1500000000002</v>
      </c>
      <c r="I217" s="321">
        <v>772.70000000000016</v>
      </c>
      <c r="J217" s="321">
        <v>779.95000000000027</v>
      </c>
      <c r="K217" s="320">
        <v>765.45</v>
      </c>
      <c r="L217" s="320">
        <v>751.65</v>
      </c>
      <c r="M217" s="320">
        <v>132.16390999999999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1356</v>
      </c>
      <c r="D218" s="321">
        <v>1364.8166666666666</v>
      </c>
      <c r="E218" s="321">
        <v>1343.1833333333332</v>
      </c>
      <c r="F218" s="321">
        <v>1330.3666666666666</v>
      </c>
      <c r="G218" s="321">
        <v>1308.7333333333331</v>
      </c>
      <c r="H218" s="321">
        <v>1377.6333333333332</v>
      </c>
      <c r="I218" s="321">
        <v>1399.2666666666664</v>
      </c>
      <c r="J218" s="321">
        <v>1412.0833333333333</v>
      </c>
      <c r="K218" s="320">
        <v>1386.45</v>
      </c>
      <c r="L218" s="320">
        <v>1352</v>
      </c>
      <c r="M218" s="320">
        <v>3.97845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537.15</v>
      </c>
      <c r="D219" s="321">
        <v>533.35</v>
      </c>
      <c r="E219" s="321">
        <v>527.80000000000007</v>
      </c>
      <c r="F219" s="321">
        <v>518.45000000000005</v>
      </c>
      <c r="G219" s="321">
        <v>512.90000000000009</v>
      </c>
      <c r="H219" s="321">
        <v>542.70000000000005</v>
      </c>
      <c r="I219" s="321">
        <v>548.25</v>
      </c>
      <c r="J219" s="321">
        <v>557.6</v>
      </c>
      <c r="K219" s="320">
        <v>538.9</v>
      </c>
      <c r="L219" s="320">
        <v>524</v>
      </c>
      <c r="M219" s="320">
        <v>12.401439999999999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179.9</v>
      </c>
      <c r="D220" s="321">
        <v>182.36666666666665</v>
      </c>
      <c r="E220" s="321">
        <v>176.73333333333329</v>
      </c>
      <c r="F220" s="321">
        <v>173.56666666666663</v>
      </c>
      <c r="G220" s="321">
        <v>167.93333333333328</v>
      </c>
      <c r="H220" s="321">
        <v>185.5333333333333</v>
      </c>
      <c r="I220" s="321">
        <v>191.16666666666669</v>
      </c>
      <c r="J220" s="321">
        <v>194.33333333333331</v>
      </c>
      <c r="K220" s="320">
        <v>188</v>
      </c>
      <c r="L220" s="320">
        <v>179.2</v>
      </c>
      <c r="M220" s="320">
        <v>3.8018800000000001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47.35</v>
      </c>
      <c r="D221" s="321">
        <v>47.466666666666669</v>
      </c>
      <c r="E221" s="321">
        <v>46.88333333333334</v>
      </c>
      <c r="F221" s="321">
        <v>46.416666666666671</v>
      </c>
      <c r="G221" s="321">
        <v>45.833333333333343</v>
      </c>
      <c r="H221" s="321">
        <v>47.933333333333337</v>
      </c>
      <c r="I221" s="321">
        <v>48.516666666666666</v>
      </c>
      <c r="J221" s="321">
        <v>48.983333333333334</v>
      </c>
      <c r="K221" s="320">
        <v>48.05</v>
      </c>
      <c r="L221" s="320">
        <v>47</v>
      </c>
      <c r="M221" s="320">
        <v>54.510240000000003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10.85</v>
      </c>
      <c r="D222" s="321">
        <v>11.033333333333331</v>
      </c>
      <c r="E222" s="321">
        <v>10.616666666666664</v>
      </c>
      <c r="F222" s="321">
        <v>10.383333333333333</v>
      </c>
      <c r="G222" s="321">
        <v>9.966666666666665</v>
      </c>
      <c r="H222" s="321">
        <v>11.266666666666662</v>
      </c>
      <c r="I222" s="321">
        <v>11.68333333333333</v>
      </c>
      <c r="J222" s="321">
        <v>11.916666666666661</v>
      </c>
      <c r="K222" s="320">
        <v>11.45</v>
      </c>
      <c r="L222" s="320">
        <v>10.8</v>
      </c>
      <c r="M222" s="320">
        <v>2123.0327299999999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63.3</v>
      </c>
      <c r="D223" s="321">
        <v>63.166666666666664</v>
      </c>
      <c r="E223" s="321">
        <v>62.733333333333327</v>
      </c>
      <c r="F223" s="321">
        <v>62.166666666666664</v>
      </c>
      <c r="G223" s="321">
        <v>61.733333333333327</v>
      </c>
      <c r="H223" s="321">
        <v>63.733333333333327</v>
      </c>
      <c r="I223" s="321">
        <v>64.166666666666657</v>
      </c>
      <c r="J223" s="321">
        <v>64.73333333333332</v>
      </c>
      <c r="K223" s="320">
        <v>63.6</v>
      </c>
      <c r="L223" s="320">
        <v>62.6</v>
      </c>
      <c r="M223" s="320">
        <v>87.767309999999995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42.4</v>
      </c>
      <c r="D224" s="321">
        <v>42.333333333333336</v>
      </c>
      <c r="E224" s="321">
        <v>41.766666666666673</v>
      </c>
      <c r="F224" s="321">
        <v>41.13333333333334</v>
      </c>
      <c r="G224" s="321">
        <v>40.566666666666677</v>
      </c>
      <c r="H224" s="321">
        <v>42.966666666666669</v>
      </c>
      <c r="I224" s="321">
        <v>43.533333333333331</v>
      </c>
      <c r="J224" s="321">
        <v>44.166666666666664</v>
      </c>
      <c r="K224" s="320">
        <v>42.9</v>
      </c>
      <c r="L224" s="320">
        <v>41.7</v>
      </c>
      <c r="M224" s="320">
        <v>206.16202999999999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235.9</v>
      </c>
      <c r="D225" s="321">
        <v>238.85</v>
      </c>
      <c r="E225" s="321">
        <v>232.25</v>
      </c>
      <c r="F225" s="321">
        <v>228.6</v>
      </c>
      <c r="G225" s="321">
        <v>222</v>
      </c>
      <c r="H225" s="321">
        <v>242.5</v>
      </c>
      <c r="I225" s="321">
        <v>249.09999999999997</v>
      </c>
      <c r="J225" s="321">
        <v>252.75</v>
      </c>
      <c r="K225" s="320">
        <v>245.45</v>
      </c>
      <c r="L225" s="320">
        <v>235.2</v>
      </c>
      <c r="M225" s="320">
        <v>59.994190000000003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979.1</v>
      </c>
      <c r="D226" s="321">
        <v>988.0333333333333</v>
      </c>
      <c r="E226" s="321">
        <v>966.06666666666661</v>
      </c>
      <c r="F226" s="321">
        <v>953.0333333333333</v>
      </c>
      <c r="G226" s="321">
        <v>931.06666666666661</v>
      </c>
      <c r="H226" s="321">
        <v>1001.0666666666666</v>
      </c>
      <c r="I226" s="321">
        <v>1023.0333333333333</v>
      </c>
      <c r="J226" s="321">
        <v>1036.0666666666666</v>
      </c>
      <c r="K226" s="320">
        <v>1010</v>
      </c>
      <c r="L226" s="320">
        <v>975</v>
      </c>
      <c r="M226" s="320">
        <v>0.21648999999999999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385.95</v>
      </c>
      <c r="D227" s="321">
        <v>386.01666666666665</v>
      </c>
      <c r="E227" s="321">
        <v>383.23333333333329</v>
      </c>
      <c r="F227" s="321">
        <v>380.51666666666665</v>
      </c>
      <c r="G227" s="321">
        <v>377.73333333333329</v>
      </c>
      <c r="H227" s="321">
        <v>388.73333333333329</v>
      </c>
      <c r="I227" s="321">
        <v>391.51666666666659</v>
      </c>
      <c r="J227" s="321">
        <v>394.23333333333329</v>
      </c>
      <c r="K227" s="320">
        <v>388.8</v>
      </c>
      <c r="L227" s="320">
        <v>383.3</v>
      </c>
      <c r="M227" s="320">
        <v>15.41976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349.75</v>
      </c>
      <c r="D228" s="321">
        <v>346.33333333333331</v>
      </c>
      <c r="E228" s="321">
        <v>336.41666666666663</v>
      </c>
      <c r="F228" s="321">
        <v>323.08333333333331</v>
      </c>
      <c r="G228" s="321">
        <v>313.16666666666663</v>
      </c>
      <c r="H228" s="321">
        <v>359.66666666666663</v>
      </c>
      <c r="I228" s="321">
        <v>369.58333333333326</v>
      </c>
      <c r="J228" s="321">
        <v>382.91666666666663</v>
      </c>
      <c r="K228" s="320">
        <v>356.25</v>
      </c>
      <c r="L228" s="320">
        <v>333</v>
      </c>
      <c r="M228" s="320">
        <v>22.46753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1823.95</v>
      </c>
      <c r="D229" s="321">
        <v>1824.2833333333335</v>
      </c>
      <c r="E229" s="321">
        <v>1800.616666666667</v>
      </c>
      <c r="F229" s="321">
        <v>1777.2833333333335</v>
      </c>
      <c r="G229" s="321">
        <v>1753.616666666667</v>
      </c>
      <c r="H229" s="321">
        <v>1847.616666666667</v>
      </c>
      <c r="I229" s="321">
        <v>1871.2833333333335</v>
      </c>
      <c r="J229" s="321">
        <v>1894.616666666667</v>
      </c>
      <c r="K229" s="320">
        <v>1847.95</v>
      </c>
      <c r="L229" s="320">
        <v>1800.95</v>
      </c>
      <c r="M229" s="320">
        <v>0.71677999999999997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250.7</v>
      </c>
      <c r="D230" s="321">
        <v>252.75</v>
      </c>
      <c r="E230" s="321">
        <v>247.89999999999998</v>
      </c>
      <c r="F230" s="321">
        <v>245.09999999999997</v>
      </c>
      <c r="G230" s="321">
        <v>240.24999999999994</v>
      </c>
      <c r="H230" s="321">
        <v>255.55</v>
      </c>
      <c r="I230" s="321">
        <v>260.40000000000003</v>
      </c>
      <c r="J230" s="321">
        <v>263.20000000000005</v>
      </c>
      <c r="K230" s="320">
        <v>257.60000000000002</v>
      </c>
      <c r="L230" s="320">
        <v>249.95</v>
      </c>
      <c r="M230" s="320">
        <v>40.009700000000002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230.1</v>
      </c>
      <c r="D231" s="321">
        <v>230.15</v>
      </c>
      <c r="E231" s="321">
        <v>224.95000000000002</v>
      </c>
      <c r="F231" s="321">
        <v>219.8</v>
      </c>
      <c r="G231" s="321">
        <v>214.60000000000002</v>
      </c>
      <c r="H231" s="321">
        <v>235.3</v>
      </c>
      <c r="I231" s="321">
        <v>240.5</v>
      </c>
      <c r="J231" s="321">
        <v>245.65</v>
      </c>
      <c r="K231" s="320">
        <v>235.35</v>
      </c>
      <c r="L231" s="320">
        <v>225</v>
      </c>
      <c r="M231" s="320">
        <v>83.277240000000006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5066.1499999999996</v>
      </c>
      <c r="D232" s="321">
        <v>5083.833333333333</v>
      </c>
      <c r="E232" s="321">
        <v>4919.6666666666661</v>
      </c>
      <c r="F232" s="321">
        <v>4773.1833333333334</v>
      </c>
      <c r="G232" s="321">
        <v>4609.0166666666664</v>
      </c>
      <c r="H232" s="321">
        <v>5230.3166666666657</v>
      </c>
      <c r="I232" s="321">
        <v>5394.4833333333318</v>
      </c>
      <c r="J232" s="321">
        <v>5540.9666666666653</v>
      </c>
      <c r="K232" s="320">
        <v>5248</v>
      </c>
      <c r="L232" s="320">
        <v>4937.3500000000004</v>
      </c>
      <c r="M232" s="320">
        <v>4.9177400000000002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171.2</v>
      </c>
      <c r="D233" s="321">
        <v>171.70000000000002</v>
      </c>
      <c r="E233" s="321">
        <v>169.10000000000002</v>
      </c>
      <c r="F233" s="321">
        <v>167</v>
      </c>
      <c r="G233" s="321">
        <v>164.4</v>
      </c>
      <c r="H233" s="321">
        <v>173.80000000000004</v>
      </c>
      <c r="I233" s="321">
        <v>176.4</v>
      </c>
      <c r="J233" s="321">
        <v>178.50000000000006</v>
      </c>
      <c r="K233" s="320">
        <v>174.3</v>
      </c>
      <c r="L233" s="320">
        <v>169.6</v>
      </c>
      <c r="M233" s="320">
        <v>22.67126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1991.55</v>
      </c>
      <c r="D234" s="321">
        <v>2004.8333333333333</v>
      </c>
      <c r="E234" s="321">
        <v>1970.7666666666664</v>
      </c>
      <c r="F234" s="321">
        <v>1949.9833333333331</v>
      </c>
      <c r="G234" s="321">
        <v>1915.9166666666663</v>
      </c>
      <c r="H234" s="321">
        <v>2025.6166666666666</v>
      </c>
      <c r="I234" s="321">
        <v>2059.6833333333334</v>
      </c>
      <c r="J234" s="321">
        <v>2080.4666666666667</v>
      </c>
      <c r="K234" s="320">
        <v>2038.9</v>
      </c>
      <c r="L234" s="320">
        <v>1984.05</v>
      </c>
      <c r="M234" s="320">
        <v>6.50549</v>
      </c>
      <c r="N234" s="1"/>
      <c r="O234" s="1"/>
    </row>
    <row r="235" spans="1:15" ht="12.75" customHeight="1">
      <c r="A235" s="30">
        <v>225</v>
      </c>
      <c r="B235" s="334" t="s">
        <v>834</v>
      </c>
      <c r="C235" s="320">
        <v>1625.25</v>
      </c>
      <c r="D235" s="321">
        <v>1657.5333333333335</v>
      </c>
      <c r="E235" s="321">
        <v>1583.7666666666671</v>
      </c>
      <c r="F235" s="321">
        <v>1542.2833333333335</v>
      </c>
      <c r="G235" s="321">
        <v>1468.5166666666671</v>
      </c>
      <c r="H235" s="321">
        <v>1699.0166666666671</v>
      </c>
      <c r="I235" s="321">
        <v>1772.7833333333335</v>
      </c>
      <c r="J235" s="321">
        <v>1814.2666666666671</v>
      </c>
      <c r="K235" s="320">
        <v>1731.3</v>
      </c>
      <c r="L235" s="320">
        <v>1616.05</v>
      </c>
      <c r="M235" s="320">
        <v>1.1830400000000001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396.45</v>
      </c>
      <c r="D236" s="321">
        <v>398.81666666666666</v>
      </c>
      <c r="E236" s="321">
        <v>392.63333333333333</v>
      </c>
      <c r="F236" s="321">
        <v>388.81666666666666</v>
      </c>
      <c r="G236" s="321">
        <v>382.63333333333333</v>
      </c>
      <c r="H236" s="321">
        <v>402.63333333333333</v>
      </c>
      <c r="I236" s="321">
        <v>408.81666666666661</v>
      </c>
      <c r="J236" s="321">
        <v>412.63333333333333</v>
      </c>
      <c r="K236" s="320">
        <v>405</v>
      </c>
      <c r="L236" s="320">
        <v>395</v>
      </c>
      <c r="M236" s="320">
        <v>0.70848999999999995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980.45</v>
      </c>
      <c r="D237" s="321">
        <v>985.38333333333321</v>
      </c>
      <c r="E237" s="321">
        <v>971.86666666666645</v>
      </c>
      <c r="F237" s="321">
        <v>963.28333333333319</v>
      </c>
      <c r="G237" s="321">
        <v>949.76666666666642</v>
      </c>
      <c r="H237" s="321">
        <v>993.96666666666647</v>
      </c>
      <c r="I237" s="321">
        <v>1007.4833333333333</v>
      </c>
      <c r="J237" s="321">
        <v>1016.0666666666665</v>
      </c>
      <c r="K237" s="320">
        <v>998.9</v>
      </c>
      <c r="L237" s="320">
        <v>976.8</v>
      </c>
      <c r="M237" s="320">
        <v>24.131450000000001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218.5</v>
      </c>
      <c r="D238" s="321">
        <v>219.25</v>
      </c>
      <c r="E238" s="321">
        <v>217.2</v>
      </c>
      <c r="F238" s="321">
        <v>215.89999999999998</v>
      </c>
      <c r="G238" s="321">
        <v>213.84999999999997</v>
      </c>
      <c r="H238" s="321">
        <v>220.55</v>
      </c>
      <c r="I238" s="321">
        <v>222.60000000000002</v>
      </c>
      <c r="J238" s="321">
        <v>223.90000000000003</v>
      </c>
      <c r="K238" s="320">
        <v>221.3</v>
      </c>
      <c r="L238" s="320">
        <v>217.95</v>
      </c>
      <c r="M238" s="320">
        <v>50.804859999999998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20</v>
      </c>
      <c r="D239" s="321">
        <v>20.05</v>
      </c>
      <c r="E239" s="321">
        <v>19.850000000000001</v>
      </c>
      <c r="F239" s="321">
        <v>19.7</v>
      </c>
      <c r="G239" s="321">
        <v>19.5</v>
      </c>
      <c r="H239" s="321">
        <v>20.200000000000003</v>
      </c>
      <c r="I239" s="321">
        <v>20.399999999999999</v>
      </c>
      <c r="J239" s="321">
        <v>20.550000000000004</v>
      </c>
      <c r="K239" s="320">
        <v>20.25</v>
      </c>
      <c r="L239" s="320">
        <v>19.899999999999999</v>
      </c>
      <c r="M239" s="320">
        <v>43.595750000000002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1766.55</v>
      </c>
      <c r="D240" s="321">
        <v>1781.0333333333335</v>
      </c>
      <c r="E240" s="321">
        <v>1748.0666666666671</v>
      </c>
      <c r="F240" s="321">
        <v>1729.5833333333335</v>
      </c>
      <c r="G240" s="321">
        <v>1696.616666666667</v>
      </c>
      <c r="H240" s="321">
        <v>1799.5166666666671</v>
      </c>
      <c r="I240" s="321">
        <v>1832.4833333333338</v>
      </c>
      <c r="J240" s="321">
        <v>1850.9666666666672</v>
      </c>
      <c r="K240" s="320">
        <v>1814</v>
      </c>
      <c r="L240" s="320">
        <v>1762.55</v>
      </c>
      <c r="M240" s="320">
        <v>82.484070000000003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1636.5</v>
      </c>
      <c r="D241" s="321">
        <v>1624.1666666666667</v>
      </c>
      <c r="E241" s="321">
        <v>1598.3333333333335</v>
      </c>
      <c r="F241" s="321">
        <v>1560.1666666666667</v>
      </c>
      <c r="G241" s="321">
        <v>1534.3333333333335</v>
      </c>
      <c r="H241" s="321">
        <v>1662.3333333333335</v>
      </c>
      <c r="I241" s="321">
        <v>1688.166666666667</v>
      </c>
      <c r="J241" s="321">
        <v>1726.3333333333335</v>
      </c>
      <c r="K241" s="320">
        <v>1650</v>
      </c>
      <c r="L241" s="320">
        <v>1586</v>
      </c>
      <c r="M241" s="320">
        <v>0.26662000000000002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508.25</v>
      </c>
      <c r="D242" s="321">
        <v>508.23333333333335</v>
      </c>
      <c r="E242" s="321">
        <v>500.4666666666667</v>
      </c>
      <c r="F242" s="321">
        <v>492.68333333333334</v>
      </c>
      <c r="G242" s="321">
        <v>484.91666666666669</v>
      </c>
      <c r="H242" s="321">
        <v>516.01666666666665</v>
      </c>
      <c r="I242" s="321">
        <v>523.7833333333333</v>
      </c>
      <c r="J242" s="321">
        <v>531.56666666666672</v>
      </c>
      <c r="K242" s="320">
        <v>516</v>
      </c>
      <c r="L242" s="320">
        <v>500.45</v>
      </c>
      <c r="M242" s="320">
        <v>4.7433399999999999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951.85</v>
      </c>
      <c r="D243" s="321">
        <v>949.16666666666663</v>
      </c>
      <c r="E243" s="321">
        <v>934.33333333333326</v>
      </c>
      <c r="F243" s="321">
        <v>916.81666666666661</v>
      </c>
      <c r="G243" s="321">
        <v>901.98333333333323</v>
      </c>
      <c r="H243" s="321">
        <v>966.68333333333328</v>
      </c>
      <c r="I243" s="321">
        <v>981.51666666666654</v>
      </c>
      <c r="J243" s="321">
        <v>999.0333333333333</v>
      </c>
      <c r="K243" s="320">
        <v>964</v>
      </c>
      <c r="L243" s="320">
        <v>931.65</v>
      </c>
      <c r="M243" s="320">
        <v>4.6761499999999998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19.2</v>
      </c>
      <c r="D244" s="321">
        <v>19.25</v>
      </c>
      <c r="E244" s="321">
        <v>19.05</v>
      </c>
      <c r="F244" s="321">
        <v>18.900000000000002</v>
      </c>
      <c r="G244" s="321">
        <v>18.700000000000003</v>
      </c>
      <c r="H244" s="321">
        <v>19.399999999999999</v>
      </c>
      <c r="I244" s="321">
        <v>19.600000000000001</v>
      </c>
      <c r="J244" s="321">
        <v>19.749999999999996</v>
      </c>
      <c r="K244" s="320">
        <v>19.45</v>
      </c>
      <c r="L244" s="320">
        <v>19.100000000000001</v>
      </c>
      <c r="M244" s="320">
        <v>19.09995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128.85</v>
      </c>
      <c r="D245" s="321">
        <v>128.29999999999998</v>
      </c>
      <c r="E245" s="321">
        <v>127.14999999999998</v>
      </c>
      <c r="F245" s="321">
        <v>125.44999999999999</v>
      </c>
      <c r="G245" s="321">
        <v>124.29999999999998</v>
      </c>
      <c r="H245" s="321">
        <v>129.99999999999997</v>
      </c>
      <c r="I245" s="321">
        <v>131.15</v>
      </c>
      <c r="J245" s="321">
        <v>132.84999999999997</v>
      </c>
      <c r="K245" s="320">
        <v>129.44999999999999</v>
      </c>
      <c r="L245" s="320">
        <v>126.6</v>
      </c>
      <c r="M245" s="320">
        <v>127.58301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487.9</v>
      </c>
      <c r="D246" s="321">
        <v>492.95</v>
      </c>
      <c r="E246" s="321">
        <v>480</v>
      </c>
      <c r="F246" s="321">
        <v>472.1</v>
      </c>
      <c r="G246" s="321">
        <v>459.15000000000003</v>
      </c>
      <c r="H246" s="321">
        <v>500.84999999999997</v>
      </c>
      <c r="I246" s="321">
        <v>513.79999999999995</v>
      </c>
      <c r="J246" s="321">
        <v>521.69999999999993</v>
      </c>
      <c r="K246" s="320">
        <v>505.9</v>
      </c>
      <c r="L246" s="320">
        <v>485.05</v>
      </c>
      <c r="M246" s="320">
        <v>5.6026600000000002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1037.3</v>
      </c>
      <c r="D247" s="321">
        <v>1037.6166666666668</v>
      </c>
      <c r="E247" s="321">
        <v>1026.7333333333336</v>
      </c>
      <c r="F247" s="321">
        <v>1016.1666666666667</v>
      </c>
      <c r="G247" s="321">
        <v>1005.2833333333335</v>
      </c>
      <c r="H247" s="321">
        <v>1048.1833333333336</v>
      </c>
      <c r="I247" s="321">
        <v>1059.0666666666668</v>
      </c>
      <c r="J247" s="321">
        <v>1069.6333333333337</v>
      </c>
      <c r="K247" s="320">
        <v>1048.5</v>
      </c>
      <c r="L247" s="320">
        <v>1027.05</v>
      </c>
      <c r="M247" s="320">
        <v>5.0771800000000002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255.2</v>
      </c>
      <c r="D248" s="321">
        <v>257.56666666666666</v>
      </c>
      <c r="E248" s="321">
        <v>251.63333333333333</v>
      </c>
      <c r="F248" s="321">
        <v>248.06666666666666</v>
      </c>
      <c r="G248" s="321">
        <v>242.13333333333333</v>
      </c>
      <c r="H248" s="321">
        <v>261.13333333333333</v>
      </c>
      <c r="I248" s="321">
        <v>267.06666666666661</v>
      </c>
      <c r="J248" s="321">
        <v>270.63333333333333</v>
      </c>
      <c r="K248" s="320">
        <v>263.5</v>
      </c>
      <c r="L248" s="320">
        <v>254</v>
      </c>
      <c r="M248" s="320">
        <v>11.8969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43.45</v>
      </c>
      <c r="D249" s="321">
        <v>43.566666666666663</v>
      </c>
      <c r="E249" s="321">
        <v>42.983333333333327</v>
      </c>
      <c r="F249" s="321">
        <v>42.516666666666666</v>
      </c>
      <c r="G249" s="321">
        <v>41.93333333333333</v>
      </c>
      <c r="H249" s="321">
        <v>44.033333333333324</v>
      </c>
      <c r="I249" s="321">
        <v>44.616666666666667</v>
      </c>
      <c r="J249" s="321">
        <v>45.083333333333321</v>
      </c>
      <c r="K249" s="320">
        <v>44.15</v>
      </c>
      <c r="L249" s="320">
        <v>43.1</v>
      </c>
      <c r="M249" s="320">
        <v>15.304119999999999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801.4</v>
      </c>
      <c r="D250" s="321">
        <v>800.25</v>
      </c>
      <c r="E250" s="321">
        <v>791.5</v>
      </c>
      <c r="F250" s="321">
        <v>781.6</v>
      </c>
      <c r="G250" s="321">
        <v>772.85</v>
      </c>
      <c r="H250" s="321">
        <v>810.15</v>
      </c>
      <c r="I250" s="321">
        <v>818.9</v>
      </c>
      <c r="J250" s="321">
        <v>828.8</v>
      </c>
      <c r="K250" s="320">
        <v>809</v>
      </c>
      <c r="L250" s="320">
        <v>790.35</v>
      </c>
      <c r="M250" s="320">
        <v>24.827809999999999</v>
      </c>
      <c r="N250" s="1"/>
      <c r="O250" s="1"/>
    </row>
    <row r="251" spans="1:15" ht="12.75" customHeight="1">
      <c r="A251" s="30">
        <v>241</v>
      </c>
      <c r="B251" s="334" t="s">
        <v>827</v>
      </c>
      <c r="C251" s="320">
        <v>22.5</v>
      </c>
      <c r="D251" s="321">
        <v>22.516666666666666</v>
      </c>
      <c r="E251" s="321">
        <v>22.383333333333333</v>
      </c>
      <c r="F251" s="321">
        <v>22.266666666666666</v>
      </c>
      <c r="G251" s="321">
        <v>22.133333333333333</v>
      </c>
      <c r="H251" s="321">
        <v>22.633333333333333</v>
      </c>
      <c r="I251" s="321">
        <v>22.766666666666666</v>
      </c>
      <c r="J251" s="321">
        <v>22.883333333333333</v>
      </c>
      <c r="K251" s="320">
        <v>22.65</v>
      </c>
      <c r="L251" s="320">
        <v>22.4</v>
      </c>
      <c r="M251" s="320">
        <v>56.363210000000002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622.95000000000005</v>
      </c>
      <c r="D252" s="321">
        <v>624.61666666666667</v>
      </c>
      <c r="E252" s="321">
        <v>616.7833333333333</v>
      </c>
      <c r="F252" s="321">
        <v>610.61666666666667</v>
      </c>
      <c r="G252" s="321">
        <v>602.7833333333333</v>
      </c>
      <c r="H252" s="321">
        <v>630.7833333333333</v>
      </c>
      <c r="I252" s="321">
        <v>638.61666666666656</v>
      </c>
      <c r="J252" s="321">
        <v>644.7833333333333</v>
      </c>
      <c r="K252" s="320">
        <v>632.45000000000005</v>
      </c>
      <c r="L252" s="320">
        <v>618.45000000000005</v>
      </c>
      <c r="M252" s="320">
        <v>4.0816299999999996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267.5</v>
      </c>
      <c r="D253" s="321">
        <v>268.88333333333333</v>
      </c>
      <c r="E253" s="321">
        <v>264.61666666666667</v>
      </c>
      <c r="F253" s="321">
        <v>261.73333333333335</v>
      </c>
      <c r="G253" s="321">
        <v>257.4666666666667</v>
      </c>
      <c r="H253" s="321">
        <v>271.76666666666665</v>
      </c>
      <c r="I253" s="321">
        <v>276.0333333333333</v>
      </c>
      <c r="J253" s="321">
        <v>278.91666666666663</v>
      </c>
      <c r="K253" s="320">
        <v>273.14999999999998</v>
      </c>
      <c r="L253" s="320">
        <v>266</v>
      </c>
      <c r="M253" s="320">
        <v>461.47653000000003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104.05</v>
      </c>
      <c r="D254" s="321">
        <v>104.31666666666666</v>
      </c>
      <c r="E254" s="321">
        <v>103.28333333333333</v>
      </c>
      <c r="F254" s="321">
        <v>102.51666666666667</v>
      </c>
      <c r="G254" s="321">
        <v>101.48333333333333</v>
      </c>
      <c r="H254" s="321">
        <v>105.08333333333333</v>
      </c>
      <c r="I254" s="321">
        <v>106.11666666666666</v>
      </c>
      <c r="J254" s="321">
        <v>106.88333333333333</v>
      </c>
      <c r="K254" s="320">
        <v>105.35</v>
      </c>
      <c r="L254" s="320">
        <v>103.55</v>
      </c>
      <c r="M254" s="320">
        <v>1.2738700000000001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107.3</v>
      </c>
      <c r="D255" s="321">
        <v>107.8</v>
      </c>
      <c r="E255" s="321">
        <v>106.14999999999999</v>
      </c>
      <c r="F255" s="321">
        <v>105</v>
      </c>
      <c r="G255" s="321">
        <v>103.35</v>
      </c>
      <c r="H255" s="321">
        <v>108.94999999999999</v>
      </c>
      <c r="I255" s="321">
        <v>110.6</v>
      </c>
      <c r="J255" s="321">
        <v>111.74999999999999</v>
      </c>
      <c r="K255" s="320">
        <v>109.45</v>
      </c>
      <c r="L255" s="320">
        <v>106.65</v>
      </c>
      <c r="M255" s="320">
        <v>5.9473200000000004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1621.8</v>
      </c>
      <c r="D256" s="321">
        <v>1638.9333333333334</v>
      </c>
      <c r="E256" s="321">
        <v>1598.8666666666668</v>
      </c>
      <c r="F256" s="321">
        <v>1575.9333333333334</v>
      </c>
      <c r="G256" s="321">
        <v>1535.8666666666668</v>
      </c>
      <c r="H256" s="321">
        <v>1661.8666666666668</v>
      </c>
      <c r="I256" s="321">
        <v>1701.9333333333334</v>
      </c>
      <c r="J256" s="321">
        <v>1724.8666666666668</v>
      </c>
      <c r="K256" s="320">
        <v>1679</v>
      </c>
      <c r="L256" s="320">
        <v>1616</v>
      </c>
      <c r="M256" s="320">
        <v>0.53220999999999996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2183.35</v>
      </c>
      <c r="D257" s="321">
        <v>2193.8666666666668</v>
      </c>
      <c r="E257" s="321">
        <v>2157.4833333333336</v>
      </c>
      <c r="F257" s="321">
        <v>2131.6166666666668</v>
      </c>
      <c r="G257" s="321">
        <v>2095.2333333333336</v>
      </c>
      <c r="H257" s="321">
        <v>2219.7333333333336</v>
      </c>
      <c r="I257" s="321">
        <v>2256.1166666666668</v>
      </c>
      <c r="J257" s="321">
        <v>2281.9833333333336</v>
      </c>
      <c r="K257" s="320">
        <v>2230.25</v>
      </c>
      <c r="L257" s="320">
        <v>2168</v>
      </c>
      <c r="M257" s="320">
        <v>0.21376999999999999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96.8</v>
      </c>
      <c r="D258" s="321">
        <v>97.166666666666671</v>
      </c>
      <c r="E258" s="321">
        <v>96.13333333333334</v>
      </c>
      <c r="F258" s="321">
        <v>95.466666666666669</v>
      </c>
      <c r="G258" s="321">
        <v>94.433333333333337</v>
      </c>
      <c r="H258" s="321">
        <v>97.833333333333343</v>
      </c>
      <c r="I258" s="321">
        <v>98.866666666666674</v>
      </c>
      <c r="J258" s="321">
        <v>99.533333333333346</v>
      </c>
      <c r="K258" s="320">
        <v>98.2</v>
      </c>
      <c r="L258" s="320">
        <v>96.5</v>
      </c>
      <c r="M258" s="320">
        <v>6.6089099999999998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571.20000000000005</v>
      </c>
      <c r="D259" s="321">
        <v>571.15</v>
      </c>
      <c r="E259" s="321">
        <v>564.5</v>
      </c>
      <c r="F259" s="321">
        <v>557.80000000000007</v>
      </c>
      <c r="G259" s="321">
        <v>551.15000000000009</v>
      </c>
      <c r="H259" s="321">
        <v>577.84999999999991</v>
      </c>
      <c r="I259" s="321">
        <v>584.49999999999977</v>
      </c>
      <c r="J259" s="321">
        <v>591.19999999999982</v>
      </c>
      <c r="K259" s="320">
        <v>577.79999999999995</v>
      </c>
      <c r="L259" s="320">
        <v>564.45000000000005</v>
      </c>
      <c r="M259" s="320">
        <v>69.096010000000007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2786.65</v>
      </c>
      <c r="D260" s="321">
        <v>2802.1833333333329</v>
      </c>
      <c r="E260" s="321">
        <v>2754.3666666666659</v>
      </c>
      <c r="F260" s="321">
        <v>2722.083333333333</v>
      </c>
      <c r="G260" s="321">
        <v>2674.266666666666</v>
      </c>
      <c r="H260" s="321">
        <v>2834.4666666666658</v>
      </c>
      <c r="I260" s="321">
        <v>2882.2833333333324</v>
      </c>
      <c r="J260" s="321">
        <v>2914.5666666666657</v>
      </c>
      <c r="K260" s="320">
        <v>2850</v>
      </c>
      <c r="L260" s="320">
        <v>2769.9</v>
      </c>
      <c r="M260" s="320">
        <v>2.6900900000000001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476.2</v>
      </c>
      <c r="D261" s="321">
        <v>472.14999999999992</v>
      </c>
      <c r="E261" s="321">
        <v>465.14999999999986</v>
      </c>
      <c r="F261" s="321">
        <v>454.09999999999997</v>
      </c>
      <c r="G261" s="321">
        <v>447.09999999999991</v>
      </c>
      <c r="H261" s="321">
        <v>483.19999999999982</v>
      </c>
      <c r="I261" s="321">
        <v>490.19999999999993</v>
      </c>
      <c r="J261" s="321">
        <v>501.24999999999977</v>
      </c>
      <c r="K261" s="320">
        <v>479.15</v>
      </c>
      <c r="L261" s="320">
        <v>461.1</v>
      </c>
      <c r="M261" s="320">
        <v>6.8467500000000001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328.2</v>
      </c>
      <c r="D262" s="321">
        <v>330.75</v>
      </c>
      <c r="E262" s="321">
        <v>324.45</v>
      </c>
      <c r="F262" s="321">
        <v>320.7</v>
      </c>
      <c r="G262" s="321">
        <v>314.39999999999998</v>
      </c>
      <c r="H262" s="321">
        <v>334.5</v>
      </c>
      <c r="I262" s="321">
        <v>340.79999999999995</v>
      </c>
      <c r="J262" s="321">
        <v>344.55</v>
      </c>
      <c r="K262" s="320">
        <v>337.05</v>
      </c>
      <c r="L262" s="320">
        <v>327</v>
      </c>
      <c r="M262" s="320">
        <v>5.9325599999999996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136.35</v>
      </c>
      <c r="D263" s="321">
        <v>136.74999999999997</v>
      </c>
      <c r="E263" s="321">
        <v>132.79999999999995</v>
      </c>
      <c r="F263" s="321">
        <v>129.24999999999997</v>
      </c>
      <c r="G263" s="321">
        <v>125.29999999999995</v>
      </c>
      <c r="H263" s="321">
        <v>140.29999999999995</v>
      </c>
      <c r="I263" s="321">
        <v>144.24999999999994</v>
      </c>
      <c r="J263" s="321">
        <v>147.79999999999995</v>
      </c>
      <c r="K263" s="320">
        <v>140.69999999999999</v>
      </c>
      <c r="L263" s="320">
        <v>133.19999999999999</v>
      </c>
      <c r="M263" s="320">
        <v>50.897579999999998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70.2</v>
      </c>
      <c r="D264" s="321">
        <v>70.333333333333329</v>
      </c>
      <c r="E264" s="321">
        <v>69.86666666666666</v>
      </c>
      <c r="F264" s="321">
        <v>69.533333333333331</v>
      </c>
      <c r="G264" s="321">
        <v>69.066666666666663</v>
      </c>
      <c r="H264" s="321">
        <v>70.666666666666657</v>
      </c>
      <c r="I264" s="321">
        <v>71.133333333333326</v>
      </c>
      <c r="J264" s="321">
        <v>71.466666666666654</v>
      </c>
      <c r="K264" s="320">
        <v>70.8</v>
      </c>
      <c r="L264" s="320">
        <v>70</v>
      </c>
      <c r="M264" s="320">
        <v>5.1677099999999996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203.5</v>
      </c>
      <c r="D265" s="321">
        <v>204.06666666666669</v>
      </c>
      <c r="E265" s="321">
        <v>198.63333333333338</v>
      </c>
      <c r="F265" s="321">
        <v>193.76666666666668</v>
      </c>
      <c r="G265" s="321">
        <v>188.33333333333337</v>
      </c>
      <c r="H265" s="321">
        <v>208.93333333333339</v>
      </c>
      <c r="I265" s="321">
        <v>214.36666666666673</v>
      </c>
      <c r="J265" s="321">
        <v>219.23333333333341</v>
      </c>
      <c r="K265" s="320">
        <v>209.5</v>
      </c>
      <c r="L265" s="320">
        <v>199.2</v>
      </c>
      <c r="M265" s="320">
        <v>13.56949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391.75</v>
      </c>
      <c r="D266" s="321">
        <v>391.5</v>
      </c>
      <c r="E266" s="321">
        <v>385.5</v>
      </c>
      <c r="F266" s="321">
        <v>379.25</v>
      </c>
      <c r="G266" s="321">
        <v>373.25</v>
      </c>
      <c r="H266" s="321">
        <v>397.75</v>
      </c>
      <c r="I266" s="321">
        <v>403.75</v>
      </c>
      <c r="J266" s="321">
        <v>410</v>
      </c>
      <c r="K266" s="320">
        <v>397.5</v>
      </c>
      <c r="L266" s="320">
        <v>385.25</v>
      </c>
      <c r="M266" s="320">
        <v>2.3653300000000002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359.8</v>
      </c>
      <c r="D267" s="321">
        <v>351.66666666666669</v>
      </c>
      <c r="E267" s="321">
        <v>343.48333333333335</v>
      </c>
      <c r="F267" s="321">
        <v>327.16666666666669</v>
      </c>
      <c r="G267" s="321">
        <v>318.98333333333335</v>
      </c>
      <c r="H267" s="321">
        <v>367.98333333333335</v>
      </c>
      <c r="I267" s="321">
        <v>376.16666666666663</v>
      </c>
      <c r="J267" s="321">
        <v>392.48333333333335</v>
      </c>
      <c r="K267" s="320">
        <v>359.85</v>
      </c>
      <c r="L267" s="320">
        <v>335.35</v>
      </c>
      <c r="M267" s="320">
        <v>8.8346699999999991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767.4</v>
      </c>
      <c r="D268" s="321">
        <v>766.13333333333333</v>
      </c>
      <c r="E268" s="321">
        <v>757.26666666666665</v>
      </c>
      <c r="F268" s="321">
        <v>747.13333333333333</v>
      </c>
      <c r="G268" s="321">
        <v>738.26666666666665</v>
      </c>
      <c r="H268" s="321">
        <v>776.26666666666665</v>
      </c>
      <c r="I268" s="321">
        <v>785.13333333333321</v>
      </c>
      <c r="J268" s="321">
        <v>795.26666666666665</v>
      </c>
      <c r="K268" s="320">
        <v>775</v>
      </c>
      <c r="L268" s="320">
        <v>756</v>
      </c>
      <c r="M268" s="320">
        <v>79.264719999999997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2788.55</v>
      </c>
      <c r="D269" s="321">
        <v>2778.6333333333332</v>
      </c>
      <c r="E269" s="321">
        <v>2760.9166666666665</v>
      </c>
      <c r="F269" s="321">
        <v>2733.2833333333333</v>
      </c>
      <c r="G269" s="321">
        <v>2715.5666666666666</v>
      </c>
      <c r="H269" s="321">
        <v>2806.2666666666664</v>
      </c>
      <c r="I269" s="321">
        <v>2823.9833333333336</v>
      </c>
      <c r="J269" s="321">
        <v>2851.6166666666663</v>
      </c>
      <c r="K269" s="320">
        <v>2796.35</v>
      </c>
      <c r="L269" s="320">
        <v>2751</v>
      </c>
      <c r="M269" s="320">
        <v>7.0317600000000002</v>
      </c>
      <c r="N269" s="1"/>
      <c r="O269" s="1"/>
    </row>
    <row r="270" spans="1:15" ht="12.75" customHeight="1">
      <c r="A270" s="30">
        <v>260</v>
      </c>
      <c r="B270" s="334" t="s">
        <v>835</v>
      </c>
      <c r="C270" s="320">
        <v>513.6</v>
      </c>
      <c r="D270" s="321">
        <v>516.5</v>
      </c>
      <c r="E270" s="321">
        <v>508</v>
      </c>
      <c r="F270" s="321">
        <v>502.4</v>
      </c>
      <c r="G270" s="321">
        <v>493.9</v>
      </c>
      <c r="H270" s="321">
        <v>522.1</v>
      </c>
      <c r="I270" s="321">
        <v>530.6</v>
      </c>
      <c r="J270" s="321">
        <v>536.20000000000005</v>
      </c>
      <c r="K270" s="320">
        <v>525</v>
      </c>
      <c r="L270" s="320">
        <v>510.9</v>
      </c>
      <c r="M270" s="320">
        <v>3.2210000000000001</v>
      </c>
      <c r="N270" s="1"/>
      <c r="O270" s="1"/>
    </row>
    <row r="271" spans="1:15" ht="12.75" customHeight="1">
      <c r="A271" s="30">
        <v>261</v>
      </c>
      <c r="B271" s="334" t="s">
        <v>836</v>
      </c>
      <c r="C271" s="320">
        <v>472.95</v>
      </c>
      <c r="D271" s="321">
        <v>473.2166666666667</v>
      </c>
      <c r="E271" s="321">
        <v>461.58333333333337</v>
      </c>
      <c r="F271" s="321">
        <v>450.2166666666667</v>
      </c>
      <c r="G271" s="321">
        <v>438.58333333333337</v>
      </c>
      <c r="H271" s="321">
        <v>484.58333333333337</v>
      </c>
      <c r="I271" s="321">
        <v>496.2166666666667</v>
      </c>
      <c r="J271" s="321">
        <v>507.58333333333337</v>
      </c>
      <c r="K271" s="320">
        <v>484.85</v>
      </c>
      <c r="L271" s="320">
        <v>461.85</v>
      </c>
      <c r="M271" s="320">
        <v>1.9439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803.6</v>
      </c>
      <c r="D272" s="321">
        <v>807.44999999999993</v>
      </c>
      <c r="E272" s="321">
        <v>790.14999999999986</v>
      </c>
      <c r="F272" s="321">
        <v>776.69999999999993</v>
      </c>
      <c r="G272" s="321">
        <v>759.39999999999986</v>
      </c>
      <c r="H272" s="321">
        <v>820.89999999999986</v>
      </c>
      <c r="I272" s="321">
        <v>838.19999999999982</v>
      </c>
      <c r="J272" s="321">
        <v>851.64999999999986</v>
      </c>
      <c r="K272" s="320">
        <v>824.75</v>
      </c>
      <c r="L272" s="320">
        <v>794</v>
      </c>
      <c r="M272" s="320">
        <v>6.8968699999999998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151.44999999999999</v>
      </c>
      <c r="D273" s="321">
        <v>151.79999999999998</v>
      </c>
      <c r="E273" s="321">
        <v>149.99999999999997</v>
      </c>
      <c r="F273" s="321">
        <v>148.54999999999998</v>
      </c>
      <c r="G273" s="321">
        <v>146.74999999999997</v>
      </c>
      <c r="H273" s="321">
        <v>153.24999999999997</v>
      </c>
      <c r="I273" s="321">
        <v>155.04999999999998</v>
      </c>
      <c r="J273" s="321">
        <v>156.49999999999997</v>
      </c>
      <c r="K273" s="320">
        <v>153.6</v>
      </c>
      <c r="L273" s="320">
        <v>150.35</v>
      </c>
      <c r="M273" s="320">
        <v>1.49085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1019.35</v>
      </c>
      <c r="D274" s="321">
        <v>1022.8666666666668</v>
      </c>
      <c r="E274" s="321">
        <v>996.53333333333353</v>
      </c>
      <c r="F274" s="321">
        <v>973.7166666666667</v>
      </c>
      <c r="G274" s="321">
        <v>947.38333333333344</v>
      </c>
      <c r="H274" s="321">
        <v>1045.6833333333336</v>
      </c>
      <c r="I274" s="321">
        <v>1072.0166666666667</v>
      </c>
      <c r="J274" s="321">
        <v>1094.8333333333337</v>
      </c>
      <c r="K274" s="320">
        <v>1049.2</v>
      </c>
      <c r="L274" s="320">
        <v>1000.05</v>
      </c>
      <c r="M274" s="320">
        <v>1.1438299999999999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392.1</v>
      </c>
      <c r="D275" s="321">
        <v>395.58333333333331</v>
      </c>
      <c r="E275" s="321">
        <v>387.16666666666663</v>
      </c>
      <c r="F275" s="321">
        <v>382.23333333333329</v>
      </c>
      <c r="G275" s="321">
        <v>373.81666666666661</v>
      </c>
      <c r="H275" s="321">
        <v>400.51666666666665</v>
      </c>
      <c r="I275" s="321">
        <v>408.93333333333328</v>
      </c>
      <c r="J275" s="321">
        <v>413.86666666666667</v>
      </c>
      <c r="K275" s="320">
        <v>404</v>
      </c>
      <c r="L275" s="320">
        <v>390.65</v>
      </c>
      <c r="M275" s="320">
        <v>1.27061</v>
      </c>
      <c r="N275" s="1"/>
      <c r="O275" s="1"/>
    </row>
    <row r="276" spans="1:15" ht="12.75" customHeight="1">
      <c r="A276" s="30">
        <v>266</v>
      </c>
      <c r="B276" s="334" t="s">
        <v>837</v>
      </c>
      <c r="C276" s="320">
        <v>65.599999999999994</v>
      </c>
      <c r="D276" s="321">
        <v>65.966666666666669</v>
      </c>
      <c r="E276" s="321">
        <v>65.033333333333331</v>
      </c>
      <c r="F276" s="321">
        <v>64.466666666666669</v>
      </c>
      <c r="G276" s="321">
        <v>63.533333333333331</v>
      </c>
      <c r="H276" s="321">
        <v>66.533333333333331</v>
      </c>
      <c r="I276" s="321">
        <v>67.466666666666669</v>
      </c>
      <c r="J276" s="321">
        <v>68.033333333333331</v>
      </c>
      <c r="K276" s="320">
        <v>66.900000000000006</v>
      </c>
      <c r="L276" s="320">
        <v>65.400000000000006</v>
      </c>
      <c r="M276" s="320">
        <v>5.8893199999999997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468.3</v>
      </c>
      <c r="D277" s="321">
        <v>467.13333333333338</v>
      </c>
      <c r="E277" s="321">
        <v>463.26666666666677</v>
      </c>
      <c r="F277" s="321">
        <v>458.23333333333341</v>
      </c>
      <c r="G277" s="321">
        <v>454.36666666666679</v>
      </c>
      <c r="H277" s="321">
        <v>472.16666666666674</v>
      </c>
      <c r="I277" s="321">
        <v>476.03333333333342</v>
      </c>
      <c r="J277" s="321">
        <v>481.06666666666672</v>
      </c>
      <c r="K277" s="320">
        <v>471</v>
      </c>
      <c r="L277" s="320">
        <v>462.1</v>
      </c>
      <c r="M277" s="320">
        <v>1.84049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51.65</v>
      </c>
      <c r="D278" s="321">
        <v>51.883333333333326</v>
      </c>
      <c r="E278" s="321">
        <v>51.216666666666654</v>
      </c>
      <c r="F278" s="321">
        <v>50.783333333333331</v>
      </c>
      <c r="G278" s="321">
        <v>50.11666666666666</v>
      </c>
      <c r="H278" s="321">
        <v>52.316666666666649</v>
      </c>
      <c r="I278" s="321">
        <v>52.98333333333332</v>
      </c>
      <c r="J278" s="321">
        <v>53.416666666666643</v>
      </c>
      <c r="K278" s="320">
        <v>52.55</v>
      </c>
      <c r="L278" s="320">
        <v>51.45</v>
      </c>
      <c r="M278" s="320">
        <v>21.399349999999998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399.55</v>
      </c>
      <c r="D279" s="321">
        <v>399.76666666666665</v>
      </c>
      <c r="E279" s="321">
        <v>395.2833333333333</v>
      </c>
      <c r="F279" s="321">
        <v>391.01666666666665</v>
      </c>
      <c r="G279" s="321">
        <v>386.5333333333333</v>
      </c>
      <c r="H279" s="321">
        <v>404.0333333333333</v>
      </c>
      <c r="I279" s="321">
        <v>408.51666666666665</v>
      </c>
      <c r="J279" s="321">
        <v>412.7833333333333</v>
      </c>
      <c r="K279" s="320">
        <v>404.25</v>
      </c>
      <c r="L279" s="320">
        <v>395.5</v>
      </c>
      <c r="M279" s="320">
        <v>2.98576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1278.7</v>
      </c>
      <c r="D280" s="321">
        <v>1290.5666666666666</v>
      </c>
      <c r="E280" s="321">
        <v>1261.1333333333332</v>
      </c>
      <c r="F280" s="321">
        <v>1243.5666666666666</v>
      </c>
      <c r="G280" s="321">
        <v>1214.1333333333332</v>
      </c>
      <c r="H280" s="321">
        <v>1308.1333333333332</v>
      </c>
      <c r="I280" s="321">
        <v>1337.5666666666666</v>
      </c>
      <c r="J280" s="321">
        <v>1355.1333333333332</v>
      </c>
      <c r="K280" s="320">
        <v>1320</v>
      </c>
      <c r="L280" s="320">
        <v>1273</v>
      </c>
      <c r="M280" s="320">
        <v>3.68086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289.64999999999998</v>
      </c>
      <c r="D281" s="321">
        <v>289.93333333333334</v>
      </c>
      <c r="E281" s="321">
        <v>287.06666666666666</v>
      </c>
      <c r="F281" s="321">
        <v>284.48333333333335</v>
      </c>
      <c r="G281" s="321">
        <v>281.61666666666667</v>
      </c>
      <c r="H281" s="321">
        <v>292.51666666666665</v>
      </c>
      <c r="I281" s="321">
        <v>295.38333333333333</v>
      </c>
      <c r="J281" s="321">
        <v>297.96666666666664</v>
      </c>
      <c r="K281" s="320">
        <v>292.8</v>
      </c>
      <c r="L281" s="320">
        <v>287.35000000000002</v>
      </c>
      <c r="M281" s="320">
        <v>2.0110100000000002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1783.45</v>
      </c>
      <c r="D282" s="321">
        <v>1784.3000000000002</v>
      </c>
      <c r="E282" s="321">
        <v>1762.4500000000003</v>
      </c>
      <c r="F282" s="321">
        <v>1741.45</v>
      </c>
      <c r="G282" s="321">
        <v>1719.6000000000001</v>
      </c>
      <c r="H282" s="321">
        <v>1805.3000000000004</v>
      </c>
      <c r="I282" s="321">
        <v>1827.1500000000003</v>
      </c>
      <c r="J282" s="321">
        <v>1848.1500000000005</v>
      </c>
      <c r="K282" s="320">
        <v>1806.15</v>
      </c>
      <c r="L282" s="320">
        <v>1763.3</v>
      </c>
      <c r="M282" s="320">
        <v>19.17942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598.85</v>
      </c>
      <c r="D283" s="321">
        <v>604.06666666666672</v>
      </c>
      <c r="E283" s="321">
        <v>591.78333333333342</v>
      </c>
      <c r="F283" s="321">
        <v>584.7166666666667</v>
      </c>
      <c r="G283" s="321">
        <v>572.43333333333339</v>
      </c>
      <c r="H283" s="321">
        <v>611.13333333333344</v>
      </c>
      <c r="I283" s="321">
        <v>623.41666666666674</v>
      </c>
      <c r="J283" s="321">
        <v>630.48333333333346</v>
      </c>
      <c r="K283" s="320">
        <v>616.35</v>
      </c>
      <c r="L283" s="320">
        <v>597</v>
      </c>
      <c r="M283" s="320">
        <v>14.911009999999999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669.65</v>
      </c>
      <c r="D284" s="321">
        <v>670.01666666666665</v>
      </c>
      <c r="E284" s="321">
        <v>662.68333333333328</v>
      </c>
      <c r="F284" s="321">
        <v>655.71666666666658</v>
      </c>
      <c r="G284" s="321">
        <v>648.38333333333321</v>
      </c>
      <c r="H284" s="321">
        <v>676.98333333333335</v>
      </c>
      <c r="I284" s="321">
        <v>684.31666666666683</v>
      </c>
      <c r="J284" s="321">
        <v>691.28333333333342</v>
      </c>
      <c r="K284" s="320">
        <v>677.35</v>
      </c>
      <c r="L284" s="320">
        <v>663.05</v>
      </c>
      <c r="M284" s="320">
        <v>1.5260199999999999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234.2</v>
      </c>
      <c r="D285" s="321">
        <v>233.56666666666669</v>
      </c>
      <c r="E285" s="321">
        <v>228.63333333333338</v>
      </c>
      <c r="F285" s="321">
        <v>223.06666666666669</v>
      </c>
      <c r="G285" s="321">
        <v>218.13333333333338</v>
      </c>
      <c r="H285" s="321">
        <v>239.13333333333338</v>
      </c>
      <c r="I285" s="321">
        <v>244.06666666666672</v>
      </c>
      <c r="J285" s="321">
        <v>249.63333333333338</v>
      </c>
      <c r="K285" s="320">
        <v>238.5</v>
      </c>
      <c r="L285" s="320">
        <v>228</v>
      </c>
      <c r="M285" s="320">
        <v>15.542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1313.35</v>
      </c>
      <c r="D286" s="321">
        <v>1321.1166666666666</v>
      </c>
      <c r="E286" s="321">
        <v>1297.2333333333331</v>
      </c>
      <c r="F286" s="321">
        <v>1281.1166666666666</v>
      </c>
      <c r="G286" s="321">
        <v>1257.2333333333331</v>
      </c>
      <c r="H286" s="321">
        <v>1337.2333333333331</v>
      </c>
      <c r="I286" s="321">
        <v>1361.1166666666668</v>
      </c>
      <c r="J286" s="321">
        <v>1377.2333333333331</v>
      </c>
      <c r="K286" s="320">
        <v>1345</v>
      </c>
      <c r="L286" s="320">
        <v>1305</v>
      </c>
      <c r="M286" s="320">
        <v>0.14702999999999999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607.20000000000005</v>
      </c>
      <c r="D287" s="321">
        <v>608.35</v>
      </c>
      <c r="E287" s="321">
        <v>603</v>
      </c>
      <c r="F287" s="321">
        <v>598.79999999999995</v>
      </c>
      <c r="G287" s="321">
        <v>593.44999999999993</v>
      </c>
      <c r="H287" s="321">
        <v>612.55000000000007</v>
      </c>
      <c r="I287" s="321">
        <v>617.9000000000002</v>
      </c>
      <c r="J287" s="321">
        <v>622.10000000000014</v>
      </c>
      <c r="K287" s="320">
        <v>613.70000000000005</v>
      </c>
      <c r="L287" s="320">
        <v>604.15</v>
      </c>
      <c r="M287" s="320">
        <v>0.97338999999999998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84.45</v>
      </c>
      <c r="D288" s="321">
        <v>84.866666666666674</v>
      </c>
      <c r="E288" s="321">
        <v>83.833333333333343</v>
      </c>
      <c r="F288" s="321">
        <v>83.216666666666669</v>
      </c>
      <c r="G288" s="321">
        <v>82.183333333333337</v>
      </c>
      <c r="H288" s="321">
        <v>85.483333333333348</v>
      </c>
      <c r="I288" s="321">
        <v>86.51666666666668</v>
      </c>
      <c r="J288" s="321">
        <v>87.133333333333354</v>
      </c>
      <c r="K288" s="320">
        <v>85.9</v>
      </c>
      <c r="L288" s="320">
        <v>84.25</v>
      </c>
      <c r="M288" s="320">
        <v>42.163499999999999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2763.25</v>
      </c>
      <c r="D289" s="321">
        <v>2777.7166666666667</v>
      </c>
      <c r="E289" s="321">
        <v>2730.5333333333333</v>
      </c>
      <c r="F289" s="321">
        <v>2697.8166666666666</v>
      </c>
      <c r="G289" s="321">
        <v>2650.6333333333332</v>
      </c>
      <c r="H289" s="321">
        <v>2810.4333333333334</v>
      </c>
      <c r="I289" s="321">
        <v>2857.6166666666668</v>
      </c>
      <c r="J289" s="321">
        <v>2890.3333333333335</v>
      </c>
      <c r="K289" s="320">
        <v>2824.9</v>
      </c>
      <c r="L289" s="320">
        <v>2745</v>
      </c>
      <c r="M289" s="320">
        <v>1.7198100000000001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387.1</v>
      </c>
      <c r="D290" s="321">
        <v>389.3</v>
      </c>
      <c r="E290" s="321">
        <v>379.05</v>
      </c>
      <c r="F290" s="321">
        <v>371</v>
      </c>
      <c r="G290" s="321">
        <v>360.75</v>
      </c>
      <c r="H290" s="321">
        <v>397.35</v>
      </c>
      <c r="I290" s="321">
        <v>407.6</v>
      </c>
      <c r="J290" s="321">
        <v>415.65000000000003</v>
      </c>
      <c r="K290" s="320">
        <v>399.55</v>
      </c>
      <c r="L290" s="320">
        <v>381.25</v>
      </c>
      <c r="M290" s="320">
        <v>4.3572899999999999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601.29999999999995</v>
      </c>
      <c r="D291" s="321">
        <v>604.36666666666667</v>
      </c>
      <c r="E291" s="321">
        <v>595.83333333333337</v>
      </c>
      <c r="F291" s="321">
        <v>590.36666666666667</v>
      </c>
      <c r="G291" s="321">
        <v>581.83333333333337</v>
      </c>
      <c r="H291" s="321">
        <v>609.83333333333337</v>
      </c>
      <c r="I291" s="321">
        <v>618.36666666666667</v>
      </c>
      <c r="J291" s="321">
        <v>623.83333333333337</v>
      </c>
      <c r="K291" s="320">
        <v>612.9</v>
      </c>
      <c r="L291" s="320">
        <v>598.9</v>
      </c>
      <c r="M291" s="320">
        <v>10.059850000000001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10203.15</v>
      </c>
      <c r="D292" s="321">
        <v>10032.383333333333</v>
      </c>
      <c r="E292" s="321">
        <v>9820.7666666666664</v>
      </c>
      <c r="F292" s="321">
        <v>9438.3833333333332</v>
      </c>
      <c r="G292" s="321">
        <v>9226.7666666666664</v>
      </c>
      <c r="H292" s="321">
        <v>10414.766666666666</v>
      </c>
      <c r="I292" s="321">
        <v>10626.383333333331</v>
      </c>
      <c r="J292" s="321">
        <v>11008.766666666666</v>
      </c>
      <c r="K292" s="320">
        <v>10244</v>
      </c>
      <c r="L292" s="320">
        <v>9650</v>
      </c>
      <c r="M292" s="320">
        <v>0.14926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66.400000000000006</v>
      </c>
      <c r="D293" s="321">
        <v>66.566666666666663</v>
      </c>
      <c r="E293" s="321">
        <v>65.833333333333329</v>
      </c>
      <c r="F293" s="321">
        <v>65.266666666666666</v>
      </c>
      <c r="G293" s="321">
        <v>64.533333333333331</v>
      </c>
      <c r="H293" s="321">
        <v>67.133333333333326</v>
      </c>
      <c r="I293" s="321">
        <v>67.866666666666674</v>
      </c>
      <c r="J293" s="321">
        <v>68.433333333333323</v>
      </c>
      <c r="K293" s="320">
        <v>67.3</v>
      </c>
      <c r="L293" s="320">
        <v>66</v>
      </c>
      <c r="M293" s="320">
        <v>43.668959999999998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392</v>
      </c>
      <c r="D294" s="321">
        <v>392</v>
      </c>
      <c r="E294" s="321">
        <v>389.15</v>
      </c>
      <c r="F294" s="321">
        <v>386.29999999999995</v>
      </c>
      <c r="G294" s="321">
        <v>383.44999999999993</v>
      </c>
      <c r="H294" s="321">
        <v>394.85</v>
      </c>
      <c r="I294" s="321">
        <v>397.70000000000005</v>
      </c>
      <c r="J294" s="321">
        <v>400.55000000000007</v>
      </c>
      <c r="K294" s="320">
        <v>394.85</v>
      </c>
      <c r="L294" s="320">
        <v>389.15</v>
      </c>
      <c r="M294" s="320">
        <v>15.204639999999999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3970.9</v>
      </c>
      <c r="D295" s="321">
        <v>4028.9666666666667</v>
      </c>
      <c r="E295" s="321">
        <v>3867.9333333333334</v>
      </c>
      <c r="F295" s="321">
        <v>3764.9666666666667</v>
      </c>
      <c r="G295" s="321">
        <v>3603.9333333333334</v>
      </c>
      <c r="H295" s="321">
        <v>4131.9333333333334</v>
      </c>
      <c r="I295" s="321">
        <v>4292.9666666666672</v>
      </c>
      <c r="J295" s="321">
        <v>4395.9333333333334</v>
      </c>
      <c r="K295" s="320">
        <v>4190</v>
      </c>
      <c r="L295" s="320">
        <v>3926</v>
      </c>
      <c r="M295" s="320">
        <v>4.5191999999999997</v>
      </c>
      <c r="N295" s="1"/>
      <c r="O295" s="1"/>
    </row>
    <row r="296" spans="1:15" ht="12.75" customHeight="1">
      <c r="A296" s="30">
        <v>286</v>
      </c>
      <c r="B296" s="334" t="s">
        <v>838</v>
      </c>
      <c r="C296" s="320">
        <v>1161.8</v>
      </c>
      <c r="D296" s="321">
        <v>1164.6666666666667</v>
      </c>
      <c r="E296" s="321">
        <v>1149.4333333333334</v>
      </c>
      <c r="F296" s="321">
        <v>1137.0666666666666</v>
      </c>
      <c r="G296" s="321">
        <v>1121.8333333333333</v>
      </c>
      <c r="H296" s="321">
        <v>1177.0333333333335</v>
      </c>
      <c r="I296" s="321">
        <v>1192.2666666666667</v>
      </c>
      <c r="J296" s="321">
        <v>1204.6333333333337</v>
      </c>
      <c r="K296" s="320">
        <v>1179.9000000000001</v>
      </c>
      <c r="L296" s="320">
        <v>1152.3</v>
      </c>
      <c r="M296" s="320">
        <v>1.2124200000000001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1781.5</v>
      </c>
      <c r="D297" s="321">
        <v>1796.75</v>
      </c>
      <c r="E297" s="321">
        <v>1763.75</v>
      </c>
      <c r="F297" s="321">
        <v>1746</v>
      </c>
      <c r="G297" s="321">
        <v>1713</v>
      </c>
      <c r="H297" s="321">
        <v>1814.5</v>
      </c>
      <c r="I297" s="321">
        <v>1847.5</v>
      </c>
      <c r="J297" s="321">
        <v>1865.25</v>
      </c>
      <c r="K297" s="320">
        <v>1829.75</v>
      </c>
      <c r="L297" s="320">
        <v>1779</v>
      </c>
      <c r="M297" s="320">
        <v>22.624459999999999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6059.75</v>
      </c>
      <c r="D298" s="321">
        <v>6073.3833333333341</v>
      </c>
      <c r="E298" s="321">
        <v>5966.3666666666686</v>
      </c>
      <c r="F298" s="321">
        <v>5872.9833333333345</v>
      </c>
      <c r="G298" s="321">
        <v>5765.966666666669</v>
      </c>
      <c r="H298" s="321">
        <v>6166.7666666666682</v>
      </c>
      <c r="I298" s="321">
        <v>6273.7833333333328</v>
      </c>
      <c r="J298" s="321">
        <v>6367.1666666666679</v>
      </c>
      <c r="K298" s="320">
        <v>6180.4</v>
      </c>
      <c r="L298" s="320">
        <v>5980</v>
      </c>
      <c r="M298" s="320">
        <v>3.6295000000000002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4798.8500000000004</v>
      </c>
      <c r="D299" s="321">
        <v>4863.95</v>
      </c>
      <c r="E299" s="321">
        <v>4719.8999999999996</v>
      </c>
      <c r="F299" s="321">
        <v>4640.95</v>
      </c>
      <c r="G299" s="321">
        <v>4496.8999999999996</v>
      </c>
      <c r="H299" s="321">
        <v>4942.8999999999996</v>
      </c>
      <c r="I299" s="321">
        <v>5086.9500000000007</v>
      </c>
      <c r="J299" s="321">
        <v>5165.8999999999996</v>
      </c>
      <c r="K299" s="320">
        <v>5008</v>
      </c>
      <c r="L299" s="320">
        <v>4785</v>
      </c>
      <c r="M299" s="320">
        <v>4.3835300000000004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785.5</v>
      </c>
      <c r="D300" s="321">
        <v>785.23333333333323</v>
      </c>
      <c r="E300" s="321">
        <v>780.26666666666642</v>
      </c>
      <c r="F300" s="321">
        <v>775.03333333333319</v>
      </c>
      <c r="G300" s="321">
        <v>770.06666666666638</v>
      </c>
      <c r="H300" s="321">
        <v>790.46666666666647</v>
      </c>
      <c r="I300" s="321">
        <v>795.43333333333339</v>
      </c>
      <c r="J300" s="321">
        <v>800.66666666666652</v>
      </c>
      <c r="K300" s="320">
        <v>790.2</v>
      </c>
      <c r="L300" s="320">
        <v>780</v>
      </c>
      <c r="M300" s="320">
        <v>5.2604899999999999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2439.9</v>
      </c>
      <c r="D301" s="321">
        <v>2435.3500000000004</v>
      </c>
      <c r="E301" s="321">
        <v>2386.9000000000005</v>
      </c>
      <c r="F301" s="321">
        <v>2333.9</v>
      </c>
      <c r="G301" s="321">
        <v>2285.4500000000003</v>
      </c>
      <c r="H301" s="321">
        <v>2488.3500000000008</v>
      </c>
      <c r="I301" s="321">
        <v>2536.8000000000006</v>
      </c>
      <c r="J301" s="321">
        <v>2589.8000000000011</v>
      </c>
      <c r="K301" s="320">
        <v>2483.8000000000002</v>
      </c>
      <c r="L301" s="320">
        <v>2382.35</v>
      </c>
      <c r="M301" s="320">
        <v>1.4958400000000001</v>
      </c>
      <c r="N301" s="1"/>
      <c r="O301" s="1"/>
    </row>
    <row r="302" spans="1:15" ht="12.75" customHeight="1">
      <c r="A302" s="30">
        <v>292</v>
      </c>
      <c r="B302" s="334" t="s">
        <v>839</v>
      </c>
      <c r="C302" s="320">
        <v>461.2</v>
      </c>
      <c r="D302" s="321">
        <v>463.95</v>
      </c>
      <c r="E302" s="321">
        <v>454.4</v>
      </c>
      <c r="F302" s="321">
        <v>447.59999999999997</v>
      </c>
      <c r="G302" s="321">
        <v>438.04999999999995</v>
      </c>
      <c r="H302" s="321">
        <v>470.75</v>
      </c>
      <c r="I302" s="321">
        <v>480.30000000000007</v>
      </c>
      <c r="J302" s="321">
        <v>487.1</v>
      </c>
      <c r="K302" s="320">
        <v>473.5</v>
      </c>
      <c r="L302" s="320">
        <v>457.15</v>
      </c>
      <c r="M302" s="320">
        <v>9.3279899999999998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856.85</v>
      </c>
      <c r="D303" s="321">
        <v>854.80000000000007</v>
      </c>
      <c r="E303" s="321">
        <v>848.25000000000011</v>
      </c>
      <c r="F303" s="321">
        <v>839.65000000000009</v>
      </c>
      <c r="G303" s="321">
        <v>833.10000000000014</v>
      </c>
      <c r="H303" s="321">
        <v>863.40000000000009</v>
      </c>
      <c r="I303" s="321">
        <v>869.95</v>
      </c>
      <c r="J303" s="321">
        <v>878.55000000000007</v>
      </c>
      <c r="K303" s="320">
        <v>861.35</v>
      </c>
      <c r="L303" s="320">
        <v>846.2</v>
      </c>
      <c r="M303" s="320">
        <v>29.229009999999999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175.7</v>
      </c>
      <c r="D304" s="321">
        <v>175.91666666666666</v>
      </c>
      <c r="E304" s="321">
        <v>174.48333333333332</v>
      </c>
      <c r="F304" s="321">
        <v>173.26666666666665</v>
      </c>
      <c r="G304" s="321">
        <v>171.83333333333331</v>
      </c>
      <c r="H304" s="321">
        <v>177.13333333333333</v>
      </c>
      <c r="I304" s="321">
        <v>178.56666666666666</v>
      </c>
      <c r="J304" s="321">
        <v>179.78333333333333</v>
      </c>
      <c r="K304" s="320">
        <v>177.35</v>
      </c>
      <c r="L304" s="320">
        <v>174.7</v>
      </c>
      <c r="M304" s="320">
        <v>22.526219999999999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18.75</v>
      </c>
      <c r="D305" s="321">
        <v>18.616666666666667</v>
      </c>
      <c r="E305" s="321">
        <v>18.133333333333333</v>
      </c>
      <c r="F305" s="321">
        <v>17.516666666666666</v>
      </c>
      <c r="G305" s="321">
        <v>17.033333333333331</v>
      </c>
      <c r="H305" s="321">
        <v>19.233333333333334</v>
      </c>
      <c r="I305" s="321">
        <v>19.716666666666669</v>
      </c>
      <c r="J305" s="321">
        <v>20.333333333333336</v>
      </c>
      <c r="K305" s="320">
        <v>19.100000000000001</v>
      </c>
      <c r="L305" s="320">
        <v>18</v>
      </c>
      <c r="M305" s="320">
        <v>34.136519999999997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203.05</v>
      </c>
      <c r="D306" s="321">
        <v>203.88333333333335</v>
      </c>
      <c r="E306" s="321">
        <v>201.3666666666667</v>
      </c>
      <c r="F306" s="321">
        <v>199.68333333333334</v>
      </c>
      <c r="G306" s="321">
        <v>197.16666666666669</v>
      </c>
      <c r="H306" s="321">
        <v>205.56666666666672</v>
      </c>
      <c r="I306" s="321">
        <v>208.08333333333337</v>
      </c>
      <c r="J306" s="321">
        <v>209.76666666666674</v>
      </c>
      <c r="K306" s="320">
        <v>206.4</v>
      </c>
      <c r="L306" s="320">
        <v>202.2</v>
      </c>
      <c r="M306" s="320">
        <v>3.12202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517.4</v>
      </c>
      <c r="D307" s="321">
        <v>516.68333333333328</v>
      </c>
      <c r="E307" s="321">
        <v>510.91666666666652</v>
      </c>
      <c r="F307" s="321">
        <v>504.43333333333322</v>
      </c>
      <c r="G307" s="321">
        <v>498.66666666666646</v>
      </c>
      <c r="H307" s="321">
        <v>523.16666666666652</v>
      </c>
      <c r="I307" s="321">
        <v>528.93333333333317</v>
      </c>
      <c r="J307" s="321">
        <v>535.41666666666663</v>
      </c>
      <c r="K307" s="320">
        <v>522.45000000000005</v>
      </c>
      <c r="L307" s="320">
        <v>510.2</v>
      </c>
      <c r="M307" s="320">
        <v>1.1353599999999999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123.45</v>
      </c>
      <c r="D308" s="321">
        <v>123.41666666666667</v>
      </c>
      <c r="E308" s="321">
        <v>122.63333333333334</v>
      </c>
      <c r="F308" s="321">
        <v>121.81666666666666</v>
      </c>
      <c r="G308" s="321">
        <v>121.03333333333333</v>
      </c>
      <c r="H308" s="321">
        <v>124.23333333333335</v>
      </c>
      <c r="I308" s="321">
        <v>125.01666666666668</v>
      </c>
      <c r="J308" s="321">
        <v>125.83333333333336</v>
      </c>
      <c r="K308" s="320">
        <v>124.2</v>
      </c>
      <c r="L308" s="320">
        <v>122.6</v>
      </c>
      <c r="M308" s="320">
        <v>39.757080000000002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519.54999999999995</v>
      </c>
      <c r="D309" s="321">
        <v>519.55000000000007</v>
      </c>
      <c r="E309" s="321">
        <v>515.15000000000009</v>
      </c>
      <c r="F309" s="321">
        <v>510.75</v>
      </c>
      <c r="G309" s="321">
        <v>506.35</v>
      </c>
      <c r="H309" s="321">
        <v>523.95000000000016</v>
      </c>
      <c r="I309" s="321">
        <v>528.35</v>
      </c>
      <c r="J309" s="321">
        <v>532.75000000000023</v>
      </c>
      <c r="K309" s="320">
        <v>523.95000000000005</v>
      </c>
      <c r="L309" s="320">
        <v>515.15</v>
      </c>
      <c r="M309" s="320">
        <v>11.67454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7565.4</v>
      </c>
      <c r="D310" s="321">
        <v>7555.6500000000005</v>
      </c>
      <c r="E310" s="321">
        <v>7494.7500000000009</v>
      </c>
      <c r="F310" s="321">
        <v>7424.1</v>
      </c>
      <c r="G310" s="321">
        <v>7363.2000000000007</v>
      </c>
      <c r="H310" s="321">
        <v>7626.3000000000011</v>
      </c>
      <c r="I310" s="321">
        <v>7687.2000000000007</v>
      </c>
      <c r="J310" s="321">
        <v>7757.8500000000013</v>
      </c>
      <c r="K310" s="320">
        <v>7616.55</v>
      </c>
      <c r="L310" s="320">
        <v>7485</v>
      </c>
      <c r="M310" s="320">
        <v>4.9625399999999997</v>
      </c>
      <c r="N310" s="1"/>
      <c r="O310" s="1"/>
    </row>
    <row r="311" spans="1:15" ht="12.75" customHeight="1">
      <c r="A311" s="30">
        <v>301</v>
      </c>
      <c r="B311" s="334" t="s">
        <v>840</v>
      </c>
      <c r="C311" s="320">
        <v>3172.95</v>
      </c>
      <c r="D311" s="321">
        <v>3188.0499999999997</v>
      </c>
      <c r="E311" s="321">
        <v>3145.1499999999996</v>
      </c>
      <c r="F311" s="321">
        <v>3117.35</v>
      </c>
      <c r="G311" s="321">
        <v>3074.45</v>
      </c>
      <c r="H311" s="321">
        <v>3215.8499999999995</v>
      </c>
      <c r="I311" s="321">
        <v>3258.75</v>
      </c>
      <c r="J311" s="321">
        <v>3286.5499999999993</v>
      </c>
      <c r="K311" s="320">
        <v>3230.95</v>
      </c>
      <c r="L311" s="320">
        <v>3160.25</v>
      </c>
      <c r="M311" s="320">
        <v>0.57401000000000002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370.4</v>
      </c>
      <c r="D312" s="321">
        <v>370.16666666666669</v>
      </c>
      <c r="E312" s="321">
        <v>361.33333333333337</v>
      </c>
      <c r="F312" s="321">
        <v>352.26666666666671</v>
      </c>
      <c r="G312" s="321">
        <v>343.43333333333339</v>
      </c>
      <c r="H312" s="321">
        <v>379.23333333333335</v>
      </c>
      <c r="I312" s="321">
        <v>388.06666666666672</v>
      </c>
      <c r="J312" s="321">
        <v>397.13333333333333</v>
      </c>
      <c r="K312" s="320">
        <v>379</v>
      </c>
      <c r="L312" s="320">
        <v>361.1</v>
      </c>
      <c r="M312" s="320">
        <v>21.575119999999998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302</v>
      </c>
      <c r="D313" s="321">
        <v>301.34999999999997</v>
      </c>
      <c r="E313" s="321">
        <v>294.79999999999995</v>
      </c>
      <c r="F313" s="321">
        <v>287.59999999999997</v>
      </c>
      <c r="G313" s="321">
        <v>281.04999999999995</v>
      </c>
      <c r="H313" s="321">
        <v>308.54999999999995</v>
      </c>
      <c r="I313" s="321">
        <v>315.10000000000002</v>
      </c>
      <c r="J313" s="321">
        <v>322.29999999999995</v>
      </c>
      <c r="K313" s="320">
        <v>307.89999999999998</v>
      </c>
      <c r="L313" s="320">
        <v>294.14999999999998</v>
      </c>
      <c r="M313" s="320">
        <v>20.922440000000002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910.4</v>
      </c>
      <c r="D314" s="321">
        <v>909.13333333333333</v>
      </c>
      <c r="E314" s="321">
        <v>900.66666666666663</v>
      </c>
      <c r="F314" s="321">
        <v>890.93333333333328</v>
      </c>
      <c r="G314" s="321">
        <v>882.46666666666658</v>
      </c>
      <c r="H314" s="321">
        <v>918.86666666666667</v>
      </c>
      <c r="I314" s="321">
        <v>927.33333333333337</v>
      </c>
      <c r="J314" s="321">
        <v>937.06666666666672</v>
      </c>
      <c r="K314" s="320">
        <v>917.6</v>
      </c>
      <c r="L314" s="320">
        <v>899.4</v>
      </c>
      <c r="M314" s="320">
        <v>7.9326699999999999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1440.25</v>
      </c>
      <c r="D315" s="321">
        <v>1448.8999999999999</v>
      </c>
      <c r="E315" s="321">
        <v>1427.7999999999997</v>
      </c>
      <c r="F315" s="321">
        <v>1415.35</v>
      </c>
      <c r="G315" s="321">
        <v>1394.2499999999998</v>
      </c>
      <c r="H315" s="321">
        <v>1461.3499999999997</v>
      </c>
      <c r="I315" s="321">
        <v>1482.4499999999996</v>
      </c>
      <c r="J315" s="321">
        <v>1494.8999999999996</v>
      </c>
      <c r="K315" s="320">
        <v>1470</v>
      </c>
      <c r="L315" s="320">
        <v>1436.45</v>
      </c>
      <c r="M315" s="320">
        <v>2.2063999999999999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2467.8000000000002</v>
      </c>
      <c r="D316" s="321">
        <v>2481.4833333333331</v>
      </c>
      <c r="E316" s="321">
        <v>2439.5166666666664</v>
      </c>
      <c r="F316" s="321">
        <v>2411.2333333333331</v>
      </c>
      <c r="G316" s="321">
        <v>2369.2666666666664</v>
      </c>
      <c r="H316" s="321">
        <v>2509.7666666666664</v>
      </c>
      <c r="I316" s="321">
        <v>2551.7333333333327</v>
      </c>
      <c r="J316" s="321">
        <v>2580.0166666666664</v>
      </c>
      <c r="K316" s="320">
        <v>2523.4499999999998</v>
      </c>
      <c r="L316" s="320">
        <v>2453.1999999999998</v>
      </c>
      <c r="M316" s="320">
        <v>1.77016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795.7</v>
      </c>
      <c r="D317" s="321">
        <v>798.23333333333323</v>
      </c>
      <c r="E317" s="321">
        <v>790.46666666666647</v>
      </c>
      <c r="F317" s="321">
        <v>785.23333333333323</v>
      </c>
      <c r="G317" s="321">
        <v>777.46666666666647</v>
      </c>
      <c r="H317" s="321">
        <v>803.46666666666647</v>
      </c>
      <c r="I317" s="321">
        <v>811.23333333333312</v>
      </c>
      <c r="J317" s="321">
        <v>816.46666666666647</v>
      </c>
      <c r="K317" s="320">
        <v>806</v>
      </c>
      <c r="L317" s="320">
        <v>793</v>
      </c>
      <c r="M317" s="320">
        <v>5.3393199999999998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832.55</v>
      </c>
      <c r="D318" s="321">
        <v>835.51666666666677</v>
      </c>
      <c r="E318" s="321">
        <v>827.03333333333353</v>
      </c>
      <c r="F318" s="321">
        <v>821.51666666666677</v>
      </c>
      <c r="G318" s="321">
        <v>813.03333333333353</v>
      </c>
      <c r="H318" s="321">
        <v>841.03333333333353</v>
      </c>
      <c r="I318" s="321">
        <v>849.51666666666688</v>
      </c>
      <c r="J318" s="321">
        <v>855.03333333333353</v>
      </c>
      <c r="K318" s="320">
        <v>844</v>
      </c>
      <c r="L318" s="320">
        <v>830</v>
      </c>
      <c r="M318" s="320">
        <v>2.8593600000000001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243.7</v>
      </c>
      <c r="D319" s="321">
        <v>246.56666666666669</v>
      </c>
      <c r="E319" s="321">
        <v>239.13333333333338</v>
      </c>
      <c r="F319" s="321">
        <v>234.56666666666669</v>
      </c>
      <c r="G319" s="321">
        <v>227.13333333333338</v>
      </c>
      <c r="H319" s="321">
        <v>251.13333333333338</v>
      </c>
      <c r="I319" s="321">
        <v>258.56666666666672</v>
      </c>
      <c r="J319" s="321">
        <v>263.13333333333338</v>
      </c>
      <c r="K319" s="320">
        <v>254</v>
      </c>
      <c r="L319" s="320">
        <v>242</v>
      </c>
      <c r="M319" s="320">
        <v>4.2527200000000001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203.6</v>
      </c>
      <c r="D320" s="321">
        <v>203.86666666666667</v>
      </c>
      <c r="E320" s="321">
        <v>198.73333333333335</v>
      </c>
      <c r="F320" s="321">
        <v>193.86666666666667</v>
      </c>
      <c r="G320" s="321">
        <v>188.73333333333335</v>
      </c>
      <c r="H320" s="321">
        <v>208.73333333333335</v>
      </c>
      <c r="I320" s="321">
        <v>213.86666666666667</v>
      </c>
      <c r="J320" s="321">
        <v>218.73333333333335</v>
      </c>
      <c r="K320" s="320">
        <v>209</v>
      </c>
      <c r="L320" s="320">
        <v>199</v>
      </c>
      <c r="M320" s="320">
        <v>17.771930000000001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234.9</v>
      </c>
      <c r="D321" s="321">
        <v>233.95000000000002</v>
      </c>
      <c r="E321" s="321">
        <v>230.45000000000005</v>
      </c>
      <c r="F321" s="321">
        <v>226.00000000000003</v>
      </c>
      <c r="G321" s="321">
        <v>222.50000000000006</v>
      </c>
      <c r="H321" s="321">
        <v>238.40000000000003</v>
      </c>
      <c r="I321" s="321">
        <v>241.89999999999998</v>
      </c>
      <c r="J321" s="321">
        <v>246.35000000000002</v>
      </c>
      <c r="K321" s="320">
        <v>237.45</v>
      </c>
      <c r="L321" s="320">
        <v>229.5</v>
      </c>
      <c r="M321" s="320">
        <v>43.1218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945.3</v>
      </c>
      <c r="D322" s="321">
        <v>950.9666666666667</v>
      </c>
      <c r="E322" s="321">
        <v>935.23333333333335</v>
      </c>
      <c r="F322" s="321">
        <v>925.16666666666663</v>
      </c>
      <c r="G322" s="321">
        <v>909.43333333333328</v>
      </c>
      <c r="H322" s="321">
        <v>961.03333333333342</v>
      </c>
      <c r="I322" s="321">
        <v>976.76666666666677</v>
      </c>
      <c r="J322" s="321">
        <v>986.83333333333348</v>
      </c>
      <c r="K322" s="320">
        <v>966.7</v>
      </c>
      <c r="L322" s="320">
        <v>940.9</v>
      </c>
      <c r="M322" s="320">
        <v>2.2035100000000001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4232.3999999999996</v>
      </c>
      <c r="D323" s="321">
        <v>4253.1333333333332</v>
      </c>
      <c r="E323" s="321">
        <v>4186.2666666666664</v>
      </c>
      <c r="F323" s="321">
        <v>4140.1333333333332</v>
      </c>
      <c r="G323" s="321">
        <v>4073.2666666666664</v>
      </c>
      <c r="H323" s="321">
        <v>4299.2666666666664</v>
      </c>
      <c r="I323" s="321">
        <v>4366.1333333333332</v>
      </c>
      <c r="J323" s="321">
        <v>4412.2666666666664</v>
      </c>
      <c r="K323" s="320">
        <v>4320</v>
      </c>
      <c r="L323" s="320">
        <v>4207</v>
      </c>
      <c r="M323" s="320">
        <v>4.3194299999999997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51.1</v>
      </c>
      <c r="D324" s="321">
        <v>51.316666666666663</v>
      </c>
      <c r="E324" s="321">
        <v>50.533333333333324</v>
      </c>
      <c r="F324" s="321">
        <v>49.966666666666661</v>
      </c>
      <c r="G324" s="321">
        <v>49.183333333333323</v>
      </c>
      <c r="H324" s="321">
        <v>51.883333333333326</v>
      </c>
      <c r="I324" s="321">
        <v>52.666666666666657</v>
      </c>
      <c r="J324" s="321">
        <v>53.233333333333327</v>
      </c>
      <c r="K324" s="320">
        <v>52.1</v>
      </c>
      <c r="L324" s="320">
        <v>50.75</v>
      </c>
      <c r="M324" s="320">
        <v>21.544910000000002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188.7</v>
      </c>
      <c r="D325" s="321">
        <v>189.70000000000002</v>
      </c>
      <c r="E325" s="321">
        <v>187.00000000000003</v>
      </c>
      <c r="F325" s="321">
        <v>185.3</v>
      </c>
      <c r="G325" s="321">
        <v>182.60000000000002</v>
      </c>
      <c r="H325" s="321">
        <v>191.40000000000003</v>
      </c>
      <c r="I325" s="321">
        <v>194.10000000000002</v>
      </c>
      <c r="J325" s="321">
        <v>195.80000000000004</v>
      </c>
      <c r="K325" s="320">
        <v>192.4</v>
      </c>
      <c r="L325" s="320">
        <v>188</v>
      </c>
      <c r="M325" s="320">
        <v>3.86178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914.6</v>
      </c>
      <c r="D326" s="321">
        <v>918.31666666666661</v>
      </c>
      <c r="E326" s="321">
        <v>907.63333333333321</v>
      </c>
      <c r="F326" s="321">
        <v>900.66666666666663</v>
      </c>
      <c r="G326" s="321">
        <v>889.98333333333323</v>
      </c>
      <c r="H326" s="321">
        <v>925.28333333333319</v>
      </c>
      <c r="I326" s="321">
        <v>935.96666666666658</v>
      </c>
      <c r="J326" s="321">
        <v>942.93333333333317</v>
      </c>
      <c r="K326" s="320">
        <v>929</v>
      </c>
      <c r="L326" s="320">
        <v>911.35</v>
      </c>
      <c r="M326" s="320">
        <v>0.87868000000000002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3129.2</v>
      </c>
      <c r="D327" s="321">
        <v>3139.8000000000006</v>
      </c>
      <c r="E327" s="321">
        <v>3101.4500000000012</v>
      </c>
      <c r="F327" s="321">
        <v>3073.7000000000007</v>
      </c>
      <c r="G327" s="321">
        <v>3035.3500000000013</v>
      </c>
      <c r="H327" s="321">
        <v>3167.5500000000011</v>
      </c>
      <c r="I327" s="321">
        <v>3205.9000000000005</v>
      </c>
      <c r="J327" s="321">
        <v>3233.650000000001</v>
      </c>
      <c r="K327" s="320">
        <v>3178.15</v>
      </c>
      <c r="L327" s="320">
        <v>3112.05</v>
      </c>
      <c r="M327" s="320">
        <v>3.3645399999999999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67765.649999999994</v>
      </c>
      <c r="D328" s="321">
        <v>67688.900000000009</v>
      </c>
      <c r="E328" s="321">
        <v>67377.800000000017</v>
      </c>
      <c r="F328" s="321">
        <v>66989.950000000012</v>
      </c>
      <c r="G328" s="321">
        <v>66678.85000000002</v>
      </c>
      <c r="H328" s="321">
        <v>68076.750000000015</v>
      </c>
      <c r="I328" s="321">
        <v>68387.85000000002</v>
      </c>
      <c r="J328" s="321">
        <v>68775.700000000012</v>
      </c>
      <c r="K328" s="320">
        <v>68000</v>
      </c>
      <c r="L328" s="320">
        <v>67301.05</v>
      </c>
      <c r="M328" s="320">
        <v>4.2860000000000002E-2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54.5</v>
      </c>
      <c r="D329" s="321">
        <v>53.183333333333337</v>
      </c>
      <c r="E329" s="321">
        <v>51.566666666666677</v>
      </c>
      <c r="F329" s="321">
        <v>48.63333333333334</v>
      </c>
      <c r="G329" s="321">
        <v>47.01666666666668</v>
      </c>
      <c r="H329" s="321">
        <v>56.116666666666674</v>
      </c>
      <c r="I329" s="321">
        <v>57.733333333333334</v>
      </c>
      <c r="J329" s="321">
        <v>60.666666666666671</v>
      </c>
      <c r="K329" s="320">
        <v>54.8</v>
      </c>
      <c r="L329" s="320">
        <v>50.25</v>
      </c>
      <c r="M329" s="320">
        <v>146.22901999999999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1371.35</v>
      </c>
      <c r="D330" s="321">
        <v>1370.7833333333335</v>
      </c>
      <c r="E330" s="321">
        <v>1360.5666666666671</v>
      </c>
      <c r="F330" s="321">
        <v>1349.7833333333335</v>
      </c>
      <c r="G330" s="321">
        <v>1339.5666666666671</v>
      </c>
      <c r="H330" s="321">
        <v>1381.5666666666671</v>
      </c>
      <c r="I330" s="321">
        <v>1391.7833333333338</v>
      </c>
      <c r="J330" s="321">
        <v>1402.5666666666671</v>
      </c>
      <c r="K330" s="320">
        <v>1381</v>
      </c>
      <c r="L330" s="320">
        <v>1360</v>
      </c>
      <c r="M330" s="320">
        <v>8.9983500000000003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331.4</v>
      </c>
      <c r="D331" s="321">
        <v>332.2833333333333</v>
      </c>
      <c r="E331" s="321">
        <v>328.56666666666661</v>
      </c>
      <c r="F331" s="321">
        <v>325.73333333333329</v>
      </c>
      <c r="G331" s="321">
        <v>322.01666666666659</v>
      </c>
      <c r="H331" s="321">
        <v>335.11666666666662</v>
      </c>
      <c r="I331" s="321">
        <v>338.83333333333331</v>
      </c>
      <c r="J331" s="321">
        <v>341.66666666666663</v>
      </c>
      <c r="K331" s="320">
        <v>336</v>
      </c>
      <c r="L331" s="320">
        <v>329.45</v>
      </c>
      <c r="M331" s="320">
        <v>6.0516399999999999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838.1</v>
      </c>
      <c r="D332" s="321">
        <v>839.5</v>
      </c>
      <c r="E332" s="321">
        <v>830.6</v>
      </c>
      <c r="F332" s="321">
        <v>823.1</v>
      </c>
      <c r="G332" s="321">
        <v>814.2</v>
      </c>
      <c r="H332" s="321">
        <v>847</v>
      </c>
      <c r="I332" s="321">
        <v>855.90000000000009</v>
      </c>
      <c r="J332" s="321">
        <v>863.4</v>
      </c>
      <c r="K332" s="320">
        <v>848.4</v>
      </c>
      <c r="L332" s="320">
        <v>832</v>
      </c>
      <c r="M332" s="320">
        <v>0.76424000000000003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124.25</v>
      </c>
      <c r="D333" s="321">
        <v>125.51666666666667</v>
      </c>
      <c r="E333" s="321">
        <v>122.73333333333332</v>
      </c>
      <c r="F333" s="321">
        <v>121.21666666666665</v>
      </c>
      <c r="G333" s="321">
        <v>118.43333333333331</v>
      </c>
      <c r="H333" s="321">
        <v>127.03333333333333</v>
      </c>
      <c r="I333" s="321">
        <v>129.81666666666666</v>
      </c>
      <c r="J333" s="321">
        <v>131.33333333333334</v>
      </c>
      <c r="K333" s="320">
        <v>128.30000000000001</v>
      </c>
      <c r="L333" s="320">
        <v>124</v>
      </c>
      <c r="M333" s="320">
        <v>128.49379999999999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4883.1000000000004</v>
      </c>
      <c r="D334" s="321">
        <v>4867.9000000000005</v>
      </c>
      <c r="E334" s="321">
        <v>4818.2500000000009</v>
      </c>
      <c r="F334" s="321">
        <v>4753.4000000000005</v>
      </c>
      <c r="G334" s="321">
        <v>4703.7500000000009</v>
      </c>
      <c r="H334" s="321">
        <v>4932.7500000000009</v>
      </c>
      <c r="I334" s="321">
        <v>4982.4000000000005</v>
      </c>
      <c r="J334" s="321">
        <v>5047.2500000000009</v>
      </c>
      <c r="K334" s="320">
        <v>4917.55</v>
      </c>
      <c r="L334" s="320">
        <v>4803.05</v>
      </c>
      <c r="M334" s="320">
        <v>3.0085799999999998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4071.9</v>
      </c>
      <c r="D335" s="321">
        <v>4088.4333333333329</v>
      </c>
      <c r="E335" s="321">
        <v>4026.8666666666659</v>
      </c>
      <c r="F335" s="321">
        <v>3981.833333333333</v>
      </c>
      <c r="G335" s="321">
        <v>3920.266666666666</v>
      </c>
      <c r="H335" s="321">
        <v>4133.4666666666653</v>
      </c>
      <c r="I335" s="321">
        <v>4195.0333333333328</v>
      </c>
      <c r="J335" s="321">
        <v>4240.0666666666657</v>
      </c>
      <c r="K335" s="320">
        <v>4150</v>
      </c>
      <c r="L335" s="320">
        <v>4043.4</v>
      </c>
      <c r="M335" s="320">
        <v>0.84670999999999996</v>
      </c>
      <c r="N335" s="1"/>
      <c r="O335" s="1"/>
    </row>
    <row r="336" spans="1:15" ht="12.75" customHeight="1">
      <c r="A336" s="30">
        <v>326</v>
      </c>
      <c r="B336" s="334" t="s">
        <v>841</v>
      </c>
      <c r="C336" s="320">
        <v>1673.6</v>
      </c>
      <c r="D336" s="321">
        <v>1682.7666666666667</v>
      </c>
      <c r="E336" s="321">
        <v>1660.8333333333333</v>
      </c>
      <c r="F336" s="321">
        <v>1648.0666666666666</v>
      </c>
      <c r="G336" s="321">
        <v>1626.1333333333332</v>
      </c>
      <c r="H336" s="321">
        <v>1695.5333333333333</v>
      </c>
      <c r="I336" s="321">
        <v>1717.4666666666667</v>
      </c>
      <c r="J336" s="321">
        <v>1730.2333333333333</v>
      </c>
      <c r="K336" s="320">
        <v>1704.7</v>
      </c>
      <c r="L336" s="320">
        <v>1670</v>
      </c>
      <c r="M336" s="320">
        <v>1.17797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41.55</v>
      </c>
      <c r="D337" s="321">
        <v>41.266666666666673</v>
      </c>
      <c r="E337" s="321">
        <v>40.433333333333344</v>
      </c>
      <c r="F337" s="321">
        <v>39.31666666666667</v>
      </c>
      <c r="G337" s="321">
        <v>38.483333333333341</v>
      </c>
      <c r="H337" s="321">
        <v>42.383333333333347</v>
      </c>
      <c r="I337" s="321">
        <v>43.216666666666676</v>
      </c>
      <c r="J337" s="321">
        <v>44.33333333333335</v>
      </c>
      <c r="K337" s="320">
        <v>42.1</v>
      </c>
      <c r="L337" s="320">
        <v>40.15</v>
      </c>
      <c r="M337" s="320">
        <v>85.75676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70.8</v>
      </c>
      <c r="D338" s="321">
        <v>70.350000000000009</v>
      </c>
      <c r="E338" s="321">
        <v>68.700000000000017</v>
      </c>
      <c r="F338" s="321">
        <v>66.600000000000009</v>
      </c>
      <c r="G338" s="321">
        <v>64.950000000000017</v>
      </c>
      <c r="H338" s="321">
        <v>72.450000000000017</v>
      </c>
      <c r="I338" s="321">
        <v>74.100000000000023</v>
      </c>
      <c r="J338" s="321">
        <v>76.200000000000017</v>
      </c>
      <c r="K338" s="320">
        <v>72</v>
      </c>
      <c r="L338" s="320">
        <v>68.25</v>
      </c>
      <c r="M338" s="320">
        <v>61.224850000000004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611.04999999999995</v>
      </c>
      <c r="D339" s="321">
        <v>606.44999999999993</v>
      </c>
      <c r="E339" s="321">
        <v>595.49999999999989</v>
      </c>
      <c r="F339" s="321">
        <v>579.94999999999993</v>
      </c>
      <c r="G339" s="321">
        <v>568.99999999999989</v>
      </c>
      <c r="H339" s="321">
        <v>621.99999999999989</v>
      </c>
      <c r="I339" s="321">
        <v>632.94999999999993</v>
      </c>
      <c r="J339" s="321">
        <v>648.49999999999989</v>
      </c>
      <c r="K339" s="320">
        <v>617.4</v>
      </c>
      <c r="L339" s="320">
        <v>590.9</v>
      </c>
      <c r="M339" s="320">
        <v>1.3624000000000001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18426.349999999999</v>
      </c>
      <c r="D340" s="321">
        <v>18386.533333333333</v>
      </c>
      <c r="E340" s="321">
        <v>18252.816666666666</v>
      </c>
      <c r="F340" s="321">
        <v>18079.283333333333</v>
      </c>
      <c r="G340" s="321">
        <v>17945.566666666666</v>
      </c>
      <c r="H340" s="321">
        <v>18560.066666666666</v>
      </c>
      <c r="I340" s="321">
        <v>18693.783333333333</v>
      </c>
      <c r="J340" s="321">
        <v>18867.316666666666</v>
      </c>
      <c r="K340" s="320">
        <v>18520.25</v>
      </c>
      <c r="L340" s="320">
        <v>18213</v>
      </c>
      <c r="M340" s="320">
        <v>0.37669000000000002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98.4</v>
      </c>
      <c r="D341" s="321">
        <v>98.183333333333337</v>
      </c>
      <c r="E341" s="321">
        <v>96.616666666666674</v>
      </c>
      <c r="F341" s="321">
        <v>94.833333333333343</v>
      </c>
      <c r="G341" s="321">
        <v>93.26666666666668</v>
      </c>
      <c r="H341" s="321">
        <v>99.966666666666669</v>
      </c>
      <c r="I341" s="321">
        <v>101.53333333333333</v>
      </c>
      <c r="J341" s="321">
        <v>103.31666666666666</v>
      </c>
      <c r="K341" s="320">
        <v>99.75</v>
      </c>
      <c r="L341" s="320">
        <v>96.4</v>
      </c>
      <c r="M341" s="320">
        <v>17.804390000000001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60.3</v>
      </c>
      <c r="D342" s="321">
        <v>60.666666666666664</v>
      </c>
      <c r="E342" s="321">
        <v>59.783333333333331</v>
      </c>
      <c r="F342" s="321">
        <v>59.266666666666666</v>
      </c>
      <c r="G342" s="321">
        <v>58.383333333333333</v>
      </c>
      <c r="H342" s="321">
        <v>61.18333333333333</v>
      </c>
      <c r="I342" s="321">
        <v>62.06666666666667</v>
      </c>
      <c r="J342" s="321">
        <v>62.583333333333329</v>
      </c>
      <c r="K342" s="320">
        <v>61.55</v>
      </c>
      <c r="L342" s="320">
        <v>60.15</v>
      </c>
      <c r="M342" s="320">
        <v>25.529170000000001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749.15</v>
      </c>
      <c r="D343" s="321">
        <v>748.61666666666667</v>
      </c>
      <c r="E343" s="321">
        <v>743.08333333333337</v>
      </c>
      <c r="F343" s="321">
        <v>737.01666666666665</v>
      </c>
      <c r="G343" s="321">
        <v>731.48333333333335</v>
      </c>
      <c r="H343" s="321">
        <v>754.68333333333339</v>
      </c>
      <c r="I343" s="321">
        <v>760.2166666666667</v>
      </c>
      <c r="J343" s="321">
        <v>766.28333333333342</v>
      </c>
      <c r="K343" s="320">
        <v>754.15</v>
      </c>
      <c r="L343" s="320">
        <v>742.55</v>
      </c>
      <c r="M343" s="320">
        <v>0.91876000000000002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32</v>
      </c>
      <c r="D344" s="321">
        <v>31.516666666666669</v>
      </c>
      <c r="E344" s="321">
        <v>30.833333333333336</v>
      </c>
      <c r="F344" s="321">
        <v>29.666666666666668</v>
      </c>
      <c r="G344" s="321">
        <v>28.983333333333334</v>
      </c>
      <c r="H344" s="321">
        <v>32.683333333333337</v>
      </c>
      <c r="I344" s="321">
        <v>33.366666666666667</v>
      </c>
      <c r="J344" s="321">
        <v>34.533333333333339</v>
      </c>
      <c r="K344" s="320">
        <v>32.200000000000003</v>
      </c>
      <c r="L344" s="320">
        <v>30.35</v>
      </c>
      <c r="M344" s="320">
        <v>228.11982</v>
      </c>
      <c r="N344" s="1"/>
      <c r="O344" s="1"/>
    </row>
    <row r="345" spans="1:15" ht="12.75" customHeight="1">
      <c r="A345" s="30">
        <v>335</v>
      </c>
      <c r="B345" s="334" t="s">
        <v>535</v>
      </c>
      <c r="C345" s="320">
        <v>120.8</v>
      </c>
      <c r="D345" s="321">
        <v>121.38333333333333</v>
      </c>
      <c r="E345" s="321">
        <v>119.66666666666666</v>
      </c>
      <c r="F345" s="321">
        <v>118.53333333333333</v>
      </c>
      <c r="G345" s="321">
        <v>116.81666666666666</v>
      </c>
      <c r="H345" s="321">
        <v>122.51666666666665</v>
      </c>
      <c r="I345" s="321">
        <v>124.23333333333332</v>
      </c>
      <c r="J345" s="321">
        <v>125.36666666666665</v>
      </c>
      <c r="K345" s="320">
        <v>123.1</v>
      </c>
      <c r="L345" s="320">
        <v>120.25</v>
      </c>
      <c r="M345" s="320">
        <v>4.3434799999999996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2245.3000000000002</v>
      </c>
      <c r="D346" s="321">
        <v>2252.8333333333335</v>
      </c>
      <c r="E346" s="321">
        <v>2228.2166666666672</v>
      </c>
      <c r="F346" s="321">
        <v>2211.1333333333337</v>
      </c>
      <c r="G346" s="321">
        <v>2186.5166666666673</v>
      </c>
      <c r="H346" s="321">
        <v>2269.916666666667</v>
      </c>
      <c r="I346" s="321">
        <v>2294.5333333333328</v>
      </c>
      <c r="J346" s="321">
        <v>2311.6166666666668</v>
      </c>
      <c r="K346" s="320">
        <v>2277.4499999999998</v>
      </c>
      <c r="L346" s="320">
        <v>2235.75</v>
      </c>
      <c r="M346" s="320">
        <v>2.767E-2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71.8</v>
      </c>
      <c r="D347" s="321">
        <v>71.833333333333329</v>
      </c>
      <c r="E347" s="321">
        <v>71.216666666666654</v>
      </c>
      <c r="F347" s="321">
        <v>70.633333333333326</v>
      </c>
      <c r="G347" s="321">
        <v>70.016666666666652</v>
      </c>
      <c r="H347" s="321">
        <v>72.416666666666657</v>
      </c>
      <c r="I347" s="321">
        <v>73.033333333333331</v>
      </c>
      <c r="J347" s="321">
        <v>73.61666666666666</v>
      </c>
      <c r="K347" s="320">
        <v>72.45</v>
      </c>
      <c r="L347" s="320">
        <v>71.25</v>
      </c>
      <c r="M347" s="320">
        <v>38.153010000000002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173.9</v>
      </c>
      <c r="D348" s="321">
        <v>174.01666666666665</v>
      </c>
      <c r="E348" s="321">
        <v>172.68333333333331</v>
      </c>
      <c r="F348" s="321">
        <v>171.46666666666667</v>
      </c>
      <c r="G348" s="321">
        <v>170.13333333333333</v>
      </c>
      <c r="H348" s="321">
        <v>175.23333333333329</v>
      </c>
      <c r="I348" s="321">
        <v>176.56666666666666</v>
      </c>
      <c r="J348" s="321">
        <v>177.78333333333327</v>
      </c>
      <c r="K348" s="320">
        <v>175.35</v>
      </c>
      <c r="L348" s="320">
        <v>172.8</v>
      </c>
      <c r="M348" s="320">
        <v>86.698560000000001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240.75</v>
      </c>
      <c r="D349" s="321">
        <v>241.73333333333335</v>
      </c>
      <c r="E349" s="321">
        <v>238.26666666666671</v>
      </c>
      <c r="F349" s="321">
        <v>235.78333333333336</v>
      </c>
      <c r="G349" s="321">
        <v>232.31666666666672</v>
      </c>
      <c r="H349" s="321">
        <v>244.2166666666667</v>
      </c>
      <c r="I349" s="321">
        <v>247.68333333333334</v>
      </c>
      <c r="J349" s="321">
        <v>250.16666666666669</v>
      </c>
      <c r="K349" s="320">
        <v>245.2</v>
      </c>
      <c r="L349" s="320">
        <v>239.25</v>
      </c>
      <c r="M349" s="320">
        <v>4.3327900000000001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153.1</v>
      </c>
      <c r="D350" s="321">
        <v>153.18333333333331</v>
      </c>
      <c r="E350" s="321">
        <v>151.76666666666662</v>
      </c>
      <c r="F350" s="321">
        <v>150.43333333333331</v>
      </c>
      <c r="G350" s="321">
        <v>149.01666666666662</v>
      </c>
      <c r="H350" s="321">
        <v>154.51666666666662</v>
      </c>
      <c r="I350" s="321">
        <v>155.93333333333331</v>
      </c>
      <c r="J350" s="321">
        <v>157.26666666666662</v>
      </c>
      <c r="K350" s="320">
        <v>154.6</v>
      </c>
      <c r="L350" s="320">
        <v>151.85</v>
      </c>
      <c r="M350" s="320">
        <v>155.83159000000001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1001.2</v>
      </c>
      <c r="D351" s="321">
        <v>992.38333333333333</v>
      </c>
      <c r="E351" s="321">
        <v>969.76666666666665</v>
      </c>
      <c r="F351" s="321">
        <v>938.33333333333337</v>
      </c>
      <c r="G351" s="321">
        <v>915.7166666666667</v>
      </c>
      <c r="H351" s="321">
        <v>1023.8166666666666</v>
      </c>
      <c r="I351" s="321">
        <v>1046.4333333333332</v>
      </c>
      <c r="J351" s="321">
        <v>1077.8666666666666</v>
      </c>
      <c r="K351" s="320">
        <v>1015</v>
      </c>
      <c r="L351" s="320">
        <v>960.95</v>
      </c>
      <c r="M351" s="320">
        <v>17.291679999999999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3692.1</v>
      </c>
      <c r="D352" s="321">
        <v>3694.7166666666667</v>
      </c>
      <c r="E352" s="321">
        <v>3672.3833333333332</v>
      </c>
      <c r="F352" s="321">
        <v>3652.6666666666665</v>
      </c>
      <c r="G352" s="321">
        <v>3630.333333333333</v>
      </c>
      <c r="H352" s="321">
        <v>3714.4333333333334</v>
      </c>
      <c r="I352" s="321">
        <v>3736.7666666666664</v>
      </c>
      <c r="J352" s="321">
        <v>3756.4833333333336</v>
      </c>
      <c r="K352" s="320">
        <v>3717.05</v>
      </c>
      <c r="L352" s="320">
        <v>3675</v>
      </c>
      <c r="M352" s="320">
        <v>0.45065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235.5</v>
      </c>
      <c r="D353" s="321">
        <v>236.15</v>
      </c>
      <c r="E353" s="321">
        <v>233.8</v>
      </c>
      <c r="F353" s="321">
        <v>232.1</v>
      </c>
      <c r="G353" s="321">
        <v>229.75</v>
      </c>
      <c r="H353" s="321">
        <v>237.85000000000002</v>
      </c>
      <c r="I353" s="321">
        <v>240.2</v>
      </c>
      <c r="J353" s="321">
        <v>241.90000000000003</v>
      </c>
      <c r="K353" s="320">
        <v>238.5</v>
      </c>
      <c r="L353" s="320">
        <v>234.45</v>
      </c>
      <c r="M353" s="320">
        <v>8.83385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171.2</v>
      </c>
      <c r="D354" s="321">
        <v>171.16666666666666</v>
      </c>
      <c r="E354" s="321">
        <v>169.58333333333331</v>
      </c>
      <c r="F354" s="321">
        <v>167.96666666666667</v>
      </c>
      <c r="G354" s="321">
        <v>166.38333333333333</v>
      </c>
      <c r="H354" s="321">
        <v>172.7833333333333</v>
      </c>
      <c r="I354" s="321">
        <v>174.36666666666662</v>
      </c>
      <c r="J354" s="321">
        <v>175.98333333333329</v>
      </c>
      <c r="K354" s="320">
        <v>172.75</v>
      </c>
      <c r="L354" s="320">
        <v>169.55</v>
      </c>
      <c r="M354" s="320">
        <v>97.249790000000004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344.55</v>
      </c>
      <c r="D355" s="321">
        <v>346.4666666666667</v>
      </c>
      <c r="E355" s="321">
        <v>341.08333333333337</v>
      </c>
      <c r="F355" s="321">
        <v>337.61666666666667</v>
      </c>
      <c r="G355" s="321">
        <v>332.23333333333335</v>
      </c>
      <c r="H355" s="321">
        <v>349.93333333333339</v>
      </c>
      <c r="I355" s="321">
        <v>355.31666666666672</v>
      </c>
      <c r="J355" s="321">
        <v>358.78333333333342</v>
      </c>
      <c r="K355" s="320">
        <v>351.85</v>
      </c>
      <c r="L355" s="320">
        <v>343</v>
      </c>
      <c r="M355" s="320">
        <v>1.25231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45689.45</v>
      </c>
      <c r="D356" s="321">
        <v>45413.616666666669</v>
      </c>
      <c r="E356" s="321">
        <v>45059.733333333337</v>
      </c>
      <c r="F356" s="321">
        <v>44430.01666666667</v>
      </c>
      <c r="G356" s="321">
        <v>44076.133333333339</v>
      </c>
      <c r="H356" s="321">
        <v>46043.333333333336</v>
      </c>
      <c r="I356" s="321">
        <v>46397.216666666667</v>
      </c>
      <c r="J356" s="321">
        <v>47026.933333333334</v>
      </c>
      <c r="K356" s="320">
        <v>45767.5</v>
      </c>
      <c r="L356" s="320">
        <v>44783.9</v>
      </c>
      <c r="M356" s="320">
        <v>0.16302</v>
      </c>
      <c r="N356" s="1"/>
      <c r="O356" s="1"/>
    </row>
    <row r="357" spans="1:15" ht="12.75" customHeight="1">
      <c r="A357" s="30">
        <v>347</v>
      </c>
      <c r="B357" s="334" t="s">
        <v>860</v>
      </c>
      <c r="C357" s="320">
        <v>129.55000000000001</v>
      </c>
      <c r="D357" s="321">
        <v>128.33333333333334</v>
      </c>
      <c r="E357" s="321">
        <v>121.66666666666669</v>
      </c>
      <c r="F357" s="321">
        <v>113.78333333333335</v>
      </c>
      <c r="G357" s="321">
        <v>107.11666666666669</v>
      </c>
      <c r="H357" s="321">
        <v>136.2166666666667</v>
      </c>
      <c r="I357" s="321">
        <v>142.88333333333338</v>
      </c>
      <c r="J357" s="321">
        <v>150.76666666666668</v>
      </c>
      <c r="K357" s="320">
        <v>135</v>
      </c>
      <c r="L357" s="320">
        <v>120.45</v>
      </c>
      <c r="M357" s="320">
        <v>26.55688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2321</v>
      </c>
      <c r="D358" s="321">
        <v>2327.65</v>
      </c>
      <c r="E358" s="321">
        <v>2301.3500000000004</v>
      </c>
      <c r="F358" s="321">
        <v>2281.7000000000003</v>
      </c>
      <c r="G358" s="321">
        <v>2255.4000000000005</v>
      </c>
      <c r="H358" s="321">
        <v>2347.3000000000002</v>
      </c>
      <c r="I358" s="321">
        <v>2373.6000000000004</v>
      </c>
      <c r="J358" s="321">
        <v>2393.25</v>
      </c>
      <c r="K358" s="320">
        <v>2353.9499999999998</v>
      </c>
      <c r="L358" s="320">
        <v>2308</v>
      </c>
      <c r="M358" s="320">
        <v>4.6539099999999998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4515.3999999999996</v>
      </c>
      <c r="D359" s="321">
        <v>4568.1500000000005</v>
      </c>
      <c r="E359" s="321">
        <v>4435.3000000000011</v>
      </c>
      <c r="F359" s="321">
        <v>4355.2000000000007</v>
      </c>
      <c r="G359" s="321">
        <v>4222.3500000000013</v>
      </c>
      <c r="H359" s="321">
        <v>4648.2500000000009</v>
      </c>
      <c r="I359" s="321">
        <v>4781.1000000000013</v>
      </c>
      <c r="J359" s="321">
        <v>4861.2000000000007</v>
      </c>
      <c r="K359" s="320">
        <v>4701</v>
      </c>
      <c r="L359" s="320">
        <v>4488.05</v>
      </c>
      <c r="M359" s="320">
        <v>3.6483500000000002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202.9</v>
      </c>
      <c r="D360" s="321">
        <v>202.76666666666665</v>
      </c>
      <c r="E360" s="321">
        <v>201.5333333333333</v>
      </c>
      <c r="F360" s="321">
        <v>200.16666666666666</v>
      </c>
      <c r="G360" s="321">
        <v>198.93333333333331</v>
      </c>
      <c r="H360" s="321">
        <v>204.1333333333333</v>
      </c>
      <c r="I360" s="321">
        <v>205.36666666666665</v>
      </c>
      <c r="J360" s="321">
        <v>206.73333333333329</v>
      </c>
      <c r="K360" s="320">
        <v>204</v>
      </c>
      <c r="L360" s="320">
        <v>201.4</v>
      </c>
      <c r="M360" s="320">
        <v>22.92971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120.75</v>
      </c>
      <c r="D361" s="321">
        <v>121.13333333333333</v>
      </c>
      <c r="E361" s="321">
        <v>119.81666666666665</v>
      </c>
      <c r="F361" s="321">
        <v>118.88333333333333</v>
      </c>
      <c r="G361" s="321">
        <v>117.56666666666665</v>
      </c>
      <c r="H361" s="321">
        <v>122.06666666666665</v>
      </c>
      <c r="I361" s="321">
        <v>123.38333333333331</v>
      </c>
      <c r="J361" s="321">
        <v>124.31666666666665</v>
      </c>
      <c r="K361" s="320">
        <v>122.45</v>
      </c>
      <c r="L361" s="320">
        <v>120.2</v>
      </c>
      <c r="M361" s="320">
        <v>48.643169999999998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4476.45</v>
      </c>
      <c r="D362" s="321">
        <v>4494.9333333333334</v>
      </c>
      <c r="E362" s="321">
        <v>4453.5166666666664</v>
      </c>
      <c r="F362" s="321">
        <v>4430.583333333333</v>
      </c>
      <c r="G362" s="321">
        <v>4389.1666666666661</v>
      </c>
      <c r="H362" s="321">
        <v>4517.8666666666668</v>
      </c>
      <c r="I362" s="321">
        <v>4559.2833333333328</v>
      </c>
      <c r="J362" s="321">
        <v>4582.2166666666672</v>
      </c>
      <c r="K362" s="320">
        <v>4536.3500000000004</v>
      </c>
      <c r="L362" s="320">
        <v>4472</v>
      </c>
      <c r="M362" s="320">
        <v>0.13782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14504.45</v>
      </c>
      <c r="D363" s="321">
        <v>14481.483333333332</v>
      </c>
      <c r="E363" s="321">
        <v>14412.966666666664</v>
      </c>
      <c r="F363" s="321">
        <v>14321.483333333332</v>
      </c>
      <c r="G363" s="321">
        <v>14252.966666666664</v>
      </c>
      <c r="H363" s="321">
        <v>14572.966666666664</v>
      </c>
      <c r="I363" s="321">
        <v>14641.48333333333</v>
      </c>
      <c r="J363" s="321">
        <v>14732.966666666664</v>
      </c>
      <c r="K363" s="320">
        <v>14550</v>
      </c>
      <c r="L363" s="320">
        <v>14390</v>
      </c>
      <c r="M363" s="320">
        <v>2.2689999999999998E-2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4372.3500000000004</v>
      </c>
      <c r="D364" s="321">
        <v>4408.7166666666662</v>
      </c>
      <c r="E364" s="321">
        <v>4318.9833333333327</v>
      </c>
      <c r="F364" s="321">
        <v>4265.6166666666668</v>
      </c>
      <c r="G364" s="321">
        <v>4175.8833333333332</v>
      </c>
      <c r="H364" s="321">
        <v>4462.0833333333321</v>
      </c>
      <c r="I364" s="321">
        <v>4551.8166666666657</v>
      </c>
      <c r="J364" s="321">
        <v>4605.1833333333316</v>
      </c>
      <c r="K364" s="320">
        <v>4498.45</v>
      </c>
      <c r="L364" s="320">
        <v>4355.3500000000004</v>
      </c>
      <c r="M364" s="320">
        <v>8.9410000000000003E-2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1102</v>
      </c>
      <c r="D365" s="321">
        <v>1095.3333333333333</v>
      </c>
      <c r="E365" s="321">
        <v>1080.7166666666665</v>
      </c>
      <c r="F365" s="321">
        <v>1059.4333333333332</v>
      </c>
      <c r="G365" s="321">
        <v>1044.8166666666664</v>
      </c>
      <c r="H365" s="321">
        <v>1116.6166666666666</v>
      </c>
      <c r="I365" s="321">
        <v>1131.2333333333333</v>
      </c>
      <c r="J365" s="321">
        <v>1152.5166666666667</v>
      </c>
      <c r="K365" s="320">
        <v>1109.95</v>
      </c>
      <c r="L365" s="320">
        <v>1074.05</v>
      </c>
      <c r="M365" s="320">
        <v>1.0742100000000001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2449.15</v>
      </c>
      <c r="D366" s="321">
        <v>2475.9666666666667</v>
      </c>
      <c r="E366" s="321">
        <v>2413.1833333333334</v>
      </c>
      <c r="F366" s="321">
        <v>2377.2166666666667</v>
      </c>
      <c r="G366" s="321">
        <v>2314.4333333333334</v>
      </c>
      <c r="H366" s="321">
        <v>2511.9333333333334</v>
      </c>
      <c r="I366" s="321">
        <v>2574.7166666666672</v>
      </c>
      <c r="J366" s="321">
        <v>2610.6833333333334</v>
      </c>
      <c r="K366" s="320">
        <v>2538.75</v>
      </c>
      <c r="L366" s="320">
        <v>2440</v>
      </c>
      <c r="M366" s="320">
        <v>6.9032799999999996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2914</v>
      </c>
      <c r="D367" s="321">
        <v>2926.3333333333335</v>
      </c>
      <c r="E367" s="321">
        <v>2892.666666666667</v>
      </c>
      <c r="F367" s="321">
        <v>2871.3333333333335</v>
      </c>
      <c r="G367" s="321">
        <v>2837.666666666667</v>
      </c>
      <c r="H367" s="321">
        <v>2947.666666666667</v>
      </c>
      <c r="I367" s="321">
        <v>2981.3333333333339</v>
      </c>
      <c r="J367" s="321">
        <v>3002.666666666667</v>
      </c>
      <c r="K367" s="320">
        <v>2960</v>
      </c>
      <c r="L367" s="320">
        <v>2905</v>
      </c>
      <c r="M367" s="320">
        <v>1.33969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37.450000000000003</v>
      </c>
      <c r="D368" s="321">
        <v>37.616666666666667</v>
      </c>
      <c r="E368" s="321">
        <v>37.233333333333334</v>
      </c>
      <c r="F368" s="321">
        <v>37.016666666666666</v>
      </c>
      <c r="G368" s="321">
        <v>36.633333333333333</v>
      </c>
      <c r="H368" s="321">
        <v>37.833333333333336</v>
      </c>
      <c r="I368" s="321">
        <v>38.216666666666676</v>
      </c>
      <c r="J368" s="321">
        <v>38.433333333333337</v>
      </c>
      <c r="K368" s="320">
        <v>38</v>
      </c>
      <c r="L368" s="320">
        <v>37.4</v>
      </c>
      <c r="M368" s="320">
        <v>287.70137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400.8</v>
      </c>
      <c r="D369" s="321">
        <v>405.41666666666669</v>
      </c>
      <c r="E369" s="321">
        <v>393.43333333333339</v>
      </c>
      <c r="F369" s="321">
        <v>386.06666666666672</v>
      </c>
      <c r="G369" s="321">
        <v>374.08333333333343</v>
      </c>
      <c r="H369" s="321">
        <v>412.78333333333336</v>
      </c>
      <c r="I369" s="321">
        <v>424.76666666666659</v>
      </c>
      <c r="J369" s="321">
        <v>432.13333333333333</v>
      </c>
      <c r="K369" s="320">
        <v>417.4</v>
      </c>
      <c r="L369" s="320">
        <v>398.05</v>
      </c>
      <c r="M369" s="320">
        <v>2.73427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259.45</v>
      </c>
      <c r="D370" s="321">
        <v>260.83333333333331</v>
      </c>
      <c r="E370" s="321">
        <v>256.76666666666665</v>
      </c>
      <c r="F370" s="321">
        <v>254.08333333333331</v>
      </c>
      <c r="G370" s="321">
        <v>250.01666666666665</v>
      </c>
      <c r="H370" s="321">
        <v>263.51666666666665</v>
      </c>
      <c r="I370" s="321">
        <v>267.58333333333337</v>
      </c>
      <c r="J370" s="321">
        <v>270.26666666666665</v>
      </c>
      <c r="K370" s="320">
        <v>264.89999999999998</v>
      </c>
      <c r="L370" s="320">
        <v>258.14999999999998</v>
      </c>
      <c r="M370" s="320">
        <v>3.0654400000000002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2664.25</v>
      </c>
      <c r="D371" s="321">
        <v>2681.75</v>
      </c>
      <c r="E371" s="321">
        <v>2633.5</v>
      </c>
      <c r="F371" s="321">
        <v>2602.75</v>
      </c>
      <c r="G371" s="321">
        <v>2554.5</v>
      </c>
      <c r="H371" s="321">
        <v>2712.5</v>
      </c>
      <c r="I371" s="321">
        <v>2760.75</v>
      </c>
      <c r="J371" s="321">
        <v>2791.5</v>
      </c>
      <c r="K371" s="320">
        <v>2730</v>
      </c>
      <c r="L371" s="320">
        <v>2651</v>
      </c>
      <c r="M371" s="320">
        <v>3.10168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903</v>
      </c>
      <c r="D372" s="321">
        <v>901.83333333333337</v>
      </c>
      <c r="E372" s="321">
        <v>892.66666666666674</v>
      </c>
      <c r="F372" s="321">
        <v>882.33333333333337</v>
      </c>
      <c r="G372" s="321">
        <v>873.16666666666674</v>
      </c>
      <c r="H372" s="321">
        <v>912.16666666666674</v>
      </c>
      <c r="I372" s="321">
        <v>921.33333333333348</v>
      </c>
      <c r="J372" s="321">
        <v>931.66666666666674</v>
      </c>
      <c r="K372" s="320">
        <v>911</v>
      </c>
      <c r="L372" s="320">
        <v>891.5</v>
      </c>
      <c r="M372" s="320">
        <v>0.29814000000000002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2805.1</v>
      </c>
      <c r="D373" s="321">
        <v>2800.7666666666664</v>
      </c>
      <c r="E373" s="321">
        <v>2731.333333333333</v>
      </c>
      <c r="F373" s="321">
        <v>2657.5666666666666</v>
      </c>
      <c r="G373" s="321">
        <v>2588.1333333333332</v>
      </c>
      <c r="H373" s="321">
        <v>2874.5333333333328</v>
      </c>
      <c r="I373" s="321">
        <v>2943.9666666666662</v>
      </c>
      <c r="J373" s="321">
        <v>3017.7333333333327</v>
      </c>
      <c r="K373" s="320">
        <v>2870.2</v>
      </c>
      <c r="L373" s="320">
        <v>2727</v>
      </c>
      <c r="M373" s="320">
        <v>7.7666700000000004</v>
      </c>
      <c r="N373" s="1"/>
      <c r="O373" s="1"/>
    </row>
    <row r="374" spans="1:15" ht="12.75" customHeight="1">
      <c r="A374" s="30">
        <v>364</v>
      </c>
      <c r="B374" s="334" t="s">
        <v>842</v>
      </c>
      <c r="C374" s="320">
        <v>306.60000000000002</v>
      </c>
      <c r="D374" s="321">
        <v>311.3</v>
      </c>
      <c r="E374" s="321">
        <v>300.40000000000003</v>
      </c>
      <c r="F374" s="321">
        <v>294.20000000000005</v>
      </c>
      <c r="G374" s="321">
        <v>283.30000000000007</v>
      </c>
      <c r="H374" s="321">
        <v>317.5</v>
      </c>
      <c r="I374" s="321">
        <v>328.4</v>
      </c>
      <c r="J374" s="321">
        <v>334.59999999999997</v>
      </c>
      <c r="K374" s="320">
        <v>322.2</v>
      </c>
      <c r="L374" s="320">
        <v>305.10000000000002</v>
      </c>
      <c r="M374" s="320">
        <v>95.45872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230.9</v>
      </c>
      <c r="D375" s="321">
        <v>231.61666666666667</v>
      </c>
      <c r="E375" s="321">
        <v>227.68333333333334</v>
      </c>
      <c r="F375" s="321">
        <v>224.46666666666667</v>
      </c>
      <c r="G375" s="321">
        <v>220.53333333333333</v>
      </c>
      <c r="H375" s="321">
        <v>234.83333333333334</v>
      </c>
      <c r="I375" s="321">
        <v>238.76666666666668</v>
      </c>
      <c r="J375" s="321">
        <v>241.98333333333335</v>
      </c>
      <c r="K375" s="320">
        <v>235.55</v>
      </c>
      <c r="L375" s="320">
        <v>228.4</v>
      </c>
      <c r="M375" s="320">
        <v>93.103669999999994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3443.6</v>
      </c>
      <c r="D376" s="321">
        <v>3444.4</v>
      </c>
      <c r="E376" s="321">
        <v>3400.55</v>
      </c>
      <c r="F376" s="321">
        <v>3357.5</v>
      </c>
      <c r="G376" s="321">
        <v>3313.65</v>
      </c>
      <c r="H376" s="321">
        <v>3487.4500000000003</v>
      </c>
      <c r="I376" s="321">
        <v>3531.2999999999997</v>
      </c>
      <c r="J376" s="321">
        <v>3574.3500000000004</v>
      </c>
      <c r="K376" s="320">
        <v>3488.25</v>
      </c>
      <c r="L376" s="320">
        <v>3401.35</v>
      </c>
      <c r="M376" s="320">
        <v>0.41567999999999999</v>
      </c>
      <c r="N376" s="1"/>
      <c r="O376" s="1"/>
    </row>
    <row r="377" spans="1:15" ht="12.75" customHeight="1">
      <c r="A377" s="30">
        <v>367</v>
      </c>
      <c r="B377" s="334" t="s">
        <v>843</v>
      </c>
      <c r="C377" s="320">
        <v>414.9</v>
      </c>
      <c r="D377" s="321">
        <v>416.06666666666666</v>
      </c>
      <c r="E377" s="321">
        <v>410.13333333333333</v>
      </c>
      <c r="F377" s="321">
        <v>405.36666666666667</v>
      </c>
      <c r="G377" s="321">
        <v>399.43333333333334</v>
      </c>
      <c r="H377" s="321">
        <v>420.83333333333331</v>
      </c>
      <c r="I377" s="321">
        <v>426.76666666666659</v>
      </c>
      <c r="J377" s="321">
        <v>431.5333333333333</v>
      </c>
      <c r="K377" s="320">
        <v>422</v>
      </c>
      <c r="L377" s="320">
        <v>411.3</v>
      </c>
      <c r="M377" s="320">
        <v>7.9212199999999999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501.6</v>
      </c>
      <c r="D378" s="321">
        <v>507.65000000000009</v>
      </c>
      <c r="E378" s="321">
        <v>488.85000000000014</v>
      </c>
      <c r="F378" s="321">
        <v>476.1</v>
      </c>
      <c r="G378" s="321">
        <v>457.30000000000007</v>
      </c>
      <c r="H378" s="321">
        <v>520.4000000000002</v>
      </c>
      <c r="I378" s="321">
        <v>539.20000000000016</v>
      </c>
      <c r="J378" s="321">
        <v>551.95000000000027</v>
      </c>
      <c r="K378" s="320">
        <v>526.45000000000005</v>
      </c>
      <c r="L378" s="320">
        <v>494.9</v>
      </c>
      <c r="M378" s="320">
        <v>8.0515899999999991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711.05</v>
      </c>
      <c r="D379" s="321">
        <v>715.86666666666667</v>
      </c>
      <c r="E379" s="321">
        <v>701.73333333333335</v>
      </c>
      <c r="F379" s="321">
        <v>692.41666666666663</v>
      </c>
      <c r="G379" s="321">
        <v>678.2833333333333</v>
      </c>
      <c r="H379" s="321">
        <v>725.18333333333339</v>
      </c>
      <c r="I379" s="321">
        <v>739.31666666666683</v>
      </c>
      <c r="J379" s="321">
        <v>748.63333333333344</v>
      </c>
      <c r="K379" s="320">
        <v>730</v>
      </c>
      <c r="L379" s="320">
        <v>706.55</v>
      </c>
      <c r="M379" s="320">
        <v>2.2662599999999999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129.9</v>
      </c>
      <c r="D380" s="321">
        <v>131.33333333333334</v>
      </c>
      <c r="E380" s="321">
        <v>123.56666666666669</v>
      </c>
      <c r="F380" s="321">
        <v>117.23333333333335</v>
      </c>
      <c r="G380" s="321">
        <v>109.4666666666667</v>
      </c>
      <c r="H380" s="321">
        <v>137.66666666666669</v>
      </c>
      <c r="I380" s="321">
        <v>145.43333333333334</v>
      </c>
      <c r="J380" s="321">
        <v>151.76666666666668</v>
      </c>
      <c r="K380" s="320">
        <v>139.1</v>
      </c>
      <c r="L380" s="320">
        <v>125</v>
      </c>
      <c r="M380" s="320">
        <v>21.384589999999999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1878.2</v>
      </c>
      <c r="D381" s="321">
        <v>1888.3833333333332</v>
      </c>
      <c r="E381" s="321">
        <v>1858.3166666666664</v>
      </c>
      <c r="F381" s="321">
        <v>1838.4333333333332</v>
      </c>
      <c r="G381" s="321">
        <v>1808.3666666666663</v>
      </c>
      <c r="H381" s="321">
        <v>1908.2666666666664</v>
      </c>
      <c r="I381" s="321">
        <v>1938.333333333333</v>
      </c>
      <c r="J381" s="321">
        <v>1958.2166666666665</v>
      </c>
      <c r="K381" s="320">
        <v>1918.45</v>
      </c>
      <c r="L381" s="320">
        <v>1868.5</v>
      </c>
      <c r="M381" s="320">
        <v>6.30565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700.4</v>
      </c>
      <c r="D382" s="321">
        <v>701.63333333333333</v>
      </c>
      <c r="E382" s="321">
        <v>693.26666666666665</v>
      </c>
      <c r="F382" s="321">
        <v>686.13333333333333</v>
      </c>
      <c r="G382" s="321">
        <v>677.76666666666665</v>
      </c>
      <c r="H382" s="321">
        <v>708.76666666666665</v>
      </c>
      <c r="I382" s="321">
        <v>717.13333333333321</v>
      </c>
      <c r="J382" s="321">
        <v>724.26666666666665</v>
      </c>
      <c r="K382" s="320">
        <v>710</v>
      </c>
      <c r="L382" s="320">
        <v>694.5</v>
      </c>
      <c r="M382" s="320">
        <v>1.22847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917.7</v>
      </c>
      <c r="D383" s="321">
        <v>915.80000000000007</v>
      </c>
      <c r="E383" s="321">
        <v>908.80000000000018</v>
      </c>
      <c r="F383" s="321">
        <v>899.90000000000009</v>
      </c>
      <c r="G383" s="321">
        <v>892.9000000000002</v>
      </c>
      <c r="H383" s="321">
        <v>924.70000000000016</v>
      </c>
      <c r="I383" s="321">
        <v>931.69999999999993</v>
      </c>
      <c r="J383" s="321">
        <v>940.60000000000014</v>
      </c>
      <c r="K383" s="320">
        <v>922.8</v>
      </c>
      <c r="L383" s="320">
        <v>906.9</v>
      </c>
      <c r="M383" s="320">
        <v>5.6290500000000003</v>
      </c>
      <c r="N383" s="1"/>
      <c r="O383" s="1"/>
    </row>
    <row r="384" spans="1:15" ht="12.75" customHeight="1">
      <c r="A384" s="30">
        <v>374</v>
      </c>
      <c r="B384" s="334" t="s">
        <v>844</v>
      </c>
      <c r="C384" s="320">
        <v>108.4</v>
      </c>
      <c r="D384" s="321">
        <v>109.5</v>
      </c>
      <c r="E384" s="321">
        <v>106.8</v>
      </c>
      <c r="F384" s="321">
        <v>105.2</v>
      </c>
      <c r="G384" s="321">
        <v>102.5</v>
      </c>
      <c r="H384" s="321">
        <v>111.1</v>
      </c>
      <c r="I384" s="321">
        <v>113.79999999999998</v>
      </c>
      <c r="J384" s="321">
        <v>115.39999999999999</v>
      </c>
      <c r="K384" s="320">
        <v>112.2</v>
      </c>
      <c r="L384" s="320">
        <v>107.9</v>
      </c>
      <c r="M384" s="320">
        <v>17.506150000000002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191.7</v>
      </c>
      <c r="D385" s="321">
        <v>193.33333333333334</v>
      </c>
      <c r="E385" s="321">
        <v>189.66666666666669</v>
      </c>
      <c r="F385" s="321">
        <v>187.63333333333335</v>
      </c>
      <c r="G385" s="321">
        <v>183.9666666666667</v>
      </c>
      <c r="H385" s="321">
        <v>195.36666666666667</v>
      </c>
      <c r="I385" s="321">
        <v>199.03333333333336</v>
      </c>
      <c r="J385" s="321">
        <v>201.06666666666666</v>
      </c>
      <c r="K385" s="320">
        <v>197</v>
      </c>
      <c r="L385" s="320">
        <v>191.3</v>
      </c>
      <c r="M385" s="320">
        <v>15.40375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647.1</v>
      </c>
      <c r="D386" s="321">
        <v>650.31666666666672</v>
      </c>
      <c r="E386" s="321">
        <v>640.83333333333348</v>
      </c>
      <c r="F386" s="321">
        <v>634.56666666666672</v>
      </c>
      <c r="G386" s="321">
        <v>625.08333333333348</v>
      </c>
      <c r="H386" s="321">
        <v>656.58333333333348</v>
      </c>
      <c r="I386" s="321">
        <v>666.06666666666683</v>
      </c>
      <c r="J386" s="321">
        <v>672.33333333333348</v>
      </c>
      <c r="K386" s="320">
        <v>659.8</v>
      </c>
      <c r="L386" s="320">
        <v>644.04999999999995</v>
      </c>
      <c r="M386" s="320">
        <v>3.2160199999999999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268.64999999999998</v>
      </c>
      <c r="D387" s="321">
        <v>269.13333333333333</v>
      </c>
      <c r="E387" s="321">
        <v>266.26666666666665</v>
      </c>
      <c r="F387" s="321">
        <v>263.88333333333333</v>
      </c>
      <c r="G387" s="321">
        <v>261.01666666666665</v>
      </c>
      <c r="H387" s="321">
        <v>271.51666666666665</v>
      </c>
      <c r="I387" s="321">
        <v>274.38333333333333</v>
      </c>
      <c r="J387" s="321">
        <v>276.76666666666665</v>
      </c>
      <c r="K387" s="320">
        <v>272</v>
      </c>
      <c r="L387" s="320">
        <v>266.75</v>
      </c>
      <c r="M387" s="320">
        <v>4.3048000000000002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815.1</v>
      </c>
      <c r="D388" s="321">
        <v>815.13333333333333</v>
      </c>
      <c r="E388" s="321">
        <v>806.4666666666667</v>
      </c>
      <c r="F388" s="321">
        <v>797.83333333333337</v>
      </c>
      <c r="G388" s="321">
        <v>789.16666666666674</v>
      </c>
      <c r="H388" s="321">
        <v>823.76666666666665</v>
      </c>
      <c r="I388" s="321">
        <v>832.43333333333339</v>
      </c>
      <c r="J388" s="321">
        <v>841.06666666666661</v>
      </c>
      <c r="K388" s="320">
        <v>823.8</v>
      </c>
      <c r="L388" s="320">
        <v>806.5</v>
      </c>
      <c r="M388" s="320">
        <v>4.6592000000000002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2452.35</v>
      </c>
      <c r="D389" s="321">
        <v>2470.1833333333329</v>
      </c>
      <c r="E389" s="321">
        <v>2424.0666666666657</v>
      </c>
      <c r="F389" s="321">
        <v>2395.7833333333328</v>
      </c>
      <c r="G389" s="321">
        <v>2349.6666666666656</v>
      </c>
      <c r="H389" s="321">
        <v>2498.4666666666658</v>
      </c>
      <c r="I389" s="321">
        <v>2544.5833333333335</v>
      </c>
      <c r="J389" s="321">
        <v>2572.8666666666659</v>
      </c>
      <c r="K389" s="320">
        <v>2516.3000000000002</v>
      </c>
      <c r="L389" s="320">
        <v>2441.9</v>
      </c>
      <c r="M389" s="320">
        <v>0.13102</v>
      </c>
      <c r="N389" s="1"/>
      <c r="O389" s="1"/>
    </row>
    <row r="390" spans="1:15" ht="12.75" customHeight="1">
      <c r="A390" s="30">
        <v>380</v>
      </c>
      <c r="B390" s="334" t="s">
        <v>861</v>
      </c>
      <c r="C390" s="320">
        <v>112.65</v>
      </c>
      <c r="D390" s="321">
        <v>112.80000000000001</v>
      </c>
      <c r="E390" s="321">
        <v>111.90000000000002</v>
      </c>
      <c r="F390" s="321">
        <v>111.15</v>
      </c>
      <c r="G390" s="321">
        <v>110.25000000000001</v>
      </c>
      <c r="H390" s="321">
        <v>113.55000000000003</v>
      </c>
      <c r="I390" s="321">
        <v>114.45</v>
      </c>
      <c r="J390" s="321">
        <v>115.20000000000003</v>
      </c>
      <c r="K390" s="320">
        <v>113.7</v>
      </c>
      <c r="L390" s="320">
        <v>112.05</v>
      </c>
      <c r="M390" s="320">
        <v>7.1874200000000004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131.25</v>
      </c>
      <c r="D391" s="321">
        <v>130.13333333333333</v>
      </c>
      <c r="E391" s="321">
        <v>128.61666666666665</v>
      </c>
      <c r="F391" s="321">
        <v>125.98333333333332</v>
      </c>
      <c r="G391" s="321">
        <v>124.46666666666664</v>
      </c>
      <c r="H391" s="321">
        <v>132.76666666666665</v>
      </c>
      <c r="I391" s="321">
        <v>134.2833333333333</v>
      </c>
      <c r="J391" s="321">
        <v>136.91666666666666</v>
      </c>
      <c r="K391" s="320">
        <v>131.65</v>
      </c>
      <c r="L391" s="320">
        <v>127.5</v>
      </c>
      <c r="M391" s="320">
        <v>171.94605000000001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105.2</v>
      </c>
      <c r="D392" s="321">
        <v>105.71666666666665</v>
      </c>
      <c r="E392" s="321">
        <v>103.73333333333331</v>
      </c>
      <c r="F392" s="321">
        <v>102.26666666666665</v>
      </c>
      <c r="G392" s="321">
        <v>100.2833333333333</v>
      </c>
      <c r="H392" s="321">
        <v>107.18333333333331</v>
      </c>
      <c r="I392" s="321">
        <v>109.16666666666666</v>
      </c>
      <c r="J392" s="321">
        <v>110.63333333333331</v>
      </c>
      <c r="K392" s="320">
        <v>107.7</v>
      </c>
      <c r="L392" s="320">
        <v>104.25</v>
      </c>
      <c r="M392" s="320">
        <v>84.838579999999993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133.9</v>
      </c>
      <c r="D393" s="321">
        <v>133.81666666666666</v>
      </c>
      <c r="E393" s="321">
        <v>133.03333333333333</v>
      </c>
      <c r="F393" s="321">
        <v>132.16666666666666</v>
      </c>
      <c r="G393" s="321">
        <v>131.38333333333333</v>
      </c>
      <c r="H393" s="321">
        <v>134.68333333333334</v>
      </c>
      <c r="I393" s="321">
        <v>135.46666666666664</v>
      </c>
      <c r="J393" s="321">
        <v>136.33333333333334</v>
      </c>
      <c r="K393" s="320">
        <v>134.6</v>
      </c>
      <c r="L393" s="320">
        <v>132.94999999999999</v>
      </c>
      <c r="M393" s="320">
        <v>19.9331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157.80000000000001</v>
      </c>
      <c r="D394" s="321">
        <v>158.73333333333332</v>
      </c>
      <c r="E394" s="321">
        <v>153.11666666666665</v>
      </c>
      <c r="F394" s="321">
        <v>148.43333333333334</v>
      </c>
      <c r="G394" s="321">
        <v>142.81666666666666</v>
      </c>
      <c r="H394" s="321">
        <v>163.41666666666663</v>
      </c>
      <c r="I394" s="321">
        <v>169.0333333333333</v>
      </c>
      <c r="J394" s="321">
        <v>173.71666666666661</v>
      </c>
      <c r="K394" s="320">
        <v>164.35</v>
      </c>
      <c r="L394" s="320">
        <v>154.05000000000001</v>
      </c>
      <c r="M394" s="320">
        <v>147.80456000000001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1162.5999999999999</v>
      </c>
      <c r="D395" s="321">
        <v>1165.25</v>
      </c>
      <c r="E395" s="321">
        <v>1151.3499999999999</v>
      </c>
      <c r="F395" s="321">
        <v>1140.0999999999999</v>
      </c>
      <c r="G395" s="321">
        <v>1126.1999999999998</v>
      </c>
      <c r="H395" s="321">
        <v>1176.5</v>
      </c>
      <c r="I395" s="321">
        <v>1190.4000000000001</v>
      </c>
      <c r="J395" s="321">
        <v>1201.6500000000001</v>
      </c>
      <c r="K395" s="320">
        <v>1179.1500000000001</v>
      </c>
      <c r="L395" s="320">
        <v>1154</v>
      </c>
      <c r="M395" s="320">
        <v>1.5728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2610.1999999999998</v>
      </c>
      <c r="D396" s="321">
        <v>2610.5833333333335</v>
      </c>
      <c r="E396" s="321">
        <v>2582.6166666666668</v>
      </c>
      <c r="F396" s="321">
        <v>2555.0333333333333</v>
      </c>
      <c r="G396" s="321">
        <v>2527.0666666666666</v>
      </c>
      <c r="H396" s="321">
        <v>2638.166666666667</v>
      </c>
      <c r="I396" s="321">
        <v>2666.1333333333332</v>
      </c>
      <c r="J396" s="321">
        <v>2693.7166666666672</v>
      </c>
      <c r="K396" s="320">
        <v>2638.55</v>
      </c>
      <c r="L396" s="320">
        <v>2583</v>
      </c>
      <c r="M396" s="320">
        <v>42.708159999999999</v>
      </c>
      <c r="N396" s="1"/>
      <c r="O396" s="1"/>
    </row>
    <row r="397" spans="1:15" ht="12.75" customHeight="1">
      <c r="A397" s="30">
        <v>387</v>
      </c>
      <c r="B397" s="334" t="s">
        <v>845</v>
      </c>
      <c r="C397" s="320">
        <v>625.25</v>
      </c>
      <c r="D397" s="321">
        <v>626.68333333333328</v>
      </c>
      <c r="E397" s="321">
        <v>608.56666666666661</v>
      </c>
      <c r="F397" s="321">
        <v>591.88333333333333</v>
      </c>
      <c r="G397" s="321">
        <v>573.76666666666665</v>
      </c>
      <c r="H397" s="321">
        <v>643.36666666666656</v>
      </c>
      <c r="I397" s="321">
        <v>661.48333333333312</v>
      </c>
      <c r="J397" s="321">
        <v>678.16666666666652</v>
      </c>
      <c r="K397" s="320">
        <v>644.79999999999995</v>
      </c>
      <c r="L397" s="320">
        <v>610</v>
      </c>
      <c r="M397" s="320">
        <v>4.7891000000000004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266.64999999999998</v>
      </c>
      <c r="D398" s="321">
        <v>266.8</v>
      </c>
      <c r="E398" s="321">
        <v>263.85000000000002</v>
      </c>
      <c r="F398" s="321">
        <v>261.05</v>
      </c>
      <c r="G398" s="321">
        <v>258.10000000000002</v>
      </c>
      <c r="H398" s="321">
        <v>269.60000000000002</v>
      </c>
      <c r="I398" s="321">
        <v>272.54999999999995</v>
      </c>
      <c r="J398" s="321">
        <v>275.35000000000002</v>
      </c>
      <c r="K398" s="320">
        <v>269.75</v>
      </c>
      <c r="L398" s="320">
        <v>264</v>
      </c>
      <c r="M398" s="320">
        <v>3.9931100000000002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1001.3</v>
      </c>
      <c r="D399" s="321">
        <v>1001.9833333333332</v>
      </c>
      <c r="E399" s="321">
        <v>976.16666666666652</v>
      </c>
      <c r="F399" s="321">
        <v>951.0333333333333</v>
      </c>
      <c r="G399" s="321">
        <v>925.21666666666658</v>
      </c>
      <c r="H399" s="321">
        <v>1027.1166666666663</v>
      </c>
      <c r="I399" s="321">
        <v>1052.9333333333334</v>
      </c>
      <c r="J399" s="321">
        <v>1078.0666666666664</v>
      </c>
      <c r="K399" s="320">
        <v>1027.8</v>
      </c>
      <c r="L399" s="320">
        <v>976.85</v>
      </c>
      <c r="M399" s="320">
        <v>2.41967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1576.5</v>
      </c>
      <c r="D400" s="321">
        <v>1587.4166666666667</v>
      </c>
      <c r="E400" s="321">
        <v>1560.8833333333334</v>
      </c>
      <c r="F400" s="321">
        <v>1545.2666666666667</v>
      </c>
      <c r="G400" s="321">
        <v>1518.7333333333333</v>
      </c>
      <c r="H400" s="321">
        <v>1603.0333333333335</v>
      </c>
      <c r="I400" s="321">
        <v>1629.5666666666668</v>
      </c>
      <c r="J400" s="321">
        <v>1645.1833333333336</v>
      </c>
      <c r="K400" s="320">
        <v>1613.95</v>
      </c>
      <c r="L400" s="320">
        <v>1571.8</v>
      </c>
      <c r="M400" s="320">
        <v>1.1893800000000001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34.700000000000003</v>
      </c>
      <c r="D401" s="321">
        <v>34.866666666666667</v>
      </c>
      <c r="E401" s="321">
        <v>34.433333333333337</v>
      </c>
      <c r="F401" s="321">
        <v>34.166666666666671</v>
      </c>
      <c r="G401" s="321">
        <v>33.733333333333341</v>
      </c>
      <c r="H401" s="321">
        <v>35.133333333333333</v>
      </c>
      <c r="I401" s="321">
        <v>35.566666666666656</v>
      </c>
      <c r="J401" s="321">
        <v>35.833333333333329</v>
      </c>
      <c r="K401" s="320">
        <v>35.299999999999997</v>
      </c>
      <c r="L401" s="320">
        <v>34.6</v>
      </c>
      <c r="M401" s="320">
        <v>30.171299999999999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109.95</v>
      </c>
      <c r="D402" s="321">
        <v>110.66666666666667</v>
      </c>
      <c r="E402" s="321">
        <v>108.98333333333335</v>
      </c>
      <c r="F402" s="321">
        <v>108.01666666666668</v>
      </c>
      <c r="G402" s="321">
        <v>106.33333333333336</v>
      </c>
      <c r="H402" s="321">
        <v>111.63333333333334</v>
      </c>
      <c r="I402" s="321">
        <v>113.31666666666665</v>
      </c>
      <c r="J402" s="321">
        <v>114.28333333333333</v>
      </c>
      <c r="K402" s="320">
        <v>112.35</v>
      </c>
      <c r="L402" s="320">
        <v>109.7</v>
      </c>
      <c r="M402" s="320">
        <v>231.57884999999999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7879.1</v>
      </c>
      <c r="D403" s="321">
        <v>7868.2666666666664</v>
      </c>
      <c r="E403" s="321">
        <v>7821.0333333333328</v>
      </c>
      <c r="F403" s="321">
        <v>7762.9666666666662</v>
      </c>
      <c r="G403" s="321">
        <v>7715.7333333333327</v>
      </c>
      <c r="H403" s="321">
        <v>7926.333333333333</v>
      </c>
      <c r="I403" s="321">
        <v>7973.5666666666666</v>
      </c>
      <c r="J403" s="321">
        <v>8031.6333333333332</v>
      </c>
      <c r="K403" s="320">
        <v>7915.5</v>
      </c>
      <c r="L403" s="320">
        <v>7810.2</v>
      </c>
      <c r="M403" s="320">
        <v>0.49869999999999998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852.35</v>
      </c>
      <c r="D404" s="321">
        <v>850.5333333333333</v>
      </c>
      <c r="E404" s="321">
        <v>846.31666666666661</v>
      </c>
      <c r="F404" s="321">
        <v>840.2833333333333</v>
      </c>
      <c r="G404" s="321">
        <v>836.06666666666661</v>
      </c>
      <c r="H404" s="321">
        <v>856.56666666666661</v>
      </c>
      <c r="I404" s="321">
        <v>860.7833333333333</v>
      </c>
      <c r="J404" s="321">
        <v>866.81666666666661</v>
      </c>
      <c r="K404" s="320">
        <v>854.75</v>
      </c>
      <c r="L404" s="320">
        <v>844.5</v>
      </c>
      <c r="M404" s="320">
        <v>22.760470000000002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1142.5</v>
      </c>
      <c r="D405" s="321">
        <v>1145.1833333333334</v>
      </c>
      <c r="E405" s="321">
        <v>1130.3666666666668</v>
      </c>
      <c r="F405" s="321">
        <v>1118.2333333333333</v>
      </c>
      <c r="G405" s="321">
        <v>1103.4166666666667</v>
      </c>
      <c r="H405" s="321">
        <v>1157.3166666666668</v>
      </c>
      <c r="I405" s="321">
        <v>1172.1333333333334</v>
      </c>
      <c r="J405" s="321">
        <v>1184.2666666666669</v>
      </c>
      <c r="K405" s="320">
        <v>1160</v>
      </c>
      <c r="L405" s="320">
        <v>1133.05</v>
      </c>
      <c r="M405" s="320">
        <v>13.188739999999999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514.9</v>
      </c>
      <c r="D406" s="321">
        <v>516.70000000000005</v>
      </c>
      <c r="E406" s="321">
        <v>511.40000000000009</v>
      </c>
      <c r="F406" s="321">
        <v>507.90000000000009</v>
      </c>
      <c r="G406" s="321">
        <v>502.60000000000014</v>
      </c>
      <c r="H406" s="321">
        <v>520.20000000000005</v>
      </c>
      <c r="I406" s="321">
        <v>525.5</v>
      </c>
      <c r="J406" s="321">
        <v>529</v>
      </c>
      <c r="K406" s="320">
        <v>522</v>
      </c>
      <c r="L406" s="320">
        <v>513.20000000000005</v>
      </c>
      <c r="M406" s="320">
        <v>123.70287999999999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2021.3</v>
      </c>
      <c r="D407" s="321">
        <v>2013.8</v>
      </c>
      <c r="E407" s="321">
        <v>1990.1499999999999</v>
      </c>
      <c r="F407" s="321">
        <v>1959</v>
      </c>
      <c r="G407" s="321">
        <v>1935.35</v>
      </c>
      <c r="H407" s="321">
        <v>2044.9499999999998</v>
      </c>
      <c r="I407" s="321">
        <v>2068.6</v>
      </c>
      <c r="J407" s="321">
        <v>2099.75</v>
      </c>
      <c r="K407" s="320">
        <v>2037.45</v>
      </c>
      <c r="L407" s="320">
        <v>1982.65</v>
      </c>
      <c r="M407" s="320">
        <v>1.1017999999999999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131.15</v>
      </c>
      <c r="D408" s="321">
        <v>132.28333333333333</v>
      </c>
      <c r="E408" s="321">
        <v>127.36666666666667</v>
      </c>
      <c r="F408" s="321">
        <v>123.58333333333334</v>
      </c>
      <c r="G408" s="321">
        <v>118.66666666666669</v>
      </c>
      <c r="H408" s="321">
        <v>136.06666666666666</v>
      </c>
      <c r="I408" s="321">
        <v>140.98333333333335</v>
      </c>
      <c r="J408" s="321">
        <v>144.76666666666665</v>
      </c>
      <c r="K408" s="320">
        <v>137.19999999999999</v>
      </c>
      <c r="L408" s="320">
        <v>128.5</v>
      </c>
      <c r="M408" s="320">
        <v>22.919409999999999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129.05000000000001</v>
      </c>
      <c r="D409" s="321">
        <v>129.43333333333334</v>
      </c>
      <c r="E409" s="321">
        <v>127.86666666666667</v>
      </c>
      <c r="F409" s="321">
        <v>126.68333333333334</v>
      </c>
      <c r="G409" s="321">
        <v>125.11666666666667</v>
      </c>
      <c r="H409" s="321">
        <v>130.61666666666667</v>
      </c>
      <c r="I409" s="321">
        <v>132.18333333333334</v>
      </c>
      <c r="J409" s="321">
        <v>133.36666666666667</v>
      </c>
      <c r="K409" s="320">
        <v>131</v>
      </c>
      <c r="L409" s="320">
        <v>128.25</v>
      </c>
      <c r="M409" s="320">
        <v>12.716150000000001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149.30000000000001</v>
      </c>
      <c r="D410" s="321">
        <v>149.78333333333333</v>
      </c>
      <c r="E410" s="321">
        <v>147.01666666666665</v>
      </c>
      <c r="F410" s="321">
        <v>144.73333333333332</v>
      </c>
      <c r="G410" s="321">
        <v>141.96666666666664</v>
      </c>
      <c r="H410" s="321">
        <v>152.06666666666666</v>
      </c>
      <c r="I410" s="321">
        <v>154.83333333333337</v>
      </c>
      <c r="J410" s="321">
        <v>157.11666666666667</v>
      </c>
      <c r="K410" s="320">
        <v>152.55000000000001</v>
      </c>
      <c r="L410" s="320">
        <v>147.5</v>
      </c>
      <c r="M410" s="320">
        <v>11.182700000000001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3891.7</v>
      </c>
      <c r="D411" s="321">
        <v>3906.1166666666668</v>
      </c>
      <c r="E411" s="321">
        <v>3792.2333333333336</v>
      </c>
      <c r="F411" s="321">
        <v>3692.7666666666669</v>
      </c>
      <c r="G411" s="321">
        <v>3578.8833333333337</v>
      </c>
      <c r="H411" s="321">
        <v>4005.5833333333335</v>
      </c>
      <c r="I411" s="321">
        <v>4119.4666666666672</v>
      </c>
      <c r="J411" s="321">
        <v>4218.9333333333334</v>
      </c>
      <c r="K411" s="320">
        <v>4020</v>
      </c>
      <c r="L411" s="320">
        <v>3806.65</v>
      </c>
      <c r="M411" s="320">
        <v>0.47449000000000002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718.55</v>
      </c>
      <c r="D412" s="321">
        <v>724.35</v>
      </c>
      <c r="E412" s="321">
        <v>704.2</v>
      </c>
      <c r="F412" s="321">
        <v>689.85</v>
      </c>
      <c r="G412" s="321">
        <v>669.7</v>
      </c>
      <c r="H412" s="321">
        <v>738.7</v>
      </c>
      <c r="I412" s="321">
        <v>758.84999999999991</v>
      </c>
      <c r="J412" s="321">
        <v>773.2</v>
      </c>
      <c r="K412" s="320">
        <v>744.5</v>
      </c>
      <c r="L412" s="320">
        <v>710</v>
      </c>
      <c r="M412" s="320">
        <v>3.4423499999999998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475.95</v>
      </c>
      <c r="D413" s="321">
        <v>470.01666666666671</v>
      </c>
      <c r="E413" s="321">
        <v>462.03333333333342</v>
      </c>
      <c r="F413" s="321">
        <v>448.11666666666673</v>
      </c>
      <c r="G413" s="321">
        <v>440.13333333333344</v>
      </c>
      <c r="H413" s="321">
        <v>483.93333333333339</v>
      </c>
      <c r="I413" s="321">
        <v>491.91666666666663</v>
      </c>
      <c r="J413" s="321">
        <v>505.83333333333337</v>
      </c>
      <c r="K413" s="320">
        <v>478</v>
      </c>
      <c r="L413" s="320">
        <v>456.1</v>
      </c>
      <c r="M413" s="320">
        <v>3.5392299999999999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25203.65</v>
      </c>
      <c r="D414" s="321">
        <v>25215.833333333332</v>
      </c>
      <c r="E414" s="321">
        <v>24938.816666666666</v>
      </c>
      <c r="F414" s="321">
        <v>24673.983333333334</v>
      </c>
      <c r="G414" s="321">
        <v>24396.966666666667</v>
      </c>
      <c r="H414" s="321">
        <v>25480.666666666664</v>
      </c>
      <c r="I414" s="321">
        <v>25757.683333333334</v>
      </c>
      <c r="J414" s="321">
        <v>26022.516666666663</v>
      </c>
      <c r="K414" s="320">
        <v>25492.85</v>
      </c>
      <c r="L414" s="320">
        <v>24951</v>
      </c>
      <c r="M414" s="320">
        <v>0.35975000000000001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1753.2</v>
      </c>
      <c r="D415" s="321">
        <v>1762.0666666666666</v>
      </c>
      <c r="E415" s="321">
        <v>1725.1333333333332</v>
      </c>
      <c r="F415" s="321">
        <v>1697.0666666666666</v>
      </c>
      <c r="G415" s="321">
        <v>1660.1333333333332</v>
      </c>
      <c r="H415" s="321">
        <v>1790.1333333333332</v>
      </c>
      <c r="I415" s="321">
        <v>1827.0666666666666</v>
      </c>
      <c r="J415" s="321">
        <v>1855.1333333333332</v>
      </c>
      <c r="K415" s="320">
        <v>1799</v>
      </c>
      <c r="L415" s="320">
        <v>1734</v>
      </c>
      <c r="M415" s="320">
        <v>1.28799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2499.5500000000002</v>
      </c>
      <c r="D416" s="321">
        <v>2503.35</v>
      </c>
      <c r="E416" s="321">
        <v>2480.1499999999996</v>
      </c>
      <c r="F416" s="321">
        <v>2460.7499999999995</v>
      </c>
      <c r="G416" s="321">
        <v>2437.5499999999993</v>
      </c>
      <c r="H416" s="321">
        <v>2522.75</v>
      </c>
      <c r="I416" s="321">
        <v>2545.9499999999998</v>
      </c>
      <c r="J416" s="321">
        <v>2565.3500000000004</v>
      </c>
      <c r="K416" s="320">
        <v>2526.5500000000002</v>
      </c>
      <c r="L416" s="320">
        <v>2483.9499999999998</v>
      </c>
      <c r="M416" s="320">
        <v>2.27887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509.95</v>
      </c>
      <c r="D417" s="321">
        <v>512.31666666666672</v>
      </c>
      <c r="E417" s="321">
        <v>502.63333333333344</v>
      </c>
      <c r="F417" s="321">
        <v>495.31666666666672</v>
      </c>
      <c r="G417" s="321">
        <v>485.63333333333344</v>
      </c>
      <c r="H417" s="321">
        <v>519.63333333333344</v>
      </c>
      <c r="I417" s="321">
        <v>529.31666666666661</v>
      </c>
      <c r="J417" s="321">
        <v>536.63333333333344</v>
      </c>
      <c r="K417" s="320">
        <v>522</v>
      </c>
      <c r="L417" s="320">
        <v>505</v>
      </c>
      <c r="M417" s="320">
        <v>0.56257000000000001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29</v>
      </c>
      <c r="D418" s="321">
        <v>29.183333333333334</v>
      </c>
      <c r="E418" s="321">
        <v>28.716666666666669</v>
      </c>
      <c r="F418" s="321">
        <v>28.433333333333334</v>
      </c>
      <c r="G418" s="321">
        <v>27.966666666666669</v>
      </c>
      <c r="H418" s="321">
        <v>29.466666666666669</v>
      </c>
      <c r="I418" s="321">
        <v>29.93333333333333</v>
      </c>
      <c r="J418" s="321">
        <v>30.216666666666669</v>
      </c>
      <c r="K418" s="320">
        <v>29.65</v>
      </c>
      <c r="L418" s="320">
        <v>28.9</v>
      </c>
      <c r="M418" s="320">
        <v>62.2637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3496.85</v>
      </c>
      <c r="D419" s="321">
        <v>3493.9666666666672</v>
      </c>
      <c r="E419" s="321">
        <v>3472.9333333333343</v>
      </c>
      <c r="F419" s="321">
        <v>3449.0166666666673</v>
      </c>
      <c r="G419" s="321">
        <v>3427.9833333333345</v>
      </c>
      <c r="H419" s="321">
        <v>3517.8833333333341</v>
      </c>
      <c r="I419" s="321">
        <v>3538.916666666667</v>
      </c>
      <c r="J419" s="321">
        <v>3562.8333333333339</v>
      </c>
      <c r="K419" s="320">
        <v>3515</v>
      </c>
      <c r="L419" s="320">
        <v>3470.05</v>
      </c>
      <c r="M419" s="320">
        <v>0.16681000000000001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710.95</v>
      </c>
      <c r="D420" s="321">
        <v>711.54999999999984</v>
      </c>
      <c r="E420" s="321">
        <v>705.4499999999997</v>
      </c>
      <c r="F420" s="321">
        <v>699.94999999999982</v>
      </c>
      <c r="G420" s="321">
        <v>693.84999999999968</v>
      </c>
      <c r="H420" s="321">
        <v>717.04999999999973</v>
      </c>
      <c r="I420" s="321">
        <v>723.14999999999986</v>
      </c>
      <c r="J420" s="321">
        <v>728.64999999999975</v>
      </c>
      <c r="K420" s="320">
        <v>717.65</v>
      </c>
      <c r="L420" s="320">
        <v>706.05</v>
      </c>
      <c r="M420" s="320">
        <v>3.40144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776.5</v>
      </c>
      <c r="D421" s="321">
        <v>781.26666666666677</v>
      </c>
      <c r="E421" s="321">
        <v>764.28333333333353</v>
      </c>
      <c r="F421" s="321">
        <v>752.06666666666672</v>
      </c>
      <c r="G421" s="321">
        <v>735.08333333333348</v>
      </c>
      <c r="H421" s="321">
        <v>793.48333333333358</v>
      </c>
      <c r="I421" s="321">
        <v>810.46666666666692</v>
      </c>
      <c r="J421" s="321">
        <v>822.68333333333362</v>
      </c>
      <c r="K421" s="320">
        <v>798.25</v>
      </c>
      <c r="L421" s="320">
        <v>769.05</v>
      </c>
      <c r="M421" s="320">
        <v>0.72963999999999996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3020.4</v>
      </c>
      <c r="D422" s="321">
        <v>3020.4666666666667</v>
      </c>
      <c r="E422" s="321">
        <v>2970.9333333333334</v>
      </c>
      <c r="F422" s="321">
        <v>2921.4666666666667</v>
      </c>
      <c r="G422" s="321">
        <v>2871.9333333333334</v>
      </c>
      <c r="H422" s="321">
        <v>3069.9333333333334</v>
      </c>
      <c r="I422" s="321">
        <v>3119.4666666666672</v>
      </c>
      <c r="J422" s="321">
        <v>3168.9333333333334</v>
      </c>
      <c r="K422" s="320">
        <v>3070</v>
      </c>
      <c r="L422" s="320">
        <v>2971</v>
      </c>
      <c r="M422" s="320">
        <v>0.27833999999999998</v>
      </c>
      <c r="N422" s="1"/>
      <c r="O422" s="1"/>
    </row>
    <row r="423" spans="1:15" ht="12.75" customHeight="1">
      <c r="A423" s="30">
        <v>413</v>
      </c>
      <c r="B423" s="334" t="s">
        <v>862</v>
      </c>
      <c r="C423" s="320">
        <v>647.85</v>
      </c>
      <c r="D423" s="321">
        <v>651.36666666666667</v>
      </c>
      <c r="E423" s="321">
        <v>641.48333333333335</v>
      </c>
      <c r="F423" s="321">
        <v>635.11666666666667</v>
      </c>
      <c r="G423" s="321">
        <v>625.23333333333335</v>
      </c>
      <c r="H423" s="321">
        <v>657.73333333333335</v>
      </c>
      <c r="I423" s="321">
        <v>667.61666666666679</v>
      </c>
      <c r="J423" s="321">
        <v>673.98333333333335</v>
      </c>
      <c r="K423" s="320">
        <v>661.25</v>
      </c>
      <c r="L423" s="320">
        <v>645</v>
      </c>
      <c r="M423" s="320">
        <v>8.4009699999999992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810.2</v>
      </c>
      <c r="D424" s="321">
        <v>813.86666666666667</v>
      </c>
      <c r="E424" s="321">
        <v>800.33333333333337</v>
      </c>
      <c r="F424" s="321">
        <v>790.4666666666667</v>
      </c>
      <c r="G424" s="321">
        <v>776.93333333333339</v>
      </c>
      <c r="H424" s="321">
        <v>823.73333333333335</v>
      </c>
      <c r="I424" s="321">
        <v>837.26666666666665</v>
      </c>
      <c r="J424" s="321">
        <v>847.13333333333333</v>
      </c>
      <c r="K424" s="320">
        <v>827.4</v>
      </c>
      <c r="L424" s="320">
        <v>804</v>
      </c>
      <c r="M424" s="320">
        <v>1.95991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436.7</v>
      </c>
      <c r="D425" s="321">
        <v>439.43333333333334</v>
      </c>
      <c r="E425" s="321">
        <v>428.26666666666665</v>
      </c>
      <c r="F425" s="321">
        <v>419.83333333333331</v>
      </c>
      <c r="G425" s="321">
        <v>408.66666666666663</v>
      </c>
      <c r="H425" s="321">
        <v>447.86666666666667</v>
      </c>
      <c r="I425" s="321">
        <v>459.0333333333333</v>
      </c>
      <c r="J425" s="321">
        <v>467.4666666666667</v>
      </c>
      <c r="K425" s="320">
        <v>450.6</v>
      </c>
      <c r="L425" s="320">
        <v>431</v>
      </c>
      <c r="M425" s="320">
        <v>1.08636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289.89999999999998</v>
      </c>
      <c r="D426" s="321">
        <v>290.91666666666663</v>
      </c>
      <c r="E426" s="321">
        <v>287.13333333333327</v>
      </c>
      <c r="F426" s="321">
        <v>284.36666666666662</v>
      </c>
      <c r="G426" s="321">
        <v>280.58333333333326</v>
      </c>
      <c r="H426" s="321">
        <v>293.68333333333328</v>
      </c>
      <c r="I426" s="321">
        <v>297.46666666666658</v>
      </c>
      <c r="J426" s="321">
        <v>300.23333333333329</v>
      </c>
      <c r="K426" s="320">
        <v>294.7</v>
      </c>
      <c r="L426" s="320">
        <v>288.14999999999998</v>
      </c>
      <c r="M426" s="320">
        <v>1.8110200000000001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58.6</v>
      </c>
      <c r="D427" s="321">
        <v>58.866666666666667</v>
      </c>
      <c r="E427" s="321">
        <v>58.233333333333334</v>
      </c>
      <c r="F427" s="321">
        <v>57.866666666666667</v>
      </c>
      <c r="G427" s="321">
        <v>57.233333333333334</v>
      </c>
      <c r="H427" s="321">
        <v>59.233333333333334</v>
      </c>
      <c r="I427" s="321">
        <v>59.866666666666674</v>
      </c>
      <c r="J427" s="321">
        <v>60.233333333333334</v>
      </c>
      <c r="K427" s="320">
        <v>59.5</v>
      </c>
      <c r="L427" s="320">
        <v>58.5</v>
      </c>
      <c r="M427" s="320">
        <v>12.411429999999999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2698.9</v>
      </c>
      <c r="D428" s="321">
        <v>2717.6</v>
      </c>
      <c r="E428" s="321">
        <v>2671.6</v>
      </c>
      <c r="F428" s="321">
        <v>2644.3</v>
      </c>
      <c r="G428" s="321">
        <v>2598.3000000000002</v>
      </c>
      <c r="H428" s="321">
        <v>2744.8999999999996</v>
      </c>
      <c r="I428" s="321">
        <v>2790.8999999999996</v>
      </c>
      <c r="J428" s="321">
        <v>2818.1999999999994</v>
      </c>
      <c r="K428" s="320">
        <v>2763.6</v>
      </c>
      <c r="L428" s="320">
        <v>2690.3</v>
      </c>
      <c r="M428" s="320">
        <v>4.6326900000000002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1223.5999999999999</v>
      </c>
      <c r="D429" s="321">
        <v>1219.8833333333332</v>
      </c>
      <c r="E429" s="321">
        <v>1201.7666666666664</v>
      </c>
      <c r="F429" s="321">
        <v>1179.9333333333332</v>
      </c>
      <c r="G429" s="321">
        <v>1161.8166666666664</v>
      </c>
      <c r="H429" s="321">
        <v>1241.7166666666665</v>
      </c>
      <c r="I429" s="321">
        <v>1259.8333333333333</v>
      </c>
      <c r="J429" s="321">
        <v>1281.6666666666665</v>
      </c>
      <c r="K429" s="320">
        <v>1238</v>
      </c>
      <c r="L429" s="320">
        <v>1198.05</v>
      </c>
      <c r="M429" s="320">
        <v>11.0823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380.6</v>
      </c>
      <c r="D430" s="321">
        <v>381.25</v>
      </c>
      <c r="E430" s="321">
        <v>373.55</v>
      </c>
      <c r="F430" s="321">
        <v>366.5</v>
      </c>
      <c r="G430" s="321">
        <v>358.8</v>
      </c>
      <c r="H430" s="321">
        <v>388.3</v>
      </c>
      <c r="I430" s="321">
        <v>396.00000000000006</v>
      </c>
      <c r="J430" s="321">
        <v>403.05</v>
      </c>
      <c r="K430" s="320">
        <v>388.95</v>
      </c>
      <c r="L430" s="320">
        <v>374.2</v>
      </c>
      <c r="M430" s="320">
        <v>6.96258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94.85</v>
      </c>
      <c r="D431" s="321">
        <v>94.716666666666654</v>
      </c>
      <c r="E431" s="321">
        <v>93.333333333333314</v>
      </c>
      <c r="F431" s="321">
        <v>91.816666666666663</v>
      </c>
      <c r="G431" s="321">
        <v>90.433333333333323</v>
      </c>
      <c r="H431" s="321">
        <v>96.233333333333306</v>
      </c>
      <c r="I431" s="321">
        <v>97.61666666666666</v>
      </c>
      <c r="J431" s="321">
        <v>99.133333333333297</v>
      </c>
      <c r="K431" s="320">
        <v>96.1</v>
      </c>
      <c r="L431" s="320">
        <v>93.2</v>
      </c>
      <c r="M431" s="320">
        <v>3.8188499999999999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211.2</v>
      </c>
      <c r="D432" s="321">
        <v>213.43333333333331</v>
      </c>
      <c r="E432" s="321">
        <v>208.26666666666662</v>
      </c>
      <c r="F432" s="321">
        <v>205.33333333333331</v>
      </c>
      <c r="G432" s="321">
        <v>200.16666666666663</v>
      </c>
      <c r="H432" s="321">
        <v>216.36666666666662</v>
      </c>
      <c r="I432" s="321">
        <v>221.5333333333333</v>
      </c>
      <c r="J432" s="321">
        <v>224.46666666666661</v>
      </c>
      <c r="K432" s="320">
        <v>218.6</v>
      </c>
      <c r="L432" s="320">
        <v>210.5</v>
      </c>
      <c r="M432" s="320">
        <v>6.2984600000000004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538.29999999999995</v>
      </c>
      <c r="D433" s="321">
        <v>540.76666666666665</v>
      </c>
      <c r="E433" s="321">
        <v>534.5333333333333</v>
      </c>
      <c r="F433" s="321">
        <v>530.76666666666665</v>
      </c>
      <c r="G433" s="321">
        <v>524.5333333333333</v>
      </c>
      <c r="H433" s="321">
        <v>544.5333333333333</v>
      </c>
      <c r="I433" s="321">
        <v>550.76666666666665</v>
      </c>
      <c r="J433" s="321">
        <v>554.5333333333333</v>
      </c>
      <c r="K433" s="320">
        <v>547</v>
      </c>
      <c r="L433" s="320">
        <v>537</v>
      </c>
      <c r="M433" s="320">
        <v>1.33389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426.9</v>
      </c>
      <c r="D434" s="321">
        <v>429.26666666666665</v>
      </c>
      <c r="E434" s="321">
        <v>423.63333333333333</v>
      </c>
      <c r="F434" s="321">
        <v>420.36666666666667</v>
      </c>
      <c r="G434" s="321">
        <v>414.73333333333335</v>
      </c>
      <c r="H434" s="321">
        <v>432.5333333333333</v>
      </c>
      <c r="I434" s="321">
        <v>438.16666666666663</v>
      </c>
      <c r="J434" s="321">
        <v>441.43333333333328</v>
      </c>
      <c r="K434" s="320">
        <v>434.9</v>
      </c>
      <c r="L434" s="320">
        <v>426</v>
      </c>
      <c r="M434" s="320">
        <v>2.2244899999999999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2113.6</v>
      </c>
      <c r="D435" s="321">
        <v>2096.2166666666667</v>
      </c>
      <c r="E435" s="321">
        <v>2070.3333333333335</v>
      </c>
      <c r="F435" s="321">
        <v>2027.0666666666666</v>
      </c>
      <c r="G435" s="321">
        <v>2001.1833333333334</v>
      </c>
      <c r="H435" s="321">
        <v>2139.4833333333336</v>
      </c>
      <c r="I435" s="321">
        <v>2165.3666666666668</v>
      </c>
      <c r="J435" s="321">
        <v>2208.6333333333337</v>
      </c>
      <c r="K435" s="320">
        <v>2122.1</v>
      </c>
      <c r="L435" s="320">
        <v>2052.9499999999998</v>
      </c>
      <c r="M435" s="320">
        <v>0.10460999999999999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856</v>
      </c>
      <c r="D436" s="321">
        <v>858.9</v>
      </c>
      <c r="E436" s="321">
        <v>849.09999999999991</v>
      </c>
      <c r="F436" s="321">
        <v>842.19999999999993</v>
      </c>
      <c r="G436" s="321">
        <v>832.39999999999986</v>
      </c>
      <c r="H436" s="321">
        <v>865.8</v>
      </c>
      <c r="I436" s="321">
        <v>875.59999999999991</v>
      </c>
      <c r="J436" s="321">
        <v>882.5</v>
      </c>
      <c r="K436" s="320">
        <v>868.7</v>
      </c>
      <c r="L436" s="320">
        <v>852</v>
      </c>
      <c r="M436" s="320">
        <v>0.31196000000000002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925.4</v>
      </c>
      <c r="D437" s="321">
        <v>925.84999999999991</v>
      </c>
      <c r="E437" s="321">
        <v>918.14999999999986</v>
      </c>
      <c r="F437" s="321">
        <v>910.9</v>
      </c>
      <c r="G437" s="321">
        <v>903.19999999999993</v>
      </c>
      <c r="H437" s="321">
        <v>933.0999999999998</v>
      </c>
      <c r="I437" s="321">
        <v>940.79999999999984</v>
      </c>
      <c r="J437" s="321">
        <v>948.04999999999973</v>
      </c>
      <c r="K437" s="320">
        <v>933.55</v>
      </c>
      <c r="L437" s="320">
        <v>918.6</v>
      </c>
      <c r="M437" s="320">
        <v>11.026249999999999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479.85</v>
      </c>
      <c r="D438" s="321">
        <v>482.06666666666666</v>
      </c>
      <c r="E438" s="321">
        <v>470.13333333333333</v>
      </c>
      <c r="F438" s="321">
        <v>460.41666666666669</v>
      </c>
      <c r="G438" s="321">
        <v>448.48333333333335</v>
      </c>
      <c r="H438" s="321">
        <v>491.7833333333333</v>
      </c>
      <c r="I438" s="321">
        <v>503.71666666666658</v>
      </c>
      <c r="J438" s="321">
        <v>513.43333333333328</v>
      </c>
      <c r="K438" s="320">
        <v>494</v>
      </c>
      <c r="L438" s="320">
        <v>472.35</v>
      </c>
      <c r="M438" s="320">
        <v>9.9883500000000005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529.70000000000005</v>
      </c>
      <c r="D439" s="321">
        <v>527.55000000000007</v>
      </c>
      <c r="E439" s="321">
        <v>515.10000000000014</v>
      </c>
      <c r="F439" s="321">
        <v>500.50000000000011</v>
      </c>
      <c r="G439" s="321">
        <v>488.05000000000018</v>
      </c>
      <c r="H439" s="321">
        <v>542.15000000000009</v>
      </c>
      <c r="I439" s="321">
        <v>554.60000000000014</v>
      </c>
      <c r="J439" s="321">
        <v>569.20000000000005</v>
      </c>
      <c r="K439" s="320">
        <v>540</v>
      </c>
      <c r="L439" s="320">
        <v>512.95000000000005</v>
      </c>
      <c r="M439" s="320">
        <v>17.527529999999999</v>
      </c>
      <c r="N439" s="1"/>
      <c r="O439" s="1"/>
    </row>
    <row r="440" spans="1:15" ht="12.75" customHeight="1">
      <c r="A440" s="30">
        <v>430</v>
      </c>
      <c r="B440" s="334" t="s">
        <v>521</v>
      </c>
      <c r="C440" s="320" t="e">
        <v>#N/A</v>
      </c>
      <c r="D440" s="321" t="e">
        <v>#N/A</v>
      </c>
      <c r="E440" s="321" t="e">
        <v>#N/A</v>
      </c>
      <c r="F440" s="321" t="e">
        <v>#N/A</v>
      </c>
      <c r="G440" s="321" t="e">
        <v>#N/A</v>
      </c>
      <c r="H440" s="321" t="e">
        <v>#N/A</v>
      </c>
      <c r="I440" s="321" t="e">
        <v>#N/A</v>
      </c>
      <c r="J440" s="321" t="e">
        <v>#N/A</v>
      </c>
      <c r="K440" s="320" t="e">
        <v>#N/A</v>
      </c>
      <c r="L440" s="320" t="e">
        <v>#N/A</v>
      </c>
      <c r="M440" s="320" t="e">
        <v>#N/A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390.1</v>
      </c>
      <c r="D441" s="321">
        <v>388.36666666666662</v>
      </c>
      <c r="E441" s="321">
        <v>384.73333333333323</v>
      </c>
      <c r="F441" s="321">
        <v>379.36666666666662</v>
      </c>
      <c r="G441" s="321">
        <v>375.73333333333323</v>
      </c>
      <c r="H441" s="321">
        <v>393.73333333333323</v>
      </c>
      <c r="I441" s="321">
        <v>397.36666666666656</v>
      </c>
      <c r="J441" s="321">
        <v>402.73333333333323</v>
      </c>
      <c r="K441" s="320">
        <v>392</v>
      </c>
      <c r="L441" s="320">
        <v>383</v>
      </c>
      <c r="M441" s="320">
        <v>1.3071699999999999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2095</v>
      </c>
      <c r="D442" s="321">
        <v>2096.2999999999997</v>
      </c>
      <c r="E442" s="321">
        <v>2067.6999999999994</v>
      </c>
      <c r="F442" s="321">
        <v>2040.3999999999996</v>
      </c>
      <c r="G442" s="321">
        <v>2011.7999999999993</v>
      </c>
      <c r="H442" s="321">
        <v>2123.5999999999995</v>
      </c>
      <c r="I442" s="321">
        <v>2152.1999999999998</v>
      </c>
      <c r="J442" s="321">
        <v>2179.4999999999995</v>
      </c>
      <c r="K442" s="320">
        <v>2124.9</v>
      </c>
      <c r="L442" s="320">
        <v>2069</v>
      </c>
      <c r="M442" s="320">
        <v>0.54103999999999997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606.6</v>
      </c>
      <c r="D443" s="321">
        <v>612.4666666666667</v>
      </c>
      <c r="E443" s="321">
        <v>599.13333333333344</v>
      </c>
      <c r="F443" s="321">
        <v>591.66666666666674</v>
      </c>
      <c r="G443" s="321">
        <v>578.33333333333348</v>
      </c>
      <c r="H443" s="321">
        <v>619.93333333333339</v>
      </c>
      <c r="I443" s="321">
        <v>633.26666666666665</v>
      </c>
      <c r="J443" s="321">
        <v>640.73333333333335</v>
      </c>
      <c r="K443" s="320">
        <v>625.79999999999995</v>
      </c>
      <c r="L443" s="320">
        <v>605</v>
      </c>
      <c r="M443" s="320">
        <v>2.0060500000000001</v>
      </c>
      <c r="N443" s="1"/>
      <c r="O443" s="1"/>
    </row>
    <row r="444" spans="1:15" ht="12.75" customHeight="1">
      <c r="A444" s="30">
        <v>434</v>
      </c>
      <c r="B444" s="334" t="s">
        <v>523</v>
      </c>
      <c r="C444" s="320">
        <v>11.1</v>
      </c>
      <c r="D444" s="321">
        <v>11.416666666666666</v>
      </c>
      <c r="E444" s="321">
        <v>10.633333333333333</v>
      </c>
      <c r="F444" s="321">
        <v>10.166666666666666</v>
      </c>
      <c r="G444" s="321">
        <v>9.3833333333333329</v>
      </c>
      <c r="H444" s="321">
        <v>11.883333333333333</v>
      </c>
      <c r="I444" s="321">
        <v>12.666666666666668</v>
      </c>
      <c r="J444" s="321">
        <v>13.133333333333333</v>
      </c>
      <c r="K444" s="320">
        <v>12.2</v>
      </c>
      <c r="L444" s="320">
        <v>10.95</v>
      </c>
      <c r="M444" s="320">
        <v>914.30023000000006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358.65</v>
      </c>
      <c r="D445" s="321">
        <v>362.01666666666665</v>
      </c>
      <c r="E445" s="321">
        <v>352.63333333333333</v>
      </c>
      <c r="F445" s="321">
        <v>346.61666666666667</v>
      </c>
      <c r="G445" s="321">
        <v>337.23333333333335</v>
      </c>
      <c r="H445" s="321">
        <v>368.0333333333333</v>
      </c>
      <c r="I445" s="321">
        <v>377.41666666666663</v>
      </c>
      <c r="J445" s="321">
        <v>383.43333333333328</v>
      </c>
      <c r="K445" s="320">
        <v>371.4</v>
      </c>
      <c r="L445" s="320">
        <v>356</v>
      </c>
      <c r="M445" s="320">
        <v>8.6387999999999998</v>
      </c>
      <c r="N445" s="1"/>
      <c r="O445" s="1"/>
    </row>
    <row r="446" spans="1:15" ht="12.75" customHeight="1">
      <c r="A446" s="30">
        <v>436</v>
      </c>
      <c r="B446" s="334" t="s">
        <v>524</v>
      </c>
      <c r="C446" s="320">
        <v>1184.8499999999999</v>
      </c>
      <c r="D446" s="321">
        <v>1192.9833333333333</v>
      </c>
      <c r="E446" s="321">
        <v>1171.9666666666667</v>
      </c>
      <c r="F446" s="321">
        <v>1159.0833333333333</v>
      </c>
      <c r="G446" s="321">
        <v>1138.0666666666666</v>
      </c>
      <c r="H446" s="321">
        <v>1205.8666666666668</v>
      </c>
      <c r="I446" s="321">
        <v>1226.8833333333337</v>
      </c>
      <c r="J446" s="321">
        <v>1239.7666666666669</v>
      </c>
      <c r="K446" s="320">
        <v>1214</v>
      </c>
      <c r="L446" s="320">
        <v>1180.0999999999999</v>
      </c>
      <c r="M446" s="320">
        <v>0.54069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663.6</v>
      </c>
      <c r="D447" s="321">
        <v>666.06666666666661</v>
      </c>
      <c r="E447" s="321">
        <v>649.13333333333321</v>
      </c>
      <c r="F447" s="321">
        <v>634.66666666666663</v>
      </c>
      <c r="G447" s="321">
        <v>617.73333333333323</v>
      </c>
      <c r="H447" s="321">
        <v>680.53333333333319</v>
      </c>
      <c r="I447" s="321">
        <v>697.46666666666658</v>
      </c>
      <c r="J447" s="321">
        <v>711.93333333333317</v>
      </c>
      <c r="K447" s="320">
        <v>683</v>
      </c>
      <c r="L447" s="320">
        <v>651.6</v>
      </c>
      <c r="M447" s="320">
        <v>33.202280000000002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1593.1</v>
      </c>
      <c r="D448" s="321">
        <v>1599.6833333333334</v>
      </c>
      <c r="E448" s="321">
        <v>1574.4166666666667</v>
      </c>
      <c r="F448" s="321">
        <v>1555.7333333333333</v>
      </c>
      <c r="G448" s="321">
        <v>1530.4666666666667</v>
      </c>
      <c r="H448" s="321">
        <v>1618.3666666666668</v>
      </c>
      <c r="I448" s="321">
        <v>1643.6333333333332</v>
      </c>
      <c r="J448" s="321">
        <v>1662.3166666666668</v>
      </c>
      <c r="K448" s="320">
        <v>1624.95</v>
      </c>
      <c r="L448" s="320">
        <v>1581</v>
      </c>
      <c r="M448" s="320">
        <v>2.75196</v>
      </c>
      <c r="N448" s="1"/>
      <c r="O448" s="1"/>
    </row>
    <row r="449" spans="1:15" ht="12.75" customHeight="1">
      <c r="A449" s="30">
        <v>439</v>
      </c>
      <c r="B449" s="334" t="s">
        <v>530</v>
      </c>
      <c r="C449" s="320">
        <v>11912.4</v>
      </c>
      <c r="D449" s="321">
        <v>11853.35</v>
      </c>
      <c r="E449" s="321">
        <v>11756.7</v>
      </c>
      <c r="F449" s="321">
        <v>11601</v>
      </c>
      <c r="G449" s="321">
        <v>11504.35</v>
      </c>
      <c r="H449" s="321">
        <v>12009.050000000001</v>
      </c>
      <c r="I449" s="321">
        <v>12105.699999999999</v>
      </c>
      <c r="J449" s="321">
        <v>12261.400000000001</v>
      </c>
      <c r="K449" s="320">
        <v>11950</v>
      </c>
      <c r="L449" s="320">
        <v>11697.65</v>
      </c>
      <c r="M449" s="320">
        <v>9.1699999999999993E-3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1006.65</v>
      </c>
      <c r="D450" s="321">
        <v>1008.2166666666666</v>
      </c>
      <c r="E450" s="321">
        <v>994.63333333333321</v>
      </c>
      <c r="F450" s="321">
        <v>982.61666666666667</v>
      </c>
      <c r="G450" s="321">
        <v>969.0333333333333</v>
      </c>
      <c r="H450" s="321">
        <v>1020.2333333333331</v>
      </c>
      <c r="I450" s="321">
        <v>1033.8166666666664</v>
      </c>
      <c r="J450" s="321">
        <v>1045.833333333333</v>
      </c>
      <c r="K450" s="320">
        <v>1021.8</v>
      </c>
      <c r="L450" s="320">
        <v>996.2</v>
      </c>
      <c r="M450" s="320">
        <v>11.789759999999999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222.45</v>
      </c>
      <c r="D451" s="321">
        <v>222.65</v>
      </c>
      <c r="E451" s="321">
        <v>221</v>
      </c>
      <c r="F451" s="321">
        <v>219.54999999999998</v>
      </c>
      <c r="G451" s="321">
        <v>217.89999999999998</v>
      </c>
      <c r="H451" s="321">
        <v>224.10000000000002</v>
      </c>
      <c r="I451" s="321">
        <v>225.75000000000006</v>
      </c>
      <c r="J451" s="321">
        <v>227.20000000000005</v>
      </c>
      <c r="K451" s="320">
        <v>224.3</v>
      </c>
      <c r="L451" s="320">
        <v>221.2</v>
      </c>
      <c r="M451" s="320">
        <v>13.432040000000001</v>
      </c>
      <c r="N451" s="1"/>
      <c r="O451" s="1"/>
    </row>
    <row r="452" spans="1:15" ht="12.75" customHeight="1">
      <c r="A452" s="30">
        <v>442</v>
      </c>
      <c r="B452" s="334" t="s">
        <v>532</v>
      </c>
      <c r="C452" s="320">
        <v>1335.75</v>
      </c>
      <c r="D452" s="321">
        <v>1345.6166666666666</v>
      </c>
      <c r="E452" s="321">
        <v>1316.2333333333331</v>
      </c>
      <c r="F452" s="321">
        <v>1296.7166666666665</v>
      </c>
      <c r="G452" s="321">
        <v>1267.333333333333</v>
      </c>
      <c r="H452" s="321">
        <v>1365.1333333333332</v>
      </c>
      <c r="I452" s="321">
        <v>1394.5166666666669</v>
      </c>
      <c r="J452" s="321">
        <v>1414.0333333333333</v>
      </c>
      <c r="K452" s="320">
        <v>1375</v>
      </c>
      <c r="L452" s="320">
        <v>1326.1</v>
      </c>
      <c r="M452" s="320">
        <v>6.9832000000000001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821.5</v>
      </c>
      <c r="D453" s="321">
        <v>818.33333333333337</v>
      </c>
      <c r="E453" s="321">
        <v>812.66666666666674</v>
      </c>
      <c r="F453" s="321">
        <v>803.83333333333337</v>
      </c>
      <c r="G453" s="321">
        <v>798.16666666666674</v>
      </c>
      <c r="H453" s="321">
        <v>827.16666666666674</v>
      </c>
      <c r="I453" s="321">
        <v>832.83333333333348</v>
      </c>
      <c r="J453" s="321">
        <v>841.66666666666674</v>
      </c>
      <c r="K453" s="320">
        <v>824</v>
      </c>
      <c r="L453" s="320">
        <v>809.5</v>
      </c>
      <c r="M453" s="320">
        <v>12.31236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8711.15</v>
      </c>
      <c r="D454" s="321">
        <v>8717.0500000000011</v>
      </c>
      <c r="E454" s="321">
        <v>8614.1000000000022</v>
      </c>
      <c r="F454" s="321">
        <v>8517.0500000000011</v>
      </c>
      <c r="G454" s="321">
        <v>8414.1000000000022</v>
      </c>
      <c r="H454" s="321">
        <v>8814.1000000000022</v>
      </c>
      <c r="I454" s="321">
        <v>8917.0500000000029</v>
      </c>
      <c r="J454" s="321">
        <v>9014.1000000000022</v>
      </c>
      <c r="K454" s="320">
        <v>8820</v>
      </c>
      <c r="L454" s="320">
        <v>8620</v>
      </c>
      <c r="M454" s="320">
        <v>4.2057099999999998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452.05</v>
      </c>
      <c r="D455" s="321">
        <v>453.98333333333335</v>
      </c>
      <c r="E455" s="321">
        <v>449.06666666666672</v>
      </c>
      <c r="F455" s="321">
        <v>446.08333333333337</v>
      </c>
      <c r="G455" s="321">
        <v>441.16666666666674</v>
      </c>
      <c r="H455" s="321">
        <v>456.9666666666667</v>
      </c>
      <c r="I455" s="321">
        <v>461.88333333333333</v>
      </c>
      <c r="J455" s="321">
        <v>464.86666666666667</v>
      </c>
      <c r="K455" s="320">
        <v>458.9</v>
      </c>
      <c r="L455" s="320">
        <v>451</v>
      </c>
      <c r="M455" s="320">
        <v>143.39854</v>
      </c>
      <c r="N455" s="1"/>
      <c r="O455" s="1"/>
    </row>
    <row r="456" spans="1:15" ht="12.75" customHeight="1">
      <c r="A456" s="30">
        <v>446</v>
      </c>
      <c r="B456" s="334" t="s">
        <v>533</v>
      </c>
      <c r="C456" s="320">
        <v>230.25</v>
      </c>
      <c r="D456" s="321">
        <v>232.1</v>
      </c>
      <c r="E456" s="321">
        <v>227.2</v>
      </c>
      <c r="F456" s="321">
        <v>224.15</v>
      </c>
      <c r="G456" s="321">
        <v>219.25</v>
      </c>
      <c r="H456" s="321">
        <v>235.14999999999998</v>
      </c>
      <c r="I456" s="321">
        <v>240.05</v>
      </c>
      <c r="J456" s="321">
        <v>243.09999999999997</v>
      </c>
      <c r="K456" s="320">
        <v>237</v>
      </c>
      <c r="L456" s="320">
        <v>229.05</v>
      </c>
      <c r="M456" s="320">
        <v>25.929559999999999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282.89999999999998</v>
      </c>
      <c r="D457" s="321">
        <v>283.89999999999998</v>
      </c>
      <c r="E457" s="321">
        <v>279.34999999999997</v>
      </c>
      <c r="F457" s="321">
        <v>275.8</v>
      </c>
      <c r="G457" s="321">
        <v>271.25</v>
      </c>
      <c r="H457" s="321">
        <v>287.44999999999993</v>
      </c>
      <c r="I457" s="321">
        <v>291.99999999999989</v>
      </c>
      <c r="J457" s="321">
        <v>295.5499999999999</v>
      </c>
      <c r="K457" s="320">
        <v>288.45</v>
      </c>
      <c r="L457" s="320">
        <v>280.35000000000002</v>
      </c>
      <c r="M457" s="320">
        <v>479.72951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1357.9</v>
      </c>
      <c r="D458" s="321">
        <v>1364.9666666666667</v>
      </c>
      <c r="E458" s="321">
        <v>1345.9333333333334</v>
      </c>
      <c r="F458" s="321">
        <v>1333.9666666666667</v>
      </c>
      <c r="G458" s="321">
        <v>1314.9333333333334</v>
      </c>
      <c r="H458" s="321">
        <v>1376.9333333333334</v>
      </c>
      <c r="I458" s="321">
        <v>1395.9666666666667</v>
      </c>
      <c r="J458" s="321">
        <v>1407.9333333333334</v>
      </c>
      <c r="K458" s="320">
        <v>1384</v>
      </c>
      <c r="L458" s="320">
        <v>1353</v>
      </c>
      <c r="M458" s="320">
        <v>44.778820000000003</v>
      </c>
      <c r="N458" s="1"/>
      <c r="O458" s="1"/>
    </row>
    <row r="459" spans="1:15" ht="12.75" customHeight="1">
      <c r="A459" s="30">
        <v>449</v>
      </c>
      <c r="B459" s="334" t="s">
        <v>846</v>
      </c>
      <c r="C459" s="320">
        <v>821.75</v>
      </c>
      <c r="D459" s="321">
        <v>829.65</v>
      </c>
      <c r="E459" s="321">
        <v>809.15</v>
      </c>
      <c r="F459" s="321">
        <v>796.55</v>
      </c>
      <c r="G459" s="321">
        <v>776.05</v>
      </c>
      <c r="H459" s="321">
        <v>842.25</v>
      </c>
      <c r="I459" s="321">
        <v>862.75</v>
      </c>
      <c r="J459" s="321">
        <v>875.35</v>
      </c>
      <c r="K459" s="320">
        <v>850.15</v>
      </c>
      <c r="L459" s="320">
        <v>817.05</v>
      </c>
      <c r="M459" s="320">
        <v>2.3839600000000001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1834.7</v>
      </c>
      <c r="D460" s="321">
        <v>1859.3166666666666</v>
      </c>
      <c r="E460" s="321">
        <v>1800.8833333333332</v>
      </c>
      <c r="F460" s="321">
        <v>1767.0666666666666</v>
      </c>
      <c r="G460" s="321">
        <v>1708.6333333333332</v>
      </c>
      <c r="H460" s="321">
        <v>1893.1333333333332</v>
      </c>
      <c r="I460" s="321">
        <v>1951.5666666666666</v>
      </c>
      <c r="J460" s="321">
        <v>1985.3833333333332</v>
      </c>
      <c r="K460" s="320">
        <v>1917.75</v>
      </c>
      <c r="L460" s="320">
        <v>1825.5</v>
      </c>
      <c r="M460" s="320">
        <v>0.42101</v>
      </c>
      <c r="N460" s="1"/>
      <c r="O460" s="1"/>
    </row>
    <row r="461" spans="1:15" ht="12.75" customHeight="1">
      <c r="A461" s="30">
        <v>451</v>
      </c>
      <c r="B461" s="334" t="s">
        <v>526</v>
      </c>
      <c r="C461" s="320">
        <v>817.65</v>
      </c>
      <c r="D461" s="321">
        <v>812.35</v>
      </c>
      <c r="E461" s="321">
        <v>789.7</v>
      </c>
      <c r="F461" s="321">
        <v>761.75</v>
      </c>
      <c r="G461" s="321">
        <v>739.1</v>
      </c>
      <c r="H461" s="321">
        <v>840.30000000000007</v>
      </c>
      <c r="I461" s="321">
        <v>862.94999999999993</v>
      </c>
      <c r="J461" s="321">
        <v>890.90000000000009</v>
      </c>
      <c r="K461" s="320">
        <v>835</v>
      </c>
      <c r="L461" s="320">
        <v>784.4</v>
      </c>
      <c r="M461" s="320">
        <v>0.78419000000000005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3696.4</v>
      </c>
      <c r="D462" s="321">
        <v>3688.2833333333333</v>
      </c>
      <c r="E462" s="321">
        <v>3664.2166666666667</v>
      </c>
      <c r="F462" s="321">
        <v>3632.0333333333333</v>
      </c>
      <c r="G462" s="321">
        <v>3607.9666666666667</v>
      </c>
      <c r="H462" s="321">
        <v>3720.4666666666667</v>
      </c>
      <c r="I462" s="321">
        <v>3744.5333333333333</v>
      </c>
      <c r="J462" s="321">
        <v>3776.7166666666667</v>
      </c>
      <c r="K462" s="320">
        <v>3712.35</v>
      </c>
      <c r="L462" s="320">
        <v>3656.1</v>
      </c>
      <c r="M462" s="320">
        <v>22.916599999999999</v>
      </c>
      <c r="N462" s="1"/>
      <c r="O462" s="1"/>
    </row>
    <row r="463" spans="1:15" ht="12.75" customHeight="1">
      <c r="A463" s="30">
        <v>453</v>
      </c>
      <c r="B463" s="334" t="s">
        <v>534</v>
      </c>
      <c r="C463" s="320">
        <v>3920.15</v>
      </c>
      <c r="D463" s="321">
        <v>3936.7166666666667</v>
      </c>
      <c r="E463" s="321">
        <v>3863.4333333333334</v>
      </c>
      <c r="F463" s="321">
        <v>3806.7166666666667</v>
      </c>
      <c r="G463" s="321">
        <v>3733.4333333333334</v>
      </c>
      <c r="H463" s="321">
        <v>3993.4333333333334</v>
      </c>
      <c r="I463" s="321">
        <v>4066.7166666666672</v>
      </c>
      <c r="J463" s="321">
        <v>4123.4333333333334</v>
      </c>
      <c r="K463" s="320">
        <v>4010</v>
      </c>
      <c r="L463" s="320">
        <v>3880</v>
      </c>
      <c r="M463" s="320">
        <v>8.8889999999999997E-2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1449.2</v>
      </c>
      <c r="D464" s="321">
        <v>1449.0666666666668</v>
      </c>
      <c r="E464" s="321">
        <v>1435.7833333333338</v>
      </c>
      <c r="F464" s="321">
        <v>1422.366666666667</v>
      </c>
      <c r="G464" s="321">
        <v>1409.0833333333339</v>
      </c>
      <c r="H464" s="321">
        <v>1462.4833333333336</v>
      </c>
      <c r="I464" s="321">
        <v>1475.7666666666669</v>
      </c>
      <c r="J464" s="321">
        <v>1489.1833333333334</v>
      </c>
      <c r="K464" s="320">
        <v>1462.35</v>
      </c>
      <c r="L464" s="320">
        <v>1435.65</v>
      </c>
      <c r="M464" s="320">
        <v>32.687040000000003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1992.25</v>
      </c>
      <c r="D465" s="321">
        <v>1990.1833333333334</v>
      </c>
      <c r="E465" s="321">
        <v>1972.0666666666668</v>
      </c>
      <c r="F465" s="321">
        <v>1951.8833333333334</v>
      </c>
      <c r="G465" s="321">
        <v>1933.7666666666669</v>
      </c>
      <c r="H465" s="321">
        <v>2010.3666666666668</v>
      </c>
      <c r="I465" s="321">
        <v>2028.4833333333336</v>
      </c>
      <c r="J465" s="321">
        <v>2048.666666666667</v>
      </c>
      <c r="K465" s="320">
        <v>2008.3</v>
      </c>
      <c r="L465" s="320">
        <v>1970</v>
      </c>
      <c r="M465" s="320">
        <v>0.30930000000000002</v>
      </c>
      <c r="N465" s="1"/>
      <c r="O465" s="1"/>
    </row>
    <row r="466" spans="1:15" ht="12.75" customHeight="1">
      <c r="A466" s="30">
        <v>456</v>
      </c>
      <c r="B466" s="334" t="s">
        <v>537</v>
      </c>
      <c r="C466" s="320">
        <v>890.45</v>
      </c>
      <c r="D466" s="321">
        <v>887.41666666666663</v>
      </c>
      <c r="E466" s="321">
        <v>876.83333333333326</v>
      </c>
      <c r="F466" s="321">
        <v>863.21666666666658</v>
      </c>
      <c r="G466" s="321">
        <v>852.63333333333321</v>
      </c>
      <c r="H466" s="321">
        <v>901.0333333333333</v>
      </c>
      <c r="I466" s="321">
        <v>911.61666666666656</v>
      </c>
      <c r="J466" s="321">
        <v>925.23333333333335</v>
      </c>
      <c r="K466" s="320">
        <v>898</v>
      </c>
      <c r="L466" s="320">
        <v>873.8</v>
      </c>
      <c r="M466" s="320">
        <v>0.78693000000000002</v>
      </c>
      <c r="N466" s="1"/>
      <c r="O466" s="1"/>
    </row>
    <row r="467" spans="1:15" ht="12.75" customHeight="1">
      <c r="A467" s="30">
        <v>457</v>
      </c>
      <c r="B467" s="334" t="s">
        <v>541</v>
      </c>
      <c r="C467" s="320">
        <v>1739.6</v>
      </c>
      <c r="D467" s="321">
        <v>1724.6499999999999</v>
      </c>
      <c r="E467" s="321">
        <v>1684.7499999999998</v>
      </c>
      <c r="F467" s="321">
        <v>1629.8999999999999</v>
      </c>
      <c r="G467" s="321">
        <v>1589.9999999999998</v>
      </c>
      <c r="H467" s="321">
        <v>1779.4999999999998</v>
      </c>
      <c r="I467" s="321">
        <v>1819.3999999999999</v>
      </c>
      <c r="J467" s="321">
        <v>1874.2499999999998</v>
      </c>
      <c r="K467" s="320">
        <v>1764.55</v>
      </c>
      <c r="L467" s="320">
        <v>1669.8</v>
      </c>
      <c r="M467" s="320">
        <v>1.71692</v>
      </c>
      <c r="N467" s="1"/>
      <c r="O467" s="1"/>
    </row>
    <row r="468" spans="1:15" ht="12.75" customHeight="1">
      <c r="A468" s="30">
        <v>458</v>
      </c>
      <c r="B468" s="334" t="s">
        <v>538</v>
      </c>
      <c r="C468" s="320">
        <v>2190.5</v>
      </c>
      <c r="D468" s="321">
        <v>2185.7333333333331</v>
      </c>
      <c r="E468" s="321">
        <v>2163.4666666666662</v>
      </c>
      <c r="F468" s="321">
        <v>2136.4333333333329</v>
      </c>
      <c r="G468" s="321">
        <v>2114.1666666666661</v>
      </c>
      <c r="H468" s="321">
        <v>2212.7666666666664</v>
      </c>
      <c r="I468" s="321">
        <v>2235.0333333333338</v>
      </c>
      <c r="J468" s="321">
        <v>2262.0666666666666</v>
      </c>
      <c r="K468" s="320">
        <v>2208</v>
      </c>
      <c r="L468" s="320">
        <v>2158.6999999999998</v>
      </c>
      <c r="M468" s="320">
        <v>0.27528999999999998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2489.85</v>
      </c>
      <c r="D469" s="321">
        <v>2492.3999999999996</v>
      </c>
      <c r="E469" s="321">
        <v>2474.8499999999995</v>
      </c>
      <c r="F469" s="321">
        <v>2459.85</v>
      </c>
      <c r="G469" s="321">
        <v>2442.2999999999997</v>
      </c>
      <c r="H469" s="321">
        <v>2507.3999999999992</v>
      </c>
      <c r="I469" s="321">
        <v>2524.9499999999994</v>
      </c>
      <c r="J469" s="321">
        <v>2539.9499999999989</v>
      </c>
      <c r="K469" s="320">
        <v>2509.9499999999998</v>
      </c>
      <c r="L469" s="320">
        <v>2477.4</v>
      </c>
      <c r="M469" s="320">
        <v>6.6011199999999999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2793.6</v>
      </c>
      <c r="D470" s="321">
        <v>2807.85</v>
      </c>
      <c r="E470" s="321">
        <v>2771.2999999999997</v>
      </c>
      <c r="F470" s="321">
        <v>2749</v>
      </c>
      <c r="G470" s="321">
        <v>2712.45</v>
      </c>
      <c r="H470" s="321">
        <v>2830.1499999999996</v>
      </c>
      <c r="I470" s="321">
        <v>2866.7</v>
      </c>
      <c r="J470" s="321">
        <v>2888.9999999999995</v>
      </c>
      <c r="K470" s="320">
        <v>2844.4</v>
      </c>
      <c r="L470" s="320">
        <v>2785.55</v>
      </c>
      <c r="M470" s="320">
        <v>1.32483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560.1</v>
      </c>
      <c r="D471" s="321">
        <v>554.91666666666674</v>
      </c>
      <c r="E471" s="321">
        <v>546.38333333333344</v>
      </c>
      <c r="F471" s="321">
        <v>532.66666666666674</v>
      </c>
      <c r="G471" s="321">
        <v>524.13333333333344</v>
      </c>
      <c r="H471" s="321">
        <v>568.63333333333344</v>
      </c>
      <c r="I471" s="321">
        <v>577.16666666666674</v>
      </c>
      <c r="J471" s="321">
        <v>590.88333333333344</v>
      </c>
      <c r="K471" s="320">
        <v>563.45000000000005</v>
      </c>
      <c r="L471" s="320">
        <v>541.20000000000005</v>
      </c>
      <c r="M471" s="320">
        <v>13.90063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1280.9000000000001</v>
      </c>
      <c r="D472" s="321">
        <v>1279.5833333333333</v>
      </c>
      <c r="E472" s="321">
        <v>1267.6666666666665</v>
      </c>
      <c r="F472" s="321">
        <v>1254.4333333333332</v>
      </c>
      <c r="G472" s="321">
        <v>1242.5166666666664</v>
      </c>
      <c r="H472" s="321">
        <v>1292.8166666666666</v>
      </c>
      <c r="I472" s="321">
        <v>1304.7333333333331</v>
      </c>
      <c r="J472" s="321">
        <v>1317.9666666666667</v>
      </c>
      <c r="K472" s="320">
        <v>1291.5</v>
      </c>
      <c r="L472" s="320">
        <v>1266.3499999999999</v>
      </c>
      <c r="M472" s="320">
        <v>5.0926400000000003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56.2</v>
      </c>
      <c r="D473" s="321">
        <v>56.54999999999999</v>
      </c>
      <c r="E473" s="321">
        <v>55.699999999999982</v>
      </c>
      <c r="F473" s="321">
        <v>55.199999999999989</v>
      </c>
      <c r="G473" s="321">
        <v>54.34999999999998</v>
      </c>
      <c r="H473" s="321">
        <v>57.049999999999983</v>
      </c>
      <c r="I473" s="321">
        <v>57.899999999999991</v>
      </c>
      <c r="J473" s="321">
        <v>58.399999999999984</v>
      </c>
      <c r="K473" s="320">
        <v>57.4</v>
      </c>
      <c r="L473" s="320">
        <v>56.05</v>
      </c>
      <c r="M473" s="320">
        <v>35.131599999999999</v>
      </c>
      <c r="N473" s="1"/>
      <c r="O473" s="1"/>
    </row>
    <row r="474" spans="1:15" ht="12.75" customHeight="1">
      <c r="A474" s="30">
        <v>464</v>
      </c>
      <c r="B474" s="334" t="s">
        <v>540</v>
      </c>
      <c r="C474" s="320">
        <v>205.4</v>
      </c>
      <c r="D474" s="321">
        <v>206.25</v>
      </c>
      <c r="E474" s="321">
        <v>202.8</v>
      </c>
      <c r="F474" s="321">
        <v>200.20000000000002</v>
      </c>
      <c r="G474" s="321">
        <v>196.75000000000003</v>
      </c>
      <c r="H474" s="321">
        <v>208.85</v>
      </c>
      <c r="I474" s="321">
        <v>212.29999999999998</v>
      </c>
      <c r="J474" s="321">
        <v>214.89999999999998</v>
      </c>
      <c r="K474" s="320">
        <v>209.7</v>
      </c>
      <c r="L474" s="320">
        <v>203.65</v>
      </c>
      <c r="M474" s="320">
        <v>4.0781999999999998</v>
      </c>
      <c r="N474" s="1"/>
      <c r="O474" s="1"/>
    </row>
    <row r="475" spans="1:15" ht="12.75" customHeight="1">
      <c r="A475" s="30">
        <v>465</v>
      </c>
      <c r="B475" s="334" t="s">
        <v>527</v>
      </c>
      <c r="C475" s="320">
        <v>844.65</v>
      </c>
      <c r="D475" s="321">
        <v>842.23333333333323</v>
      </c>
      <c r="E475" s="321">
        <v>835.46666666666647</v>
      </c>
      <c r="F475" s="321">
        <v>826.28333333333319</v>
      </c>
      <c r="G475" s="321">
        <v>819.51666666666642</v>
      </c>
      <c r="H475" s="321">
        <v>851.41666666666652</v>
      </c>
      <c r="I475" s="321">
        <v>858.18333333333317</v>
      </c>
      <c r="J475" s="321">
        <v>867.36666666666656</v>
      </c>
      <c r="K475" s="320">
        <v>849</v>
      </c>
      <c r="L475" s="320">
        <v>833.05</v>
      </c>
      <c r="M475" s="320">
        <v>0.56196999999999997</v>
      </c>
      <c r="N475" s="1"/>
      <c r="O475" s="1"/>
    </row>
    <row r="476" spans="1:15" ht="12.75" customHeight="1">
      <c r="A476" s="30">
        <v>466</v>
      </c>
      <c r="B476" s="334" t="s">
        <v>847</v>
      </c>
      <c r="C476" s="320">
        <v>199.5</v>
      </c>
      <c r="D476" s="321">
        <v>194.66666666666666</v>
      </c>
      <c r="E476" s="321">
        <v>189.83333333333331</v>
      </c>
      <c r="F476" s="321">
        <v>180.16666666666666</v>
      </c>
      <c r="G476" s="321">
        <v>175.33333333333331</v>
      </c>
      <c r="H476" s="321">
        <v>204.33333333333331</v>
      </c>
      <c r="I476" s="321">
        <v>209.16666666666663</v>
      </c>
      <c r="J476" s="321">
        <v>218.83333333333331</v>
      </c>
      <c r="K476" s="320">
        <v>199.5</v>
      </c>
      <c r="L476" s="320">
        <v>185</v>
      </c>
      <c r="M476" s="320">
        <v>78.947609999999997</v>
      </c>
      <c r="N476" s="1"/>
      <c r="O476" s="1"/>
    </row>
    <row r="477" spans="1:15" ht="12.75" customHeight="1">
      <c r="A477" s="30">
        <v>467</v>
      </c>
      <c r="B477" s="334" t="s">
        <v>528</v>
      </c>
      <c r="C477" s="320">
        <v>78.05</v>
      </c>
      <c r="D477" s="321">
        <v>77.383333333333326</v>
      </c>
      <c r="E477" s="321">
        <v>75.966666666666654</v>
      </c>
      <c r="F477" s="321">
        <v>73.883333333333326</v>
      </c>
      <c r="G477" s="321">
        <v>72.466666666666654</v>
      </c>
      <c r="H477" s="321">
        <v>79.466666666666654</v>
      </c>
      <c r="I477" s="321">
        <v>80.88333333333334</v>
      </c>
      <c r="J477" s="321">
        <v>82.966666666666654</v>
      </c>
      <c r="K477" s="320">
        <v>78.8</v>
      </c>
      <c r="L477" s="320">
        <v>75.3</v>
      </c>
      <c r="M477" s="320">
        <v>148.13712000000001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650.95000000000005</v>
      </c>
      <c r="D478" s="321">
        <v>653.69999999999993</v>
      </c>
      <c r="E478" s="321">
        <v>646.24999999999989</v>
      </c>
      <c r="F478" s="321">
        <v>641.54999999999995</v>
      </c>
      <c r="G478" s="321">
        <v>634.09999999999991</v>
      </c>
      <c r="H478" s="321">
        <v>658.39999999999986</v>
      </c>
      <c r="I478" s="321">
        <v>665.84999999999991</v>
      </c>
      <c r="J478" s="321">
        <v>670.54999999999984</v>
      </c>
      <c r="K478" s="320">
        <v>661.15</v>
      </c>
      <c r="L478" s="320">
        <v>649</v>
      </c>
      <c r="M478" s="320">
        <v>9.7586300000000001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1574.75</v>
      </c>
      <c r="D479" s="321">
        <v>1581.2</v>
      </c>
      <c r="E479" s="321">
        <v>1564.6000000000001</v>
      </c>
      <c r="F479" s="321">
        <v>1554.45</v>
      </c>
      <c r="G479" s="321">
        <v>1537.8500000000001</v>
      </c>
      <c r="H479" s="321">
        <v>1591.3500000000001</v>
      </c>
      <c r="I479" s="321">
        <v>1607.95</v>
      </c>
      <c r="J479" s="321">
        <v>1618.1000000000001</v>
      </c>
      <c r="K479" s="320">
        <v>1597.8</v>
      </c>
      <c r="L479" s="320">
        <v>1571.05</v>
      </c>
      <c r="M479" s="320">
        <v>1.50728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12.6</v>
      </c>
      <c r="D480" s="321">
        <v>12.616666666666667</v>
      </c>
      <c r="E480" s="321">
        <v>12.483333333333334</v>
      </c>
      <c r="F480" s="321">
        <v>12.366666666666667</v>
      </c>
      <c r="G480" s="321">
        <v>12.233333333333334</v>
      </c>
      <c r="H480" s="321">
        <v>12.733333333333334</v>
      </c>
      <c r="I480" s="321">
        <v>12.866666666666667</v>
      </c>
      <c r="J480" s="321">
        <v>12.983333333333334</v>
      </c>
      <c r="K480" s="320">
        <v>12.75</v>
      </c>
      <c r="L480" s="320">
        <v>12.5</v>
      </c>
      <c r="M480" s="320">
        <v>22.540949999999999</v>
      </c>
      <c r="N480" s="1"/>
      <c r="O480" s="1"/>
    </row>
    <row r="481" spans="1:15" ht="12.75" customHeight="1">
      <c r="A481" s="30">
        <v>471</v>
      </c>
      <c r="B481" s="334" t="s">
        <v>543</v>
      </c>
      <c r="C481" s="320">
        <v>700.8</v>
      </c>
      <c r="D481" s="321">
        <v>700.93333333333339</v>
      </c>
      <c r="E481" s="321">
        <v>682.86666666666679</v>
      </c>
      <c r="F481" s="321">
        <v>664.93333333333339</v>
      </c>
      <c r="G481" s="321">
        <v>646.86666666666679</v>
      </c>
      <c r="H481" s="321">
        <v>718.86666666666679</v>
      </c>
      <c r="I481" s="321">
        <v>736.93333333333339</v>
      </c>
      <c r="J481" s="321">
        <v>754.86666666666679</v>
      </c>
      <c r="K481" s="320">
        <v>719</v>
      </c>
      <c r="L481" s="320">
        <v>683</v>
      </c>
      <c r="M481" s="320">
        <v>8.9096799999999998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139.4</v>
      </c>
      <c r="D482" s="321">
        <v>138.6</v>
      </c>
      <c r="E482" s="321">
        <v>135.69999999999999</v>
      </c>
      <c r="F482" s="321">
        <v>132</v>
      </c>
      <c r="G482" s="321">
        <v>129.1</v>
      </c>
      <c r="H482" s="321">
        <v>142.29999999999998</v>
      </c>
      <c r="I482" s="321">
        <v>145.20000000000002</v>
      </c>
      <c r="J482" s="321">
        <v>148.89999999999998</v>
      </c>
      <c r="K482" s="320">
        <v>141.5</v>
      </c>
      <c r="L482" s="320">
        <v>134.9</v>
      </c>
      <c r="M482" s="320">
        <v>6.5523600000000002</v>
      </c>
      <c r="N482" s="1"/>
      <c r="O482" s="1"/>
    </row>
    <row r="483" spans="1:15" ht="12.75" customHeight="1">
      <c r="A483" s="30">
        <v>473</v>
      </c>
      <c r="B483" s="334" t="s">
        <v>546</v>
      </c>
      <c r="C483" s="320">
        <v>17.75</v>
      </c>
      <c r="D483" s="321">
        <v>17.866666666666667</v>
      </c>
      <c r="E483" s="321">
        <v>17.533333333333335</v>
      </c>
      <c r="F483" s="321">
        <v>17.316666666666666</v>
      </c>
      <c r="G483" s="321">
        <v>16.983333333333334</v>
      </c>
      <c r="H483" s="321">
        <v>18.083333333333336</v>
      </c>
      <c r="I483" s="321">
        <v>18.416666666666664</v>
      </c>
      <c r="J483" s="321">
        <v>18.633333333333336</v>
      </c>
      <c r="K483" s="320">
        <v>18.2</v>
      </c>
      <c r="L483" s="320">
        <v>17.649999999999999</v>
      </c>
      <c r="M483" s="320">
        <v>17.788409999999999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6858.75</v>
      </c>
      <c r="D484" s="321">
        <v>6859.083333333333</v>
      </c>
      <c r="E484" s="321">
        <v>6799.6666666666661</v>
      </c>
      <c r="F484" s="321">
        <v>6740.583333333333</v>
      </c>
      <c r="G484" s="321">
        <v>6681.1666666666661</v>
      </c>
      <c r="H484" s="321">
        <v>6918.1666666666661</v>
      </c>
      <c r="I484" s="321">
        <v>6977.5833333333321</v>
      </c>
      <c r="J484" s="321">
        <v>7036.6666666666661</v>
      </c>
      <c r="K484" s="320">
        <v>6918.5</v>
      </c>
      <c r="L484" s="320">
        <v>6800</v>
      </c>
      <c r="M484" s="320">
        <v>3.5903800000000001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43.45</v>
      </c>
      <c r="D485" s="321">
        <v>43.733333333333327</v>
      </c>
      <c r="E485" s="321">
        <v>42.966666666666654</v>
      </c>
      <c r="F485" s="321">
        <v>42.483333333333327</v>
      </c>
      <c r="G485" s="321">
        <v>41.716666666666654</v>
      </c>
      <c r="H485" s="321">
        <v>44.216666666666654</v>
      </c>
      <c r="I485" s="321">
        <v>44.98333333333332</v>
      </c>
      <c r="J485" s="321">
        <v>45.466666666666654</v>
      </c>
      <c r="K485" s="320">
        <v>44.5</v>
      </c>
      <c r="L485" s="320">
        <v>43.25</v>
      </c>
      <c r="M485" s="320">
        <v>101.25713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819.85</v>
      </c>
      <c r="D486" s="321">
        <v>818</v>
      </c>
      <c r="E486" s="321">
        <v>812</v>
      </c>
      <c r="F486" s="321">
        <v>804.15</v>
      </c>
      <c r="G486" s="321">
        <v>798.15</v>
      </c>
      <c r="H486" s="321">
        <v>825.85</v>
      </c>
      <c r="I486" s="321">
        <v>831.85</v>
      </c>
      <c r="J486" s="321">
        <v>839.7</v>
      </c>
      <c r="K486" s="320">
        <v>824</v>
      </c>
      <c r="L486" s="320">
        <v>810.15</v>
      </c>
      <c r="M486" s="320">
        <v>31.67295</v>
      </c>
      <c r="N486" s="1"/>
      <c r="O486" s="1"/>
    </row>
    <row r="487" spans="1:15" ht="12.75" customHeight="1">
      <c r="A487" s="30">
        <v>477</v>
      </c>
      <c r="B487" s="334" t="s">
        <v>544</v>
      </c>
      <c r="C487" s="320">
        <v>954.8</v>
      </c>
      <c r="D487" s="321">
        <v>967.61666666666667</v>
      </c>
      <c r="E487" s="321">
        <v>936.23333333333335</v>
      </c>
      <c r="F487" s="321">
        <v>917.66666666666663</v>
      </c>
      <c r="G487" s="321">
        <v>886.2833333333333</v>
      </c>
      <c r="H487" s="321">
        <v>986.18333333333339</v>
      </c>
      <c r="I487" s="321">
        <v>1017.5666666666668</v>
      </c>
      <c r="J487" s="321">
        <v>1036.1333333333334</v>
      </c>
      <c r="K487" s="320">
        <v>999</v>
      </c>
      <c r="L487" s="320">
        <v>949.05</v>
      </c>
      <c r="M487" s="320">
        <v>1.4553100000000001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497.6</v>
      </c>
      <c r="D488" s="321">
        <v>500.45</v>
      </c>
      <c r="E488" s="321">
        <v>487.9</v>
      </c>
      <c r="F488" s="321">
        <v>478.2</v>
      </c>
      <c r="G488" s="321">
        <v>465.65</v>
      </c>
      <c r="H488" s="321">
        <v>510.15</v>
      </c>
      <c r="I488" s="321">
        <v>522.70000000000005</v>
      </c>
      <c r="J488" s="321">
        <v>532.4</v>
      </c>
      <c r="K488" s="320">
        <v>513</v>
      </c>
      <c r="L488" s="320">
        <v>490.75</v>
      </c>
      <c r="M488" s="320">
        <v>1.58084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34.85</v>
      </c>
      <c r="D489" s="321">
        <v>35.083333333333336</v>
      </c>
      <c r="E489" s="321">
        <v>34.466666666666669</v>
      </c>
      <c r="F489" s="321">
        <v>34.083333333333336</v>
      </c>
      <c r="G489" s="321">
        <v>33.466666666666669</v>
      </c>
      <c r="H489" s="321">
        <v>35.466666666666669</v>
      </c>
      <c r="I489" s="321">
        <v>36.083333333333329</v>
      </c>
      <c r="J489" s="321">
        <v>36.466666666666669</v>
      </c>
      <c r="K489" s="320">
        <v>35.700000000000003</v>
      </c>
      <c r="L489" s="320">
        <v>34.700000000000003</v>
      </c>
      <c r="M489" s="320">
        <v>18.437940000000001</v>
      </c>
      <c r="N489" s="1"/>
      <c r="O489" s="1"/>
    </row>
    <row r="490" spans="1:15" ht="12.75" customHeight="1">
      <c r="A490" s="30">
        <v>480</v>
      </c>
      <c r="B490" s="334" t="s">
        <v>551</v>
      </c>
      <c r="C490" s="320">
        <v>1003.4</v>
      </c>
      <c r="D490" s="321">
        <v>1010.4166666666666</v>
      </c>
      <c r="E490" s="321">
        <v>990.98333333333335</v>
      </c>
      <c r="F490" s="321">
        <v>978.56666666666672</v>
      </c>
      <c r="G490" s="321">
        <v>959.13333333333344</v>
      </c>
      <c r="H490" s="321">
        <v>1022.8333333333333</v>
      </c>
      <c r="I490" s="321">
        <v>1042.2666666666664</v>
      </c>
      <c r="J490" s="321">
        <v>1054.6833333333332</v>
      </c>
      <c r="K490" s="320">
        <v>1029.8499999999999</v>
      </c>
      <c r="L490" s="320">
        <v>998</v>
      </c>
      <c r="M490" s="320">
        <v>0.72108000000000005</v>
      </c>
      <c r="N490" s="1"/>
      <c r="O490" s="1"/>
    </row>
    <row r="491" spans="1:15" ht="12.75" customHeight="1">
      <c r="A491" s="30">
        <v>481</v>
      </c>
      <c r="B491" s="334" t="s">
        <v>553</v>
      </c>
      <c r="C491" s="320">
        <v>403.5</v>
      </c>
      <c r="D491" s="321">
        <v>405.16666666666669</v>
      </c>
      <c r="E491" s="321">
        <v>389.33333333333337</v>
      </c>
      <c r="F491" s="321">
        <v>375.16666666666669</v>
      </c>
      <c r="G491" s="321">
        <v>359.33333333333337</v>
      </c>
      <c r="H491" s="321">
        <v>419.33333333333337</v>
      </c>
      <c r="I491" s="321">
        <v>435.16666666666674</v>
      </c>
      <c r="J491" s="321">
        <v>449.33333333333337</v>
      </c>
      <c r="K491" s="320">
        <v>421</v>
      </c>
      <c r="L491" s="320">
        <v>391</v>
      </c>
      <c r="M491" s="320">
        <v>11.20636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953.05</v>
      </c>
      <c r="D492" s="321">
        <v>957.85</v>
      </c>
      <c r="E492" s="321">
        <v>946.2</v>
      </c>
      <c r="F492" s="321">
        <v>939.35</v>
      </c>
      <c r="G492" s="321">
        <v>927.7</v>
      </c>
      <c r="H492" s="321">
        <v>964.7</v>
      </c>
      <c r="I492" s="321">
        <v>976.34999999999991</v>
      </c>
      <c r="J492" s="321">
        <v>983.2</v>
      </c>
      <c r="K492" s="320">
        <v>969.5</v>
      </c>
      <c r="L492" s="320">
        <v>951</v>
      </c>
      <c r="M492" s="320">
        <v>3.5484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437.75</v>
      </c>
      <c r="D493" s="321">
        <v>436.31666666666666</v>
      </c>
      <c r="E493" s="321">
        <v>431.88333333333333</v>
      </c>
      <c r="F493" s="321">
        <v>426.01666666666665</v>
      </c>
      <c r="G493" s="321">
        <v>421.58333333333331</v>
      </c>
      <c r="H493" s="321">
        <v>442.18333333333334</v>
      </c>
      <c r="I493" s="321">
        <v>446.61666666666662</v>
      </c>
      <c r="J493" s="321">
        <v>452.48333333333335</v>
      </c>
      <c r="K493" s="320">
        <v>440.75</v>
      </c>
      <c r="L493" s="320">
        <v>430.45</v>
      </c>
      <c r="M493" s="320">
        <v>64.882350000000002</v>
      </c>
      <c r="N493" s="1"/>
      <c r="O493" s="1"/>
    </row>
    <row r="494" spans="1:15" ht="12.75" customHeight="1">
      <c r="A494" s="30">
        <v>484</v>
      </c>
      <c r="B494" s="334" t="s">
        <v>554</v>
      </c>
      <c r="C494" s="320">
        <v>2301.35</v>
      </c>
      <c r="D494" s="321">
        <v>2308.7833333333333</v>
      </c>
      <c r="E494" s="321">
        <v>2280.5666666666666</v>
      </c>
      <c r="F494" s="321">
        <v>2259.7833333333333</v>
      </c>
      <c r="G494" s="321">
        <v>2231.5666666666666</v>
      </c>
      <c r="H494" s="321">
        <v>2329.5666666666666</v>
      </c>
      <c r="I494" s="321">
        <v>2357.7833333333328</v>
      </c>
      <c r="J494" s="321">
        <v>2378.5666666666666</v>
      </c>
      <c r="K494" s="320">
        <v>2337</v>
      </c>
      <c r="L494" s="320">
        <v>2288</v>
      </c>
      <c r="M494" s="320">
        <v>0.22144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224.4</v>
      </c>
      <c r="D495" s="321">
        <v>224.18333333333331</v>
      </c>
      <c r="E495" s="321">
        <v>222.86666666666662</v>
      </c>
      <c r="F495" s="321">
        <v>221.33333333333331</v>
      </c>
      <c r="G495" s="321">
        <v>220.01666666666662</v>
      </c>
      <c r="H495" s="321">
        <v>225.71666666666661</v>
      </c>
      <c r="I495" s="321">
        <v>227.03333333333327</v>
      </c>
      <c r="J495" s="321">
        <v>228.56666666666661</v>
      </c>
      <c r="K495" s="320">
        <v>225.5</v>
      </c>
      <c r="L495" s="320">
        <v>222.65</v>
      </c>
      <c r="M495" s="320">
        <v>4.8592500000000003</v>
      </c>
      <c r="N495" s="1"/>
      <c r="O495" s="1"/>
    </row>
    <row r="496" spans="1:15" ht="12.75" customHeight="1">
      <c r="A496" s="30">
        <v>486</v>
      </c>
      <c r="B496" s="334" t="s">
        <v>555</v>
      </c>
      <c r="C496" s="320">
        <v>2026.35</v>
      </c>
      <c r="D496" s="321">
        <v>2011.8166666666666</v>
      </c>
      <c r="E496" s="321">
        <v>1984.6333333333332</v>
      </c>
      <c r="F496" s="321">
        <v>1942.9166666666665</v>
      </c>
      <c r="G496" s="321">
        <v>1915.7333333333331</v>
      </c>
      <c r="H496" s="321">
        <v>2053.5333333333333</v>
      </c>
      <c r="I496" s="321">
        <v>2080.7166666666667</v>
      </c>
      <c r="J496" s="321">
        <v>2122.4333333333334</v>
      </c>
      <c r="K496" s="320">
        <v>2039</v>
      </c>
      <c r="L496" s="320">
        <v>1970.1</v>
      </c>
      <c r="M496" s="320">
        <v>0.90319000000000005</v>
      </c>
      <c r="N496" s="1"/>
      <c r="O496" s="1"/>
    </row>
    <row r="497" spans="1:15" ht="12.75" customHeight="1">
      <c r="A497" s="30">
        <v>487</v>
      </c>
      <c r="B497" s="334" t="s">
        <v>548</v>
      </c>
      <c r="C497" s="320">
        <v>724.1</v>
      </c>
      <c r="D497" s="321">
        <v>725.19999999999993</v>
      </c>
      <c r="E497" s="321">
        <v>715.89999999999986</v>
      </c>
      <c r="F497" s="321">
        <v>707.69999999999993</v>
      </c>
      <c r="G497" s="321">
        <v>698.39999999999986</v>
      </c>
      <c r="H497" s="321">
        <v>733.39999999999986</v>
      </c>
      <c r="I497" s="321">
        <v>742.69999999999982</v>
      </c>
      <c r="J497" s="321">
        <v>750.89999999999986</v>
      </c>
      <c r="K497" s="320">
        <v>734.5</v>
      </c>
      <c r="L497" s="320">
        <v>717</v>
      </c>
      <c r="M497" s="320">
        <v>1.63361</v>
      </c>
      <c r="N497" s="1"/>
      <c r="O497" s="1"/>
    </row>
    <row r="498" spans="1:15" ht="12.75" customHeight="1">
      <c r="A498" s="30">
        <v>488</v>
      </c>
      <c r="B498" s="334" t="s">
        <v>547</v>
      </c>
      <c r="C498" s="320">
        <v>3512.1</v>
      </c>
      <c r="D498" s="321">
        <v>3533.3666666666668</v>
      </c>
      <c r="E498" s="321">
        <v>3478.7333333333336</v>
      </c>
      <c r="F498" s="321">
        <v>3445.3666666666668</v>
      </c>
      <c r="G498" s="321">
        <v>3390.7333333333336</v>
      </c>
      <c r="H498" s="321">
        <v>3566.7333333333336</v>
      </c>
      <c r="I498" s="321">
        <v>3621.3666666666668</v>
      </c>
      <c r="J498" s="321">
        <v>3654.7333333333336</v>
      </c>
      <c r="K498" s="320">
        <v>3588</v>
      </c>
      <c r="L498" s="320">
        <v>3500</v>
      </c>
      <c r="M498" s="320">
        <v>0.20501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1303.05</v>
      </c>
      <c r="D499" s="321">
        <v>1308.75</v>
      </c>
      <c r="E499" s="321">
        <v>1292.5999999999999</v>
      </c>
      <c r="F499" s="321">
        <v>1282.1499999999999</v>
      </c>
      <c r="G499" s="321">
        <v>1265.9999999999998</v>
      </c>
      <c r="H499" s="321">
        <v>1319.2</v>
      </c>
      <c r="I499" s="321">
        <v>1335.3500000000001</v>
      </c>
      <c r="J499" s="321">
        <v>1345.8000000000002</v>
      </c>
      <c r="K499" s="320">
        <v>1324.9</v>
      </c>
      <c r="L499" s="320">
        <v>1298.3</v>
      </c>
      <c r="M499" s="320">
        <v>12.00934</v>
      </c>
      <c r="N499" s="1"/>
      <c r="O499" s="1"/>
    </row>
    <row r="500" spans="1:15" ht="12.75" customHeight="1">
      <c r="A500" s="30">
        <v>490</v>
      </c>
      <c r="B500" s="334" t="s">
        <v>552</v>
      </c>
      <c r="C500" s="320">
        <v>443.55</v>
      </c>
      <c r="D500" s="321">
        <v>443.13333333333338</v>
      </c>
      <c r="E500" s="321">
        <v>437.41666666666674</v>
      </c>
      <c r="F500" s="321">
        <v>431.28333333333336</v>
      </c>
      <c r="G500" s="321">
        <v>425.56666666666672</v>
      </c>
      <c r="H500" s="321">
        <v>449.26666666666677</v>
      </c>
      <c r="I500" s="321">
        <v>454.98333333333335</v>
      </c>
      <c r="J500" s="321">
        <v>461.11666666666679</v>
      </c>
      <c r="K500" s="320">
        <v>448.85</v>
      </c>
      <c r="L500" s="320">
        <v>437</v>
      </c>
      <c r="M500" s="320">
        <v>5.47668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194.7</v>
      </c>
      <c r="D501" s="321">
        <v>194.73333333333335</v>
      </c>
      <c r="E501" s="321">
        <v>192.06666666666669</v>
      </c>
      <c r="F501" s="321">
        <v>189.43333333333334</v>
      </c>
      <c r="G501" s="321">
        <v>186.76666666666668</v>
      </c>
      <c r="H501" s="321">
        <v>197.3666666666667</v>
      </c>
      <c r="I501" s="321">
        <v>200.03333333333333</v>
      </c>
      <c r="J501" s="321">
        <v>202.66666666666671</v>
      </c>
      <c r="K501" s="320">
        <v>197.4</v>
      </c>
      <c r="L501" s="320">
        <v>192.1</v>
      </c>
      <c r="M501" s="320">
        <v>10.412940000000001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95.85</v>
      </c>
      <c r="D502" s="321">
        <v>96.149999999999991</v>
      </c>
      <c r="E502" s="321">
        <v>95.199999999999989</v>
      </c>
      <c r="F502" s="321">
        <v>94.55</v>
      </c>
      <c r="G502" s="321">
        <v>93.6</v>
      </c>
      <c r="H502" s="321">
        <v>96.799999999999983</v>
      </c>
      <c r="I502" s="321">
        <v>97.75</v>
      </c>
      <c r="J502" s="321">
        <v>98.399999999999977</v>
      </c>
      <c r="K502" s="320">
        <v>97.1</v>
      </c>
      <c r="L502" s="320">
        <v>95.5</v>
      </c>
      <c r="M502" s="320">
        <v>14.004300000000001</v>
      </c>
      <c r="N502" s="1"/>
      <c r="O502" s="1"/>
    </row>
    <row r="503" spans="1:15" ht="12.75" customHeight="1">
      <c r="A503" s="30">
        <v>493</v>
      </c>
      <c r="B503" s="334" t="s">
        <v>558</v>
      </c>
      <c r="C503" s="320">
        <v>492.5</v>
      </c>
      <c r="D503" s="321">
        <v>495.08333333333331</v>
      </c>
      <c r="E503" s="321">
        <v>487.41666666666663</v>
      </c>
      <c r="F503" s="321">
        <v>482.33333333333331</v>
      </c>
      <c r="G503" s="321">
        <v>474.66666666666663</v>
      </c>
      <c r="H503" s="321">
        <v>500.16666666666663</v>
      </c>
      <c r="I503" s="321">
        <v>507.83333333333326</v>
      </c>
      <c r="J503" s="321">
        <v>512.91666666666663</v>
      </c>
      <c r="K503" s="320">
        <v>502.75</v>
      </c>
      <c r="L503" s="320">
        <v>490</v>
      </c>
      <c r="M503" s="320">
        <v>1.37761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1698.2</v>
      </c>
      <c r="D504" s="321">
        <v>1693.3999999999999</v>
      </c>
      <c r="E504" s="321">
        <v>1664.7999999999997</v>
      </c>
      <c r="F504" s="321">
        <v>1631.3999999999999</v>
      </c>
      <c r="G504" s="321">
        <v>1602.7999999999997</v>
      </c>
      <c r="H504" s="321">
        <v>1726.7999999999997</v>
      </c>
      <c r="I504" s="321">
        <v>1755.3999999999996</v>
      </c>
      <c r="J504" s="321">
        <v>1788.7999999999997</v>
      </c>
      <c r="K504" s="320">
        <v>1722</v>
      </c>
      <c r="L504" s="320">
        <v>1660</v>
      </c>
      <c r="M504" s="320">
        <v>8.9636999999999993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571.1</v>
      </c>
      <c r="D505" s="321">
        <v>574.48333333333323</v>
      </c>
      <c r="E505" s="321">
        <v>564.71666666666647</v>
      </c>
      <c r="F505" s="321">
        <v>558.33333333333326</v>
      </c>
      <c r="G505" s="321">
        <v>548.56666666666649</v>
      </c>
      <c r="H505" s="321">
        <v>580.86666666666645</v>
      </c>
      <c r="I505" s="321">
        <v>590.6333333333331</v>
      </c>
      <c r="J505" s="321">
        <v>597.01666666666642</v>
      </c>
      <c r="K505" s="320">
        <v>584.25</v>
      </c>
      <c r="L505" s="320">
        <v>568.1</v>
      </c>
      <c r="M505" s="320">
        <v>85.821079999999995</v>
      </c>
      <c r="N505" s="1"/>
      <c r="O505" s="1"/>
    </row>
    <row r="506" spans="1:15" ht="12.75" customHeight="1">
      <c r="A506" s="30">
        <v>496</v>
      </c>
      <c r="B506" s="334" t="s">
        <v>559</v>
      </c>
      <c r="C506" s="320">
        <v>302.25</v>
      </c>
      <c r="D506" s="321">
        <v>302.83333333333331</v>
      </c>
      <c r="E506" s="321">
        <v>299.41666666666663</v>
      </c>
      <c r="F506" s="321">
        <v>296.58333333333331</v>
      </c>
      <c r="G506" s="321">
        <v>293.16666666666663</v>
      </c>
      <c r="H506" s="321">
        <v>305.66666666666663</v>
      </c>
      <c r="I506" s="321">
        <v>309.08333333333326</v>
      </c>
      <c r="J506" s="321">
        <v>311.91666666666663</v>
      </c>
      <c r="K506" s="320">
        <v>306.25</v>
      </c>
      <c r="L506" s="320">
        <v>300</v>
      </c>
      <c r="M506" s="320">
        <v>5.2325600000000003</v>
      </c>
      <c r="N506" s="1"/>
      <c r="O506" s="1"/>
    </row>
    <row r="507" spans="1:15" ht="12.75" customHeight="1">
      <c r="A507" s="30">
        <v>497</v>
      </c>
      <c r="B507" s="334" t="s">
        <v>282</v>
      </c>
      <c r="C507" s="320">
        <v>15.1</v>
      </c>
      <c r="D507" s="321">
        <v>15.266666666666666</v>
      </c>
      <c r="E507" s="321">
        <v>14.833333333333332</v>
      </c>
      <c r="F507" s="321">
        <v>14.566666666666666</v>
      </c>
      <c r="G507" s="321">
        <v>14.133333333333333</v>
      </c>
      <c r="H507" s="321">
        <v>15.533333333333331</v>
      </c>
      <c r="I507" s="321">
        <v>15.966666666666665</v>
      </c>
      <c r="J507" s="321">
        <v>16.233333333333331</v>
      </c>
      <c r="K507" s="320">
        <v>15.7</v>
      </c>
      <c r="L507" s="320">
        <v>15</v>
      </c>
      <c r="M507" s="320">
        <v>1968.8901000000001</v>
      </c>
      <c r="N507" s="1"/>
      <c r="O507" s="1"/>
    </row>
    <row r="508" spans="1:15" ht="12.75" customHeight="1">
      <c r="A508" s="30">
        <v>498</v>
      </c>
      <c r="B508" s="354" t="s">
        <v>214</v>
      </c>
      <c r="C508" s="355">
        <v>290.8</v>
      </c>
      <c r="D508" s="355">
        <v>289.28333333333336</v>
      </c>
      <c r="E508" s="355">
        <v>286.16666666666674</v>
      </c>
      <c r="F508" s="355">
        <v>281.53333333333336</v>
      </c>
      <c r="G508" s="355">
        <v>278.41666666666674</v>
      </c>
      <c r="H508" s="355">
        <v>293.91666666666674</v>
      </c>
      <c r="I508" s="355">
        <v>297.03333333333342</v>
      </c>
      <c r="J508" s="354">
        <v>301.66666666666674</v>
      </c>
      <c r="K508" s="354">
        <v>292.39999999999998</v>
      </c>
      <c r="L508" s="354">
        <v>284.64999999999998</v>
      </c>
      <c r="M508" s="270">
        <v>91.391469999999998</v>
      </c>
      <c r="N508" s="1"/>
      <c r="O508" s="1"/>
    </row>
    <row r="509" spans="1:15" ht="12.75" customHeight="1">
      <c r="A509" s="30">
        <v>499</v>
      </c>
      <c r="B509" s="354" t="s">
        <v>560</v>
      </c>
      <c r="C509" s="355">
        <v>376.9</v>
      </c>
      <c r="D509" s="355">
        <v>379.93333333333334</v>
      </c>
      <c r="E509" s="355">
        <v>371.9666666666667</v>
      </c>
      <c r="F509" s="355">
        <v>367.03333333333336</v>
      </c>
      <c r="G509" s="355">
        <v>359.06666666666672</v>
      </c>
      <c r="H509" s="355">
        <v>384.86666666666667</v>
      </c>
      <c r="I509" s="355">
        <v>392.83333333333326</v>
      </c>
      <c r="J509" s="354">
        <v>397.76666666666665</v>
      </c>
      <c r="K509" s="354">
        <v>387.9</v>
      </c>
      <c r="L509" s="354">
        <v>375</v>
      </c>
      <c r="M509" s="270">
        <v>5.5152400000000004</v>
      </c>
      <c r="N509" s="1"/>
      <c r="O509" s="1"/>
    </row>
    <row r="510" spans="1:15" ht="12.75" customHeight="1">
      <c r="A510" s="30">
        <v>500</v>
      </c>
      <c r="B510" s="354" t="s">
        <v>561</v>
      </c>
      <c r="C510" s="355">
        <v>1648.55</v>
      </c>
      <c r="D510" s="355">
        <v>1644.55</v>
      </c>
      <c r="E510" s="355">
        <v>1634.1</v>
      </c>
      <c r="F510" s="355">
        <v>1619.6499999999999</v>
      </c>
      <c r="G510" s="355">
        <v>1609.1999999999998</v>
      </c>
      <c r="H510" s="355">
        <v>1659</v>
      </c>
      <c r="I510" s="355">
        <v>1669.4500000000003</v>
      </c>
      <c r="J510" s="354">
        <v>1683.9</v>
      </c>
      <c r="K510" s="354">
        <v>1655</v>
      </c>
      <c r="L510" s="354">
        <v>1630.1</v>
      </c>
      <c r="M510" s="270">
        <v>0.27578999999999998</v>
      </c>
      <c r="N510" s="1"/>
      <c r="O510" s="1"/>
    </row>
    <row r="511" spans="1:15" ht="12.75" customHeight="1">
      <c r="A511" s="30"/>
      <c r="B511" s="354"/>
      <c r="C511" s="355"/>
      <c r="D511" s="355"/>
      <c r="E511" s="355"/>
      <c r="F511" s="355"/>
      <c r="G511" s="355"/>
      <c r="H511" s="355"/>
      <c r="I511" s="355"/>
      <c r="J511" s="354"/>
      <c r="K511" s="354"/>
      <c r="L511" s="354"/>
      <c r="M511" s="270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E10" sqref="E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46"/>
      <c r="B5" s="447"/>
      <c r="C5" s="446"/>
      <c r="D5" s="447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563</v>
      </c>
      <c r="B7" s="448" t="s">
        <v>564</v>
      </c>
      <c r="C7" s="447"/>
      <c r="D7" s="7">
        <f>Main!B10</f>
        <v>44663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565</v>
      </c>
      <c r="B9" s="85" t="s">
        <v>566</v>
      </c>
      <c r="C9" s="85" t="s">
        <v>567</v>
      </c>
      <c r="D9" s="85" t="s">
        <v>568</v>
      </c>
      <c r="E9" s="85" t="s">
        <v>569</v>
      </c>
      <c r="F9" s="85" t="s">
        <v>570</v>
      </c>
      <c r="G9" s="85" t="s">
        <v>571</v>
      </c>
      <c r="H9" s="85" t="s">
        <v>572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44662</v>
      </c>
      <c r="B10" s="29">
        <v>511764</v>
      </c>
      <c r="C10" s="28" t="s">
        <v>1043</v>
      </c>
      <c r="D10" s="28" t="s">
        <v>1044</v>
      </c>
      <c r="E10" s="28" t="s">
        <v>573</v>
      </c>
      <c r="F10" s="87">
        <v>23000</v>
      </c>
      <c r="G10" s="29">
        <v>16.02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44662</v>
      </c>
      <c r="B11" s="29">
        <v>539506</v>
      </c>
      <c r="C11" s="28" t="s">
        <v>929</v>
      </c>
      <c r="D11" s="28" t="s">
        <v>1045</v>
      </c>
      <c r="E11" s="28" t="s">
        <v>574</v>
      </c>
      <c r="F11" s="87">
        <v>23594</v>
      </c>
      <c r="G11" s="29">
        <v>20.23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44662</v>
      </c>
      <c r="B12" s="29">
        <v>539506</v>
      </c>
      <c r="C12" s="28" t="s">
        <v>929</v>
      </c>
      <c r="D12" s="28" t="s">
        <v>1046</v>
      </c>
      <c r="E12" s="28" t="s">
        <v>574</v>
      </c>
      <c r="F12" s="87">
        <v>35000</v>
      </c>
      <c r="G12" s="29">
        <v>20.239999999999998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44662</v>
      </c>
      <c r="B13" s="29">
        <v>539506</v>
      </c>
      <c r="C13" s="28" t="s">
        <v>929</v>
      </c>
      <c r="D13" s="28" t="s">
        <v>1047</v>
      </c>
      <c r="E13" s="28" t="s">
        <v>573</v>
      </c>
      <c r="F13" s="87">
        <v>104995</v>
      </c>
      <c r="G13" s="29">
        <v>20.22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44662</v>
      </c>
      <c r="B14" s="29">
        <v>539506</v>
      </c>
      <c r="C14" s="28" t="s">
        <v>929</v>
      </c>
      <c r="D14" s="28" t="s">
        <v>1048</v>
      </c>
      <c r="E14" s="28" t="s">
        <v>573</v>
      </c>
      <c r="F14" s="87">
        <v>30000</v>
      </c>
      <c r="G14" s="29">
        <v>20.18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44662</v>
      </c>
      <c r="B15" s="29">
        <v>539506</v>
      </c>
      <c r="C15" s="28" t="s">
        <v>929</v>
      </c>
      <c r="D15" s="28" t="s">
        <v>949</v>
      </c>
      <c r="E15" s="28" t="s">
        <v>574</v>
      </c>
      <c r="F15" s="87">
        <v>36055</v>
      </c>
      <c r="G15" s="29">
        <v>20.239999999999998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44662</v>
      </c>
      <c r="B16" s="29">
        <v>539773</v>
      </c>
      <c r="C16" s="28" t="s">
        <v>991</v>
      </c>
      <c r="D16" s="28" t="s">
        <v>1049</v>
      </c>
      <c r="E16" s="28" t="s">
        <v>574</v>
      </c>
      <c r="F16" s="87">
        <v>500000</v>
      </c>
      <c r="G16" s="29">
        <v>5.4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44662</v>
      </c>
      <c r="B17" s="29">
        <v>530723</v>
      </c>
      <c r="C17" s="28" t="s">
        <v>1050</v>
      </c>
      <c r="D17" s="28" t="s">
        <v>1051</v>
      </c>
      <c r="E17" s="28" t="s">
        <v>573</v>
      </c>
      <c r="F17" s="87">
        <v>29543</v>
      </c>
      <c r="G17" s="29">
        <v>56.99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44662</v>
      </c>
      <c r="B18" s="29">
        <v>539621</v>
      </c>
      <c r="C18" s="28" t="s">
        <v>994</v>
      </c>
      <c r="D18" s="28" t="s">
        <v>1052</v>
      </c>
      <c r="E18" s="28" t="s">
        <v>574</v>
      </c>
      <c r="F18" s="87">
        <v>295000</v>
      </c>
      <c r="G18" s="29">
        <v>3.62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44662</v>
      </c>
      <c r="B19" s="29">
        <v>539621</v>
      </c>
      <c r="C19" s="28" t="s">
        <v>994</v>
      </c>
      <c r="D19" s="28" t="s">
        <v>1053</v>
      </c>
      <c r="E19" s="28" t="s">
        <v>574</v>
      </c>
      <c r="F19" s="87">
        <v>552000</v>
      </c>
      <c r="G19" s="29">
        <v>3.63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44662</v>
      </c>
      <c r="B20" s="29">
        <v>534731</v>
      </c>
      <c r="C20" s="28" t="s">
        <v>1054</v>
      </c>
      <c r="D20" s="28" t="s">
        <v>1055</v>
      </c>
      <c r="E20" s="28" t="s">
        <v>573</v>
      </c>
      <c r="F20" s="87">
        <v>93500</v>
      </c>
      <c r="G20" s="29">
        <v>1.8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44662</v>
      </c>
      <c r="B21" s="29">
        <v>543439</v>
      </c>
      <c r="C21" s="28" t="s">
        <v>1056</v>
      </c>
      <c r="D21" s="28" t="s">
        <v>1057</v>
      </c>
      <c r="E21" s="28" t="s">
        <v>574</v>
      </c>
      <c r="F21" s="87">
        <v>20000</v>
      </c>
      <c r="G21" s="29">
        <v>17.41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44662</v>
      </c>
      <c r="B22" s="29">
        <v>521244</v>
      </c>
      <c r="C22" s="28" t="s">
        <v>1058</v>
      </c>
      <c r="D22" s="28" t="s">
        <v>993</v>
      </c>
      <c r="E22" s="28" t="s">
        <v>573</v>
      </c>
      <c r="F22" s="87">
        <v>2670</v>
      </c>
      <c r="G22" s="29">
        <v>19.16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44662</v>
      </c>
      <c r="B23" s="29">
        <v>540597</v>
      </c>
      <c r="C23" s="28" t="s">
        <v>1059</v>
      </c>
      <c r="D23" s="28" t="s">
        <v>1060</v>
      </c>
      <c r="E23" s="28" t="s">
        <v>574</v>
      </c>
      <c r="F23" s="87">
        <v>35000</v>
      </c>
      <c r="G23" s="29">
        <v>6.41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44662</v>
      </c>
      <c r="B24" s="29">
        <v>539770</v>
      </c>
      <c r="C24" s="28" t="s">
        <v>1061</v>
      </c>
      <c r="D24" s="28" t="s">
        <v>1062</v>
      </c>
      <c r="E24" s="28" t="s">
        <v>574</v>
      </c>
      <c r="F24" s="87">
        <v>32433</v>
      </c>
      <c r="G24" s="29">
        <v>4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44662</v>
      </c>
      <c r="B25" s="29">
        <v>532760</v>
      </c>
      <c r="C25" s="28" t="s">
        <v>1063</v>
      </c>
      <c r="D25" s="28" t="s">
        <v>1064</v>
      </c>
      <c r="E25" s="28" t="s">
        <v>574</v>
      </c>
      <c r="F25" s="87">
        <v>1337323</v>
      </c>
      <c r="G25" s="29">
        <v>59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44662</v>
      </c>
      <c r="B26" s="29">
        <v>532760</v>
      </c>
      <c r="C26" s="28" t="s">
        <v>1063</v>
      </c>
      <c r="D26" s="28" t="s">
        <v>1065</v>
      </c>
      <c r="E26" s="28" t="s">
        <v>573</v>
      </c>
      <c r="F26" s="87">
        <v>1332975</v>
      </c>
      <c r="G26" s="29">
        <v>59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44662</v>
      </c>
      <c r="B27" s="29">
        <v>543288</v>
      </c>
      <c r="C27" s="28" t="s">
        <v>723</v>
      </c>
      <c r="D27" s="28" t="s">
        <v>1066</v>
      </c>
      <c r="E27" s="28" t="s">
        <v>573</v>
      </c>
      <c r="F27" s="87">
        <v>250000</v>
      </c>
      <c r="G27" s="29">
        <v>264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44662</v>
      </c>
      <c r="B28" s="29">
        <v>543288</v>
      </c>
      <c r="C28" s="28" t="s">
        <v>723</v>
      </c>
      <c r="D28" s="28" t="s">
        <v>1064</v>
      </c>
      <c r="E28" s="28" t="s">
        <v>574</v>
      </c>
      <c r="F28" s="87">
        <v>598726</v>
      </c>
      <c r="G28" s="29">
        <v>264.05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44662</v>
      </c>
      <c r="B29" s="29">
        <v>543288</v>
      </c>
      <c r="C29" s="28" t="s">
        <v>723</v>
      </c>
      <c r="D29" s="28" t="s">
        <v>1065</v>
      </c>
      <c r="E29" s="28" t="s">
        <v>573</v>
      </c>
      <c r="F29" s="87">
        <v>288393</v>
      </c>
      <c r="G29" s="29">
        <v>264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44662</v>
      </c>
      <c r="B30" s="29">
        <v>539197</v>
      </c>
      <c r="C30" s="28" t="s">
        <v>1067</v>
      </c>
      <c r="D30" s="28" t="s">
        <v>1068</v>
      </c>
      <c r="E30" s="28" t="s">
        <v>573</v>
      </c>
      <c r="F30" s="87">
        <v>600001</v>
      </c>
      <c r="G30" s="29">
        <v>0.7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44662</v>
      </c>
      <c r="B31" s="29">
        <v>539197</v>
      </c>
      <c r="C31" s="28" t="s">
        <v>1067</v>
      </c>
      <c r="D31" s="28" t="s">
        <v>1069</v>
      </c>
      <c r="E31" s="28" t="s">
        <v>573</v>
      </c>
      <c r="F31" s="87">
        <v>693067</v>
      </c>
      <c r="G31" s="29">
        <v>0.7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44662</v>
      </c>
      <c r="B32" s="29">
        <v>539197</v>
      </c>
      <c r="C32" s="28" t="s">
        <v>1067</v>
      </c>
      <c r="D32" s="28" t="s">
        <v>1047</v>
      </c>
      <c r="E32" s="28" t="s">
        <v>574</v>
      </c>
      <c r="F32" s="87">
        <v>464028</v>
      </c>
      <c r="G32" s="29">
        <v>0.7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44662</v>
      </c>
      <c r="B33" s="29">
        <v>526473</v>
      </c>
      <c r="C33" s="28" t="s">
        <v>892</v>
      </c>
      <c r="D33" s="28" t="s">
        <v>1070</v>
      </c>
      <c r="E33" s="28" t="s">
        <v>573</v>
      </c>
      <c r="F33" s="87">
        <v>100479</v>
      </c>
      <c r="G33" s="29">
        <v>56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44662</v>
      </c>
      <c r="B34" s="29">
        <v>526473</v>
      </c>
      <c r="C34" s="28" t="s">
        <v>892</v>
      </c>
      <c r="D34" s="28" t="s">
        <v>1071</v>
      </c>
      <c r="E34" s="28" t="s">
        <v>573</v>
      </c>
      <c r="F34" s="87">
        <v>200000</v>
      </c>
      <c r="G34" s="29">
        <v>56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44662</v>
      </c>
      <c r="B35" s="29">
        <v>526473</v>
      </c>
      <c r="C35" s="28" t="s">
        <v>892</v>
      </c>
      <c r="D35" s="28" t="s">
        <v>1072</v>
      </c>
      <c r="E35" s="28" t="s">
        <v>573</v>
      </c>
      <c r="F35" s="87">
        <v>280000</v>
      </c>
      <c r="G35" s="29">
        <v>58.5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44662</v>
      </c>
      <c r="B36" s="29">
        <v>543500</v>
      </c>
      <c r="C36" s="28" t="s">
        <v>1073</v>
      </c>
      <c r="D36" s="28" t="s">
        <v>949</v>
      </c>
      <c r="E36" s="28" t="s">
        <v>574</v>
      </c>
      <c r="F36" s="87">
        <v>72000</v>
      </c>
      <c r="G36" s="29">
        <v>17.399999999999999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44662</v>
      </c>
      <c r="B37" s="29">
        <v>540614</v>
      </c>
      <c r="C37" s="28" t="s">
        <v>893</v>
      </c>
      <c r="D37" s="28" t="s">
        <v>992</v>
      </c>
      <c r="E37" s="28" t="s">
        <v>574</v>
      </c>
      <c r="F37" s="87">
        <v>400000</v>
      </c>
      <c r="G37" s="29">
        <v>6.07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44662</v>
      </c>
      <c r="B38" s="29">
        <v>540614</v>
      </c>
      <c r="C38" s="28" t="s">
        <v>893</v>
      </c>
      <c r="D38" s="28" t="s">
        <v>995</v>
      </c>
      <c r="E38" s="28" t="s">
        <v>574</v>
      </c>
      <c r="F38" s="87">
        <v>457571</v>
      </c>
      <c r="G38" s="29">
        <v>6.01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44662</v>
      </c>
      <c r="B39" s="29">
        <v>500160</v>
      </c>
      <c r="C39" s="28" t="s">
        <v>932</v>
      </c>
      <c r="D39" s="28" t="s">
        <v>950</v>
      </c>
      <c r="E39" s="28" t="s">
        <v>573</v>
      </c>
      <c r="F39" s="87">
        <v>9727</v>
      </c>
      <c r="G39" s="29">
        <v>13.11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44662</v>
      </c>
      <c r="B40" s="29">
        <v>500160</v>
      </c>
      <c r="C40" s="28" t="s">
        <v>932</v>
      </c>
      <c r="D40" s="28" t="s">
        <v>950</v>
      </c>
      <c r="E40" s="28" t="s">
        <v>574</v>
      </c>
      <c r="F40" s="87">
        <v>3548727</v>
      </c>
      <c r="G40" s="29">
        <v>13.78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44662</v>
      </c>
      <c r="B41" s="29">
        <v>500160</v>
      </c>
      <c r="C41" s="28" t="s">
        <v>932</v>
      </c>
      <c r="D41" s="28" t="s">
        <v>1047</v>
      </c>
      <c r="E41" s="28" t="s">
        <v>573</v>
      </c>
      <c r="F41" s="87">
        <v>1045000</v>
      </c>
      <c r="G41" s="29">
        <v>13.64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44662</v>
      </c>
      <c r="B42" s="29">
        <v>500160</v>
      </c>
      <c r="C42" s="28" t="s">
        <v>932</v>
      </c>
      <c r="D42" s="28" t="s">
        <v>1047</v>
      </c>
      <c r="E42" s="28" t="s">
        <v>574</v>
      </c>
      <c r="F42" s="87">
        <v>1000000</v>
      </c>
      <c r="G42" s="29">
        <v>13.57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44662</v>
      </c>
      <c r="B43" s="29">
        <v>513723</v>
      </c>
      <c r="C43" s="28" t="s">
        <v>1074</v>
      </c>
      <c r="D43" s="28" t="s">
        <v>1075</v>
      </c>
      <c r="E43" s="28" t="s">
        <v>573</v>
      </c>
      <c r="F43" s="87">
        <v>99252</v>
      </c>
      <c r="G43" s="29">
        <v>103.5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44662</v>
      </c>
      <c r="B44" s="29">
        <v>513723</v>
      </c>
      <c r="C44" s="28" t="s">
        <v>1074</v>
      </c>
      <c r="D44" s="28" t="s">
        <v>1076</v>
      </c>
      <c r="E44" s="28" t="s">
        <v>574</v>
      </c>
      <c r="F44" s="87">
        <v>100404</v>
      </c>
      <c r="G44" s="29">
        <v>103.5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44662</v>
      </c>
      <c r="B45" s="29">
        <v>531129</v>
      </c>
      <c r="C45" s="28" t="s">
        <v>1077</v>
      </c>
      <c r="D45" s="28" t="s">
        <v>1078</v>
      </c>
      <c r="E45" s="28" t="s">
        <v>574</v>
      </c>
      <c r="F45" s="87">
        <v>171800</v>
      </c>
      <c r="G45" s="29">
        <v>20.399999999999999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44662</v>
      </c>
      <c r="B46" s="29">
        <v>521005</v>
      </c>
      <c r="C46" s="28" t="s">
        <v>996</v>
      </c>
      <c r="D46" s="28" t="s">
        <v>997</v>
      </c>
      <c r="E46" s="28" t="s">
        <v>574</v>
      </c>
      <c r="F46" s="87">
        <v>25000</v>
      </c>
      <c r="G46" s="29">
        <v>12.87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44662</v>
      </c>
      <c r="B47" s="29">
        <v>521005</v>
      </c>
      <c r="C47" s="28" t="s">
        <v>996</v>
      </c>
      <c r="D47" s="28" t="s">
        <v>1079</v>
      </c>
      <c r="E47" s="28" t="s">
        <v>573</v>
      </c>
      <c r="F47" s="87">
        <v>15000</v>
      </c>
      <c r="G47" s="29">
        <v>12.87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44662</v>
      </c>
      <c r="B48" s="29">
        <v>531929</v>
      </c>
      <c r="C48" s="28" t="s">
        <v>1080</v>
      </c>
      <c r="D48" s="28" t="s">
        <v>1081</v>
      </c>
      <c r="E48" s="28" t="s">
        <v>574</v>
      </c>
      <c r="F48" s="87">
        <v>46114</v>
      </c>
      <c r="G48" s="29">
        <v>10.57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44662</v>
      </c>
      <c r="B49" s="29">
        <v>542924</v>
      </c>
      <c r="C49" s="28" t="s">
        <v>1082</v>
      </c>
      <c r="D49" s="28" t="s">
        <v>1083</v>
      </c>
      <c r="E49" s="28" t="s">
        <v>574</v>
      </c>
      <c r="F49" s="87">
        <v>46500</v>
      </c>
      <c r="G49" s="29">
        <v>11.8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44662</v>
      </c>
      <c r="B50" s="29">
        <v>542924</v>
      </c>
      <c r="C50" s="28" t="s">
        <v>1082</v>
      </c>
      <c r="D50" s="28" t="s">
        <v>1084</v>
      </c>
      <c r="E50" s="28" t="s">
        <v>573</v>
      </c>
      <c r="F50" s="87">
        <v>45000</v>
      </c>
      <c r="G50" s="29">
        <v>11.8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44662</v>
      </c>
      <c r="B51" s="29">
        <v>530443</v>
      </c>
      <c r="C51" s="28" t="s">
        <v>1085</v>
      </c>
      <c r="D51" s="28" t="s">
        <v>973</v>
      </c>
      <c r="E51" s="28" t="s">
        <v>574</v>
      </c>
      <c r="F51" s="87">
        <v>56078</v>
      </c>
      <c r="G51" s="29">
        <v>11.37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44662</v>
      </c>
      <c r="B52" s="29">
        <v>505693</v>
      </c>
      <c r="C52" s="28" t="s">
        <v>1086</v>
      </c>
      <c r="D52" s="28" t="s">
        <v>1087</v>
      </c>
      <c r="E52" s="28" t="s">
        <v>574</v>
      </c>
      <c r="F52" s="87">
        <v>50000</v>
      </c>
      <c r="G52" s="29">
        <v>218.28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44662</v>
      </c>
      <c r="B53" s="29">
        <v>539814</v>
      </c>
      <c r="C53" s="28" t="s">
        <v>998</v>
      </c>
      <c r="D53" s="28" t="s">
        <v>999</v>
      </c>
      <c r="E53" s="28" t="s">
        <v>573</v>
      </c>
      <c r="F53" s="87">
        <v>39834</v>
      </c>
      <c r="G53" s="29">
        <v>36.78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44662</v>
      </c>
      <c r="B54" s="29">
        <v>531648</v>
      </c>
      <c r="C54" s="28" t="s">
        <v>1088</v>
      </c>
      <c r="D54" s="28" t="s">
        <v>1089</v>
      </c>
      <c r="E54" s="28" t="s">
        <v>574</v>
      </c>
      <c r="F54" s="87">
        <v>107514</v>
      </c>
      <c r="G54" s="29">
        <v>2.69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44662</v>
      </c>
      <c r="B55" s="29">
        <v>540386</v>
      </c>
      <c r="C55" s="28" t="s">
        <v>974</v>
      </c>
      <c r="D55" s="28" t="s">
        <v>1090</v>
      </c>
      <c r="E55" s="28" t="s">
        <v>573</v>
      </c>
      <c r="F55" s="87">
        <v>51572</v>
      </c>
      <c r="G55" s="29">
        <v>19.059999999999999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44662</v>
      </c>
      <c r="B56" s="29">
        <v>540386</v>
      </c>
      <c r="C56" s="28" t="s">
        <v>974</v>
      </c>
      <c r="D56" s="28" t="s">
        <v>1090</v>
      </c>
      <c r="E56" s="28" t="s">
        <v>574</v>
      </c>
      <c r="F56" s="87">
        <v>51572</v>
      </c>
      <c r="G56" s="29">
        <v>19.149999999999999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44662</v>
      </c>
      <c r="B57" s="29">
        <v>540386</v>
      </c>
      <c r="C57" s="28" t="s">
        <v>974</v>
      </c>
      <c r="D57" s="28" t="s">
        <v>1091</v>
      </c>
      <c r="E57" s="28" t="s">
        <v>574</v>
      </c>
      <c r="F57" s="87">
        <v>50000</v>
      </c>
      <c r="G57" s="29">
        <v>19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44662</v>
      </c>
      <c r="B58" s="29">
        <v>540386</v>
      </c>
      <c r="C58" s="28" t="s">
        <v>974</v>
      </c>
      <c r="D58" s="28" t="s">
        <v>1092</v>
      </c>
      <c r="E58" s="28" t="s">
        <v>573</v>
      </c>
      <c r="F58" s="87">
        <v>51885</v>
      </c>
      <c r="G58" s="29">
        <v>18.96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44662</v>
      </c>
      <c r="B59" s="29">
        <v>540386</v>
      </c>
      <c r="C59" s="28" t="s">
        <v>974</v>
      </c>
      <c r="D59" s="28" t="s">
        <v>1092</v>
      </c>
      <c r="E59" s="28" t="s">
        <v>574</v>
      </c>
      <c r="F59" s="87">
        <v>51885</v>
      </c>
      <c r="G59" s="29">
        <v>19.059999999999999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44662</v>
      </c>
      <c r="B60" s="29">
        <v>540386</v>
      </c>
      <c r="C60" s="28" t="s">
        <v>974</v>
      </c>
      <c r="D60" s="28" t="s">
        <v>930</v>
      </c>
      <c r="E60" s="28" t="s">
        <v>573</v>
      </c>
      <c r="F60" s="87">
        <v>49522</v>
      </c>
      <c r="G60" s="29">
        <v>19.2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44662</v>
      </c>
      <c r="B61" s="29">
        <v>540386</v>
      </c>
      <c r="C61" s="28" t="s">
        <v>974</v>
      </c>
      <c r="D61" s="28" t="s">
        <v>930</v>
      </c>
      <c r="E61" s="28" t="s">
        <v>574</v>
      </c>
      <c r="F61" s="87">
        <v>35574</v>
      </c>
      <c r="G61" s="29">
        <v>18.34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44662</v>
      </c>
      <c r="B62" s="29">
        <v>531512</v>
      </c>
      <c r="C62" s="28" t="s">
        <v>1000</v>
      </c>
      <c r="D62" s="28" t="s">
        <v>1001</v>
      </c>
      <c r="E62" s="28" t="s">
        <v>574</v>
      </c>
      <c r="F62" s="87">
        <v>71695</v>
      </c>
      <c r="G62" s="29">
        <v>6.18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44662</v>
      </c>
      <c r="B63" s="29">
        <v>539273</v>
      </c>
      <c r="C63" s="28" t="s">
        <v>1093</v>
      </c>
      <c r="D63" s="28" t="s">
        <v>1051</v>
      </c>
      <c r="E63" s="28" t="s">
        <v>573</v>
      </c>
      <c r="F63" s="87">
        <v>8000</v>
      </c>
      <c r="G63" s="29">
        <v>40.68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44662</v>
      </c>
      <c r="B64" s="29">
        <v>543256</v>
      </c>
      <c r="C64" s="28" t="s">
        <v>1094</v>
      </c>
      <c r="D64" s="28" t="s">
        <v>1095</v>
      </c>
      <c r="E64" s="28" t="s">
        <v>574</v>
      </c>
      <c r="F64" s="87">
        <v>62500</v>
      </c>
      <c r="G64" s="29">
        <v>10.5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44662</v>
      </c>
      <c r="B65" s="29">
        <v>543256</v>
      </c>
      <c r="C65" s="28" t="s">
        <v>1094</v>
      </c>
      <c r="D65" s="28" t="s">
        <v>1096</v>
      </c>
      <c r="E65" s="28" t="s">
        <v>574</v>
      </c>
      <c r="F65" s="87">
        <v>62500</v>
      </c>
      <c r="G65" s="29">
        <v>10.5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44662</v>
      </c>
      <c r="B66" s="29">
        <v>543256</v>
      </c>
      <c r="C66" s="28" t="s">
        <v>1094</v>
      </c>
      <c r="D66" s="28" t="s">
        <v>1097</v>
      </c>
      <c r="E66" s="28" t="s">
        <v>574</v>
      </c>
      <c r="F66" s="87">
        <v>62400</v>
      </c>
      <c r="G66" s="29">
        <v>10.5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44662</v>
      </c>
      <c r="B67" s="29">
        <v>543256</v>
      </c>
      <c r="C67" s="28" t="s">
        <v>1094</v>
      </c>
      <c r="D67" s="28" t="s">
        <v>1098</v>
      </c>
      <c r="E67" s="28" t="s">
        <v>574</v>
      </c>
      <c r="F67" s="87">
        <v>125000</v>
      </c>
      <c r="G67" s="29">
        <v>10.5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44662</v>
      </c>
      <c r="B68" s="29">
        <v>543256</v>
      </c>
      <c r="C68" s="28" t="s">
        <v>1094</v>
      </c>
      <c r="D68" s="28" t="s">
        <v>1099</v>
      </c>
      <c r="E68" s="28" t="s">
        <v>573</v>
      </c>
      <c r="F68" s="87">
        <v>72000</v>
      </c>
      <c r="G68" s="29">
        <v>10.5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44662</v>
      </c>
      <c r="B69" s="29">
        <v>543256</v>
      </c>
      <c r="C69" s="28" t="s">
        <v>1094</v>
      </c>
      <c r="D69" s="28" t="s">
        <v>1100</v>
      </c>
      <c r="E69" s="28" t="s">
        <v>573</v>
      </c>
      <c r="F69" s="87">
        <v>80000</v>
      </c>
      <c r="G69" s="29">
        <v>10.5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44662</v>
      </c>
      <c r="B70" s="29">
        <v>535647</v>
      </c>
      <c r="C70" s="28" t="s">
        <v>1101</v>
      </c>
      <c r="D70" s="28" t="s">
        <v>1102</v>
      </c>
      <c r="E70" s="28" t="s">
        <v>574</v>
      </c>
      <c r="F70" s="87">
        <v>70000</v>
      </c>
      <c r="G70" s="29">
        <v>8.1300000000000008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44662</v>
      </c>
      <c r="B71" s="29">
        <v>511760</v>
      </c>
      <c r="C71" s="28" t="s">
        <v>951</v>
      </c>
      <c r="D71" s="28" t="s">
        <v>867</v>
      </c>
      <c r="E71" s="28" t="s">
        <v>574</v>
      </c>
      <c r="F71" s="87">
        <v>1586734</v>
      </c>
      <c r="G71" s="29">
        <v>1.01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44662</v>
      </c>
      <c r="B72" s="29">
        <v>512499</v>
      </c>
      <c r="C72" s="28" t="s">
        <v>1103</v>
      </c>
      <c r="D72" s="28" t="s">
        <v>867</v>
      </c>
      <c r="E72" s="28" t="s">
        <v>573</v>
      </c>
      <c r="F72" s="87">
        <v>1711405</v>
      </c>
      <c r="G72" s="29">
        <v>0.97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44662</v>
      </c>
      <c r="B73" s="29">
        <v>512499</v>
      </c>
      <c r="C73" s="28" t="s">
        <v>1103</v>
      </c>
      <c r="D73" s="28" t="s">
        <v>867</v>
      </c>
      <c r="E73" s="28" t="s">
        <v>574</v>
      </c>
      <c r="F73" s="87">
        <v>14420248</v>
      </c>
      <c r="G73" s="29">
        <v>0.97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44662</v>
      </c>
      <c r="B74" s="29">
        <v>512499</v>
      </c>
      <c r="C74" s="28" t="s">
        <v>1103</v>
      </c>
      <c r="D74" s="28" t="s">
        <v>1104</v>
      </c>
      <c r="E74" s="28" t="s">
        <v>574</v>
      </c>
      <c r="F74" s="87">
        <v>8000000</v>
      </c>
      <c r="G74" s="29">
        <v>0.97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44662</v>
      </c>
      <c r="B75" s="29">
        <v>512499</v>
      </c>
      <c r="C75" s="28" t="s">
        <v>1103</v>
      </c>
      <c r="D75" s="28" t="s">
        <v>1105</v>
      </c>
      <c r="E75" s="28" t="s">
        <v>573</v>
      </c>
      <c r="F75" s="87">
        <v>7094021</v>
      </c>
      <c r="G75" s="29">
        <v>0.97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44662</v>
      </c>
      <c r="B76" s="29">
        <v>512499</v>
      </c>
      <c r="C76" s="28" t="s">
        <v>1103</v>
      </c>
      <c r="D76" s="28" t="s">
        <v>1047</v>
      </c>
      <c r="E76" s="28" t="s">
        <v>573</v>
      </c>
      <c r="F76" s="87">
        <v>19878789</v>
      </c>
      <c r="G76" s="29">
        <v>0.97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44662</v>
      </c>
      <c r="B77" s="29">
        <v>512499</v>
      </c>
      <c r="C77" s="28" t="s">
        <v>1103</v>
      </c>
      <c r="D77" s="28" t="s">
        <v>1105</v>
      </c>
      <c r="E77" s="28" t="s">
        <v>574</v>
      </c>
      <c r="F77" s="87">
        <v>1716391</v>
      </c>
      <c r="G77" s="29">
        <v>0.98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44662</v>
      </c>
      <c r="B78" s="29">
        <v>512499</v>
      </c>
      <c r="C78" s="28" t="s">
        <v>1103</v>
      </c>
      <c r="D78" s="28" t="s">
        <v>1047</v>
      </c>
      <c r="E78" s="28" t="s">
        <v>574</v>
      </c>
      <c r="F78" s="87">
        <v>5088789</v>
      </c>
      <c r="G78" s="29">
        <v>0.97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44662</v>
      </c>
      <c r="B79" s="29">
        <v>512499</v>
      </c>
      <c r="C79" s="28" t="s">
        <v>1103</v>
      </c>
      <c r="D79" s="28" t="s">
        <v>1048</v>
      </c>
      <c r="E79" s="28" t="s">
        <v>573</v>
      </c>
      <c r="F79" s="87">
        <v>5910001</v>
      </c>
      <c r="G79" s="29">
        <v>0.97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44662</v>
      </c>
      <c r="B80" s="29">
        <v>512499</v>
      </c>
      <c r="C80" s="28" t="s">
        <v>1103</v>
      </c>
      <c r="D80" s="28" t="s">
        <v>1048</v>
      </c>
      <c r="E80" s="28" t="s">
        <v>574</v>
      </c>
      <c r="F80" s="87">
        <v>10001</v>
      </c>
      <c r="G80" s="29">
        <v>0.99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44662</v>
      </c>
      <c r="B81" s="29">
        <v>512197</v>
      </c>
      <c r="C81" s="28" t="s">
        <v>1002</v>
      </c>
      <c r="D81" s="28" t="s">
        <v>1106</v>
      </c>
      <c r="E81" s="28" t="s">
        <v>574</v>
      </c>
      <c r="F81" s="87">
        <v>50182</v>
      </c>
      <c r="G81" s="29">
        <v>3.61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44662</v>
      </c>
      <c r="B82" s="29">
        <v>512197</v>
      </c>
      <c r="C82" s="28" t="s">
        <v>1002</v>
      </c>
      <c r="D82" s="28" t="s">
        <v>1003</v>
      </c>
      <c r="E82" s="28" t="s">
        <v>573</v>
      </c>
      <c r="F82" s="87">
        <v>60000</v>
      </c>
      <c r="G82" s="29">
        <v>3.61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44662</v>
      </c>
      <c r="B83" s="29">
        <v>512197</v>
      </c>
      <c r="C83" s="28" t="s">
        <v>1002</v>
      </c>
      <c r="D83" s="28" t="s">
        <v>1107</v>
      </c>
      <c r="E83" s="28" t="s">
        <v>574</v>
      </c>
      <c r="F83" s="87">
        <v>25244</v>
      </c>
      <c r="G83" s="29">
        <v>3.62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44662</v>
      </c>
      <c r="B84" s="29">
        <v>539584</v>
      </c>
      <c r="C84" s="28" t="s">
        <v>1108</v>
      </c>
      <c r="D84" s="28" t="s">
        <v>1102</v>
      </c>
      <c r="E84" s="28" t="s">
        <v>573</v>
      </c>
      <c r="F84" s="87">
        <v>300000</v>
      </c>
      <c r="G84" s="29">
        <v>1.63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44662</v>
      </c>
      <c r="B85" s="29">
        <v>531205</v>
      </c>
      <c r="C85" s="28" t="s">
        <v>1109</v>
      </c>
      <c r="D85" s="28" t="s">
        <v>1110</v>
      </c>
      <c r="E85" s="28" t="s">
        <v>574</v>
      </c>
      <c r="F85" s="87">
        <v>70916</v>
      </c>
      <c r="G85" s="29">
        <v>27.47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44662</v>
      </c>
      <c r="B86" s="29">
        <v>531205</v>
      </c>
      <c r="C86" s="28" t="s">
        <v>1109</v>
      </c>
      <c r="D86" s="28" t="s">
        <v>1083</v>
      </c>
      <c r="E86" s="28" t="s">
        <v>573</v>
      </c>
      <c r="F86" s="87">
        <v>40000</v>
      </c>
      <c r="G86" s="29">
        <v>30.05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44662</v>
      </c>
      <c r="B87" s="29">
        <v>531205</v>
      </c>
      <c r="C87" s="28" t="s">
        <v>1109</v>
      </c>
      <c r="D87" s="28" t="s">
        <v>867</v>
      </c>
      <c r="E87" s="28" t="s">
        <v>574</v>
      </c>
      <c r="F87" s="87">
        <v>145430</v>
      </c>
      <c r="G87" s="29">
        <v>30.05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44662</v>
      </c>
      <c r="B88" s="29">
        <v>538607</v>
      </c>
      <c r="C88" s="28" t="s">
        <v>1111</v>
      </c>
      <c r="D88" s="28" t="s">
        <v>1112</v>
      </c>
      <c r="E88" s="28" t="s">
        <v>573</v>
      </c>
      <c r="F88" s="87">
        <v>1834759</v>
      </c>
      <c r="G88" s="29">
        <v>11.54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44662</v>
      </c>
      <c r="B89" s="29">
        <v>538607</v>
      </c>
      <c r="C89" s="28" t="s">
        <v>1111</v>
      </c>
      <c r="D89" s="28" t="s">
        <v>1113</v>
      </c>
      <c r="E89" s="28" t="s">
        <v>574</v>
      </c>
      <c r="F89" s="87">
        <v>1500000</v>
      </c>
      <c r="G89" s="29">
        <v>11.61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44662</v>
      </c>
      <c r="B90" s="29">
        <v>502281</v>
      </c>
      <c r="C90" s="28" t="s">
        <v>1114</v>
      </c>
      <c r="D90" s="28" t="s">
        <v>1115</v>
      </c>
      <c r="E90" s="28" t="s">
        <v>574</v>
      </c>
      <c r="F90" s="87">
        <v>92023</v>
      </c>
      <c r="G90" s="29">
        <v>30.69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44662</v>
      </c>
      <c r="B91" s="29">
        <v>538597</v>
      </c>
      <c r="C91" s="28" t="s">
        <v>952</v>
      </c>
      <c r="D91" s="28" t="s">
        <v>1004</v>
      </c>
      <c r="E91" s="28" t="s">
        <v>574</v>
      </c>
      <c r="F91" s="87">
        <v>150000</v>
      </c>
      <c r="G91" s="29">
        <v>9.06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44662</v>
      </c>
      <c r="B92" s="29">
        <v>538597</v>
      </c>
      <c r="C92" s="28" t="s">
        <v>952</v>
      </c>
      <c r="D92" s="28" t="s">
        <v>1005</v>
      </c>
      <c r="E92" s="28" t="s">
        <v>574</v>
      </c>
      <c r="F92" s="87">
        <v>134520</v>
      </c>
      <c r="G92" s="29">
        <v>9.11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44662</v>
      </c>
      <c r="B93" s="29">
        <v>538597</v>
      </c>
      <c r="C93" s="28" t="s">
        <v>952</v>
      </c>
      <c r="D93" s="28" t="s">
        <v>953</v>
      </c>
      <c r="E93" s="28" t="s">
        <v>574</v>
      </c>
      <c r="F93" s="87">
        <v>180831</v>
      </c>
      <c r="G93" s="29">
        <v>9.25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44662</v>
      </c>
      <c r="B94" s="29">
        <v>543514</v>
      </c>
      <c r="C94" s="28" t="s">
        <v>1116</v>
      </c>
      <c r="D94" s="28" t="s">
        <v>1117</v>
      </c>
      <c r="E94" s="28" t="s">
        <v>574</v>
      </c>
      <c r="F94" s="87">
        <v>978581</v>
      </c>
      <c r="G94" s="29">
        <v>160.97</v>
      </c>
      <c r="H94" s="29" t="s">
        <v>311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44662</v>
      </c>
      <c r="B95" s="29" t="s">
        <v>1009</v>
      </c>
      <c r="C95" s="28" t="s">
        <v>1010</v>
      </c>
      <c r="D95" s="28" t="s">
        <v>1118</v>
      </c>
      <c r="E95" s="28" t="s">
        <v>573</v>
      </c>
      <c r="F95" s="87">
        <v>75000</v>
      </c>
      <c r="G95" s="29">
        <v>45.97</v>
      </c>
      <c r="H95" s="29" t="s">
        <v>852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44662</v>
      </c>
      <c r="B96" s="29" t="s">
        <v>1119</v>
      </c>
      <c r="C96" s="28" t="s">
        <v>1120</v>
      </c>
      <c r="D96" s="28" t="s">
        <v>1121</v>
      </c>
      <c r="E96" s="28" t="s">
        <v>573</v>
      </c>
      <c r="F96" s="87">
        <v>2000000</v>
      </c>
      <c r="G96" s="29">
        <v>55.55</v>
      </c>
      <c r="H96" s="29" t="s">
        <v>852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44662</v>
      </c>
      <c r="B97" s="29" t="s">
        <v>1119</v>
      </c>
      <c r="C97" s="28" t="s">
        <v>1120</v>
      </c>
      <c r="D97" s="28" t="s">
        <v>1122</v>
      </c>
      <c r="E97" s="28" t="s">
        <v>573</v>
      </c>
      <c r="F97" s="87">
        <v>1000000</v>
      </c>
      <c r="G97" s="29">
        <v>55.6</v>
      </c>
      <c r="H97" s="29" t="s">
        <v>852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44662</v>
      </c>
      <c r="B98" s="29" t="s">
        <v>1123</v>
      </c>
      <c r="C98" s="28" t="s">
        <v>1124</v>
      </c>
      <c r="D98" s="28" t="s">
        <v>1125</v>
      </c>
      <c r="E98" s="28" t="s">
        <v>573</v>
      </c>
      <c r="F98" s="87">
        <v>90000</v>
      </c>
      <c r="G98" s="29">
        <v>51.12</v>
      </c>
      <c r="H98" s="29" t="s">
        <v>852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44662</v>
      </c>
      <c r="B99" s="29" t="s">
        <v>1126</v>
      </c>
      <c r="C99" s="28" t="s">
        <v>1127</v>
      </c>
      <c r="D99" s="28" t="s">
        <v>1128</v>
      </c>
      <c r="E99" s="28" t="s">
        <v>573</v>
      </c>
      <c r="F99" s="87">
        <v>60000</v>
      </c>
      <c r="G99" s="29">
        <v>142</v>
      </c>
      <c r="H99" s="29" t="s">
        <v>852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44662</v>
      </c>
      <c r="B100" s="29" t="s">
        <v>1129</v>
      </c>
      <c r="C100" s="28" t="s">
        <v>1130</v>
      </c>
      <c r="D100" s="28" t="s">
        <v>980</v>
      </c>
      <c r="E100" s="28" t="s">
        <v>573</v>
      </c>
      <c r="F100" s="87">
        <v>57232</v>
      </c>
      <c r="G100" s="29">
        <v>666.25</v>
      </c>
      <c r="H100" s="29" t="s">
        <v>852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44662</v>
      </c>
      <c r="B101" s="29" t="s">
        <v>932</v>
      </c>
      <c r="C101" s="28" t="s">
        <v>933</v>
      </c>
      <c r="D101" s="28" t="s">
        <v>975</v>
      </c>
      <c r="E101" s="28" t="s">
        <v>573</v>
      </c>
      <c r="F101" s="87">
        <v>1313296</v>
      </c>
      <c r="G101" s="29">
        <v>13.55</v>
      </c>
      <c r="H101" s="29" t="s">
        <v>852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44662</v>
      </c>
      <c r="B102" s="29" t="s">
        <v>932</v>
      </c>
      <c r="C102" s="28" t="s">
        <v>933</v>
      </c>
      <c r="D102" s="28" t="s">
        <v>1047</v>
      </c>
      <c r="E102" s="28" t="s">
        <v>573</v>
      </c>
      <c r="F102" s="87">
        <v>556300</v>
      </c>
      <c r="G102" s="29">
        <v>13.84</v>
      </c>
      <c r="H102" s="29" t="s">
        <v>852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44662</v>
      </c>
      <c r="B103" s="29" t="s">
        <v>932</v>
      </c>
      <c r="C103" s="28" t="s">
        <v>933</v>
      </c>
      <c r="D103" s="28" t="s">
        <v>1131</v>
      </c>
      <c r="E103" s="28" t="s">
        <v>573</v>
      </c>
      <c r="F103" s="87">
        <v>39791</v>
      </c>
      <c r="G103" s="29">
        <v>13.48</v>
      </c>
      <c r="H103" s="29" t="s">
        <v>852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44662</v>
      </c>
      <c r="B104" s="29" t="s">
        <v>932</v>
      </c>
      <c r="C104" s="28" t="s">
        <v>933</v>
      </c>
      <c r="D104" s="28" t="s">
        <v>950</v>
      </c>
      <c r="E104" s="28" t="s">
        <v>573</v>
      </c>
      <c r="F104" s="87">
        <v>7829721</v>
      </c>
      <c r="G104" s="29">
        <v>13.75</v>
      </c>
      <c r="H104" s="29" t="s">
        <v>852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44662</v>
      </c>
      <c r="B105" s="29" t="s">
        <v>978</v>
      </c>
      <c r="C105" s="28" t="s">
        <v>979</v>
      </c>
      <c r="D105" s="28" t="s">
        <v>980</v>
      </c>
      <c r="E105" s="28" t="s">
        <v>573</v>
      </c>
      <c r="F105" s="87">
        <v>694049</v>
      </c>
      <c r="G105" s="29">
        <v>39.71</v>
      </c>
      <c r="H105" s="29" t="s">
        <v>852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44662</v>
      </c>
      <c r="B106" s="29" t="s">
        <v>978</v>
      </c>
      <c r="C106" s="28" t="s">
        <v>979</v>
      </c>
      <c r="D106" s="28" t="s">
        <v>931</v>
      </c>
      <c r="E106" s="28" t="s">
        <v>573</v>
      </c>
      <c r="F106" s="87">
        <v>515756</v>
      </c>
      <c r="G106" s="29">
        <v>39.83</v>
      </c>
      <c r="H106" s="29" t="s">
        <v>852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44662</v>
      </c>
      <c r="B107" s="29" t="s">
        <v>1132</v>
      </c>
      <c r="C107" s="28" t="s">
        <v>1133</v>
      </c>
      <c r="D107" s="28" t="s">
        <v>954</v>
      </c>
      <c r="E107" s="28" t="s">
        <v>573</v>
      </c>
      <c r="F107" s="87">
        <v>484736</v>
      </c>
      <c r="G107" s="29">
        <v>102.86</v>
      </c>
      <c r="H107" s="29" t="s">
        <v>852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44662</v>
      </c>
      <c r="B108" s="29" t="s">
        <v>1134</v>
      </c>
      <c r="C108" s="28" t="s">
        <v>1135</v>
      </c>
      <c r="D108" s="28" t="s">
        <v>931</v>
      </c>
      <c r="E108" s="28" t="s">
        <v>573</v>
      </c>
      <c r="F108" s="87">
        <v>597915</v>
      </c>
      <c r="G108" s="29">
        <v>113.36</v>
      </c>
      <c r="H108" s="29" t="s">
        <v>852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44662</v>
      </c>
      <c r="B109" s="29" t="s">
        <v>1136</v>
      </c>
      <c r="C109" s="28" t="s">
        <v>1137</v>
      </c>
      <c r="D109" s="28" t="s">
        <v>1138</v>
      </c>
      <c r="E109" s="28" t="s">
        <v>573</v>
      </c>
      <c r="F109" s="87">
        <v>145200</v>
      </c>
      <c r="G109" s="29">
        <v>216.57</v>
      </c>
      <c r="H109" s="29" t="s">
        <v>852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44662</v>
      </c>
      <c r="B110" s="29" t="s">
        <v>1136</v>
      </c>
      <c r="C110" s="28" t="s">
        <v>1137</v>
      </c>
      <c r="D110" s="28" t="s">
        <v>1139</v>
      </c>
      <c r="E110" s="28" t="s">
        <v>573</v>
      </c>
      <c r="F110" s="87">
        <v>143000</v>
      </c>
      <c r="G110" s="29">
        <v>233.28</v>
      </c>
      <c r="H110" s="29" t="s">
        <v>852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44662</v>
      </c>
      <c r="B111" s="29" t="s">
        <v>1012</v>
      </c>
      <c r="C111" s="28" t="s">
        <v>1013</v>
      </c>
      <c r="D111" s="28" t="s">
        <v>1140</v>
      </c>
      <c r="E111" s="28" t="s">
        <v>573</v>
      </c>
      <c r="F111" s="87">
        <v>96000</v>
      </c>
      <c r="G111" s="29">
        <v>99.2</v>
      </c>
      <c r="H111" s="29" t="s">
        <v>852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44662</v>
      </c>
      <c r="B112" s="29" t="s">
        <v>1141</v>
      </c>
      <c r="C112" s="28" t="s">
        <v>1142</v>
      </c>
      <c r="D112" s="28" t="s">
        <v>1143</v>
      </c>
      <c r="E112" s="28" t="s">
        <v>573</v>
      </c>
      <c r="F112" s="87">
        <v>61172</v>
      </c>
      <c r="G112" s="29">
        <v>34.53</v>
      </c>
      <c r="H112" s="29" t="s">
        <v>852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44662</v>
      </c>
      <c r="B113" s="29" t="s">
        <v>1144</v>
      </c>
      <c r="C113" s="28" t="s">
        <v>1145</v>
      </c>
      <c r="D113" s="28" t="s">
        <v>1146</v>
      </c>
      <c r="E113" s="28" t="s">
        <v>573</v>
      </c>
      <c r="F113" s="87">
        <v>17045</v>
      </c>
      <c r="G113" s="29">
        <v>944.15</v>
      </c>
      <c r="H113" s="29" t="s">
        <v>852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44662</v>
      </c>
      <c r="B114" s="29" t="s">
        <v>1144</v>
      </c>
      <c r="C114" s="28" t="s">
        <v>1145</v>
      </c>
      <c r="D114" s="28" t="s">
        <v>1147</v>
      </c>
      <c r="E114" s="28" t="s">
        <v>573</v>
      </c>
      <c r="F114" s="87">
        <v>21709</v>
      </c>
      <c r="G114" s="29">
        <v>944.55</v>
      </c>
      <c r="H114" s="29" t="s">
        <v>852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44662</v>
      </c>
      <c r="B115" s="29" t="s">
        <v>1006</v>
      </c>
      <c r="C115" s="28" t="s">
        <v>1014</v>
      </c>
      <c r="D115" s="28" t="s">
        <v>1015</v>
      </c>
      <c r="E115" s="28" t="s">
        <v>573</v>
      </c>
      <c r="F115" s="87">
        <v>823429</v>
      </c>
      <c r="G115" s="29">
        <v>4.7699999999999996</v>
      </c>
      <c r="H115" s="29" t="s">
        <v>852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44662</v>
      </c>
      <c r="B116" s="29" t="s">
        <v>981</v>
      </c>
      <c r="C116" s="28" t="s">
        <v>982</v>
      </c>
      <c r="D116" s="28" t="s">
        <v>1148</v>
      </c>
      <c r="E116" s="28" t="s">
        <v>573</v>
      </c>
      <c r="F116" s="87">
        <v>55000</v>
      </c>
      <c r="G116" s="29">
        <v>87.34</v>
      </c>
      <c r="H116" s="29" t="s">
        <v>852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44662</v>
      </c>
      <c r="B117" s="29" t="s">
        <v>981</v>
      </c>
      <c r="C117" s="28" t="s">
        <v>982</v>
      </c>
      <c r="D117" s="28" t="s">
        <v>972</v>
      </c>
      <c r="E117" s="28" t="s">
        <v>573</v>
      </c>
      <c r="F117" s="87">
        <v>38000</v>
      </c>
      <c r="G117" s="29">
        <v>85.56</v>
      </c>
      <c r="H117" s="29" t="s">
        <v>852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44662</v>
      </c>
      <c r="B118" s="29" t="s">
        <v>1116</v>
      </c>
      <c r="C118" s="28" t="s">
        <v>1149</v>
      </c>
      <c r="D118" s="28" t="s">
        <v>1150</v>
      </c>
      <c r="E118" s="28" t="s">
        <v>573</v>
      </c>
      <c r="F118" s="87">
        <v>493687</v>
      </c>
      <c r="G118" s="29">
        <v>125.88</v>
      </c>
      <c r="H118" s="29" t="s">
        <v>852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44662</v>
      </c>
      <c r="B119" s="29" t="s">
        <v>1116</v>
      </c>
      <c r="C119" s="28" t="s">
        <v>1149</v>
      </c>
      <c r="D119" s="28" t="s">
        <v>1151</v>
      </c>
      <c r="E119" s="28" t="s">
        <v>573</v>
      </c>
      <c r="F119" s="87">
        <v>350000</v>
      </c>
      <c r="G119" s="29">
        <v>125</v>
      </c>
      <c r="H119" s="29" t="s">
        <v>852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44662</v>
      </c>
      <c r="B120" s="29" t="s">
        <v>976</v>
      </c>
      <c r="C120" s="28" t="s">
        <v>977</v>
      </c>
      <c r="D120" s="28" t="s">
        <v>1008</v>
      </c>
      <c r="E120" s="28" t="s">
        <v>574</v>
      </c>
      <c r="F120" s="87">
        <v>100000</v>
      </c>
      <c r="G120" s="29">
        <v>63.93</v>
      </c>
      <c r="H120" s="29" t="s">
        <v>852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44662</v>
      </c>
      <c r="B121" s="29" t="s">
        <v>722</v>
      </c>
      <c r="C121" s="28" t="s">
        <v>1152</v>
      </c>
      <c r="D121" s="28" t="s">
        <v>1153</v>
      </c>
      <c r="E121" s="28" t="s">
        <v>574</v>
      </c>
      <c r="F121" s="87">
        <v>412340</v>
      </c>
      <c r="G121" s="29">
        <v>93.21</v>
      </c>
      <c r="H121" s="29" t="s">
        <v>852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44662</v>
      </c>
      <c r="B122" s="29" t="s">
        <v>1009</v>
      </c>
      <c r="C122" s="28" t="s">
        <v>1010</v>
      </c>
      <c r="D122" s="28" t="s">
        <v>1011</v>
      </c>
      <c r="E122" s="28" t="s">
        <v>574</v>
      </c>
      <c r="F122" s="87">
        <v>80000</v>
      </c>
      <c r="G122" s="29">
        <v>46.02</v>
      </c>
      <c r="H122" s="29" t="s">
        <v>852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44662</v>
      </c>
      <c r="B123" s="29" t="s">
        <v>1119</v>
      </c>
      <c r="C123" s="28" t="s">
        <v>1120</v>
      </c>
      <c r="D123" s="28" t="s">
        <v>1122</v>
      </c>
      <c r="E123" s="28" t="s">
        <v>574</v>
      </c>
      <c r="F123" s="87">
        <v>2000000</v>
      </c>
      <c r="G123" s="29">
        <v>55.55</v>
      </c>
      <c r="H123" s="29" t="s">
        <v>852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44662</v>
      </c>
      <c r="B124" s="29" t="s">
        <v>1119</v>
      </c>
      <c r="C124" s="28" t="s">
        <v>1120</v>
      </c>
      <c r="D124" s="28" t="s">
        <v>1121</v>
      </c>
      <c r="E124" s="28" t="s">
        <v>574</v>
      </c>
      <c r="F124" s="87">
        <v>1000000</v>
      </c>
      <c r="G124" s="29">
        <v>55.6</v>
      </c>
      <c r="H124" s="29" t="s">
        <v>852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44662</v>
      </c>
      <c r="B125" s="29" t="s">
        <v>1123</v>
      </c>
      <c r="C125" s="28" t="s">
        <v>1124</v>
      </c>
      <c r="D125" s="28" t="s">
        <v>1125</v>
      </c>
      <c r="E125" s="28" t="s">
        <v>574</v>
      </c>
      <c r="F125" s="87">
        <v>54000</v>
      </c>
      <c r="G125" s="29">
        <v>52.98</v>
      </c>
      <c r="H125" s="29" t="s">
        <v>852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44662</v>
      </c>
      <c r="B126" s="29" t="s">
        <v>1129</v>
      </c>
      <c r="C126" s="28" t="s">
        <v>1130</v>
      </c>
      <c r="D126" s="28" t="s">
        <v>980</v>
      </c>
      <c r="E126" s="28" t="s">
        <v>574</v>
      </c>
      <c r="F126" s="87">
        <v>58997</v>
      </c>
      <c r="G126" s="29">
        <v>667.9</v>
      </c>
      <c r="H126" s="29" t="s">
        <v>852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44662</v>
      </c>
      <c r="B127" s="29" t="s">
        <v>932</v>
      </c>
      <c r="C127" s="28" t="s">
        <v>933</v>
      </c>
      <c r="D127" s="28" t="s">
        <v>1131</v>
      </c>
      <c r="E127" s="28" t="s">
        <v>574</v>
      </c>
      <c r="F127" s="87">
        <v>808847</v>
      </c>
      <c r="G127" s="29">
        <v>13.84</v>
      </c>
      <c r="H127" s="29" t="s">
        <v>852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44662</v>
      </c>
      <c r="B128" s="29" t="s">
        <v>932</v>
      </c>
      <c r="C128" s="28" t="s">
        <v>933</v>
      </c>
      <c r="D128" s="28" t="s">
        <v>1154</v>
      </c>
      <c r="E128" s="28" t="s">
        <v>574</v>
      </c>
      <c r="F128" s="87">
        <v>1000000</v>
      </c>
      <c r="G128" s="29">
        <v>13.93</v>
      </c>
      <c r="H128" s="29" t="s">
        <v>852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44662</v>
      </c>
      <c r="B129" s="29" t="s">
        <v>932</v>
      </c>
      <c r="C129" s="28" t="s">
        <v>933</v>
      </c>
      <c r="D129" s="28" t="s">
        <v>1047</v>
      </c>
      <c r="E129" s="28" t="s">
        <v>574</v>
      </c>
      <c r="F129" s="87">
        <v>1951300</v>
      </c>
      <c r="G129" s="29">
        <v>13.59</v>
      </c>
      <c r="H129" s="29" t="s">
        <v>852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44662</v>
      </c>
      <c r="B130" s="29" t="s">
        <v>932</v>
      </c>
      <c r="C130" s="28" t="s">
        <v>933</v>
      </c>
      <c r="D130" s="28" t="s">
        <v>975</v>
      </c>
      <c r="E130" s="28" t="s">
        <v>574</v>
      </c>
      <c r="F130" s="87">
        <v>2021296</v>
      </c>
      <c r="G130" s="29">
        <v>13.61</v>
      </c>
      <c r="H130" s="29" t="s">
        <v>852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44662</v>
      </c>
      <c r="B131" s="29" t="s">
        <v>932</v>
      </c>
      <c r="C131" s="28" t="s">
        <v>933</v>
      </c>
      <c r="D131" s="28" t="s">
        <v>950</v>
      </c>
      <c r="E131" s="28" t="s">
        <v>574</v>
      </c>
      <c r="F131" s="87">
        <v>1919721</v>
      </c>
      <c r="G131" s="29">
        <v>13.47</v>
      </c>
      <c r="H131" s="29" t="s">
        <v>852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44662</v>
      </c>
      <c r="B132" s="29" t="s">
        <v>1155</v>
      </c>
      <c r="C132" s="28" t="s">
        <v>1156</v>
      </c>
      <c r="D132" s="28" t="s">
        <v>1157</v>
      </c>
      <c r="E132" s="28" t="s">
        <v>574</v>
      </c>
      <c r="F132" s="87">
        <v>207000</v>
      </c>
      <c r="G132" s="29">
        <v>5.28</v>
      </c>
      <c r="H132" s="29" t="s">
        <v>852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44662</v>
      </c>
      <c r="B133" s="29" t="s">
        <v>1158</v>
      </c>
      <c r="C133" s="28" t="s">
        <v>1159</v>
      </c>
      <c r="D133" s="28" t="s">
        <v>1160</v>
      </c>
      <c r="E133" s="28" t="s">
        <v>574</v>
      </c>
      <c r="F133" s="87">
        <v>537508</v>
      </c>
      <c r="G133" s="29">
        <v>143.85</v>
      </c>
      <c r="H133" s="29" t="s">
        <v>852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44662</v>
      </c>
      <c r="B134" s="29" t="s">
        <v>978</v>
      </c>
      <c r="C134" s="28" t="s">
        <v>979</v>
      </c>
      <c r="D134" s="28" t="s">
        <v>980</v>
      </c>
      <c r="E134" s="28" t="s">
        <v>574</v>
      </c>
      <c r="F134" s="87">
        <v>720049</v>
      </c>
      <c r="G134" s="29">
        <v>39.880000000000003</v>
      </c>
      <c r="H134" s="29" t="s">
        <v>852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44662</v>
      </c>
      <c r="B135" s="29" t="s">
        <v>978</v>
      </c>
      <c r="C135" s="28" t="s">
        <v>979</v>
      </c>
      <c r="D135" s="28" t="s">
        <v>931</v>
      </c>
      <c r="E135" s="28" t="s">
        <v>574</v>
      </c>
      <c r="F135" s="87">
        <v>515756</v>
      </c>
      <c r="G135" s="29">
        <v>39.69</v>
      </c>
      <c r="H135" s="29" t="s">
        <v>852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44662</v>
      </c>
      <c r="B136" s="29" t="s">
        <v>1132</v>
      </c>
      <c r="C136" s="28" t="s">
        <v>1133</v>
      </c>
      <c r="D136" s="28" t="s">
        <v>1161</v>
      </c>
      <c r="E136" s="28" t="s">
        <v>574</v>
      </c>
      <c r="F136" s="87">
        <v>210000</v>
      </c>
      <c r="G136" s="29">
        <v>101.8</v>
      </c>
      <c r="H136" s="29" t="s">
        <v>852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44662</v>
      </c>
      <c r="B137" s="29" t="s">
        <v>1132</v>
      </c>
      <c r="C137" s="28" t="s">
        <v>1133</v>
      </c>
      <c r="D137" s="28" t="s">
        <v>954</v>
      </c>
      <c r="E137" s="28" t="s">
        <v>574</v>
      </c>
      <c r="F137" s="87">
        <v>481537</v>
      </c>
      <c r="G137" s="29">
        <v>102.21</v>
      </c>
      <c r="H137" s="29" t="s">
        <v>852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44662</v>
      </c>
      <c r="B138" s="29" t="s">
        <v>1162</v>
      </c>
      <c r="C138" s="28" t="s">
        <v>1163</v>
      </c>
      <c r="D138" s="28" t="s">
        <v>1164</v>
      </c>
      <c r="E138" s="28" t="s">
        <v>574</v>
      </c>
      <c r="F138" s="87">
        <v>190000</v>
      </c>
      <c r="G138" s="29">
        <v>140.5</v>
      </c>
      <c r="H138" s="29" t="s">
        <v>852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44662</v>
      </c>
      <c r="B139" s="29" t="s">
        <v>1134</v>
      </c>
      <c r="C139" s="28" t="s">
        <v>1135</v>
      </c>
      <c r="D139" s="28" t="s">
        <v>931</v>
      </c>
      <c r="E139" s="28" t="s">
        <v>574</v>
      </c>
      <c r="F139" s="87">
        <v>597915</v>
      </c>
      <c r="G139" s="29">
        <v>113.63</v>
      </c>
      <c r="H139" s="29" t="s">
        <v>852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44662</v>
      </c>
      <c r="B140" s="29" t="s">
        <v>1136</v>
      </c>
      <c r="C140" s="28" t="s">
        <v>1137</v>
      </c>
      <c r="D140" s="28" t="s">
        <v>1139</v>
      </c>
      <c r="E140" s="28" t="s">
        <v>574</v>
      </c>
      <c r="F140" s="87">
        <v>158400</v>
      </c>
      <c r="G140" s="29">
        <v>205.63</v>
      </c>
      <c r="H140" s="29" t="s">
        <v>852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44662</v>
      </c>
      <c r="B141" s="29" t="s">
        <v>1012</v>
      </c>
      <c r="C141" s="28" t="s">
        <v>1013</v>
      </c>
      <c r="D141" s="28" t="s">
        <v>1165</v>
      </c>
      <c r="E141" s="28" t="s">
        <v>574</v>
      </c>
      <c r="F141" s="87">
        <v>76000</v>
      </c>
      <c r="G141" s="29">
        <v>99.2</v>
      </c>
      <c r="H141" s="29" t="s">
        <v>852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44662</v>
      </c>
      <c r="B142" s="29" t="s">
        <v>1166</v>
      </c>
      <c r="C142" s="28" t="s">
        <v>1167</v>
      </c>
      <c r="D142" s="28" t="s">
        <v>1168</v>
      </c>
      <c r="E142" s="28" t="s">
        <v>574</v>
      </c>
      <c r="F142" s="87">
        <v>120541</v>
      </c>
      <c r="G142" s="29">
        <v>185.61</v>
      </c>
      <c r="H142" s="29" t="s">
        <v>852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44662</v>
      </c>
      <c r="B143" s="29" t="s">
        <v>1141</v>
      </c>
      <c r="C143" s="28" t="s">
        <v>1142</v>
      </c>
      <c r="D143" s="28" t="s">
        <v>1143</v>
      </c>
      <c r="E143" s="28" t="s">
        <v>574</v>
      </c>
      <c r="F143" s="87">
        <v>38704</v>
      </c>
      <c r="G143" s="29">
        <v>33.83</v>
      </c>
      <c r="H143" s="29" t="s">
        <v>852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44662</v>
      </c>
      <c r="B144" s="29" t="s">
        <v>1144</v>
      </c>
      <c r="C144" s="28" t="s">
        <v>1145</v>
      </c>
      <c r="D144" s="28" t="s">
        <v>1146</v>
      </c>
      <c r="E144" s="28" t="s">
        <v>574</v>
      </c>
      <c r="F144" s="87">
        <v>17045</v>
      </c>
      <c r="G144" s="29">
        <v>945.52</v>
      </c>
      <c r="H144" s="29" t="s">
        <v>852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44662</v>
      </c>
      <c r="B145" s="29" t="s">
        <v>1144</v>
      </c>
      <c r="C145" s="28" t="s">
        <v>1145</v>
      </c>
      <c r="D145" s="28" t="s">
        <v>1147</v>
      </c>
      <c r="E145" s="28" t="s">
        <v>574</v>
      </c>
      <c r="F145" s="87">
        <v>10020</v>
      </c>
      <c r="G145" s="29">
        <v>948.52</v>
      </c>
      <c r="H145" s="29" t="s">
        <v>852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44662</v>
      </c>
      <c r="B146" s="29" t="s">
        <v>1144</v>
      </c>
      <c r="C146" s="28" t="s">
        <v>1145</v>
      </c>
      <c r="D146" s="28" t="s">
        <v>1169</v>
      </c>
      <c r="E146" s="28" t="s">
        <v>574</v>
      </c>
      <c r="F146" s="87">
        <v>29000</v>
      </c>
      <c r="G146" s="29">
        <v>948.65</v>
      </c>
      <c r="H146" s="29" t="s">
        <v>852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44662</v>
      </c>
      <c r="B147" s="29" t="s">
        <v>1170</v>
      </c>
      <c r="C147" s="28" t="s">
        <v>1171</v>
      </c>
      <c r="D147" s="28" t="s">
        <v>1172</v>
      </c>
      <c r="E147" s="28" t="s">
        <v>574</v>
      </c>
      <c r="F147" s="87">
        <v>1500000</v>
      </c>
      <c r="G147" s="29">
        <v>9.65</v>
      </c>
      <c r="H147" s="29" t="s">
        <v>852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44662</v>
      </c>
      <c r="B148" s="29" t="s">
        <v>1173</v>
      </c>
      <c r="C148" s="28" t="s">
        <v>1174</v>
      </c>
      <c r="D148" s="28" t="s">
        <v>1175</v>
      </c>
      <c r="E148" s="28" t="s">
        <v>574</v>
      </c>
      <c r="F148" s="87">
        <v>129600</v>
      </c>
      <c r="G148" s="29">
        <v>113</v>
      </c>
      <c r="H148" s="29" t="s">
        <v>852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44662</v>
      </c>
      <c r="B149" s="29" t="s">
        <v>1006</v>
      </c>
      <c r="C149" s="28" t="s">
        <v>1014</v>
      </c>
      <c r="D149" s="28" t="s">
        <v>1015</v>
      </c>
      <c r="E149" s="28" t="s">
        <v>574</v>
      </c>
      <c r="F149" s="87">
        <v>625429</v>
      </c>
      <c r="G149" s="29">
        <v>4.8099999999999996</v>
      </c>
      <c r="H149" s="29" t="s">
        <v>852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44662</v>
      </c>
      <c r="B150" s="29" t="s">
        <v>1006</v>
      </c>
      <c r="C150" s="28" t="s">
        <v>1014</v>
      </c>
      <c r="D150" s="28" t="s">
        <v>1007</v>
      </c>
      <c r="E150" s="28" t="s">
        <v>574</v>
      </c>
      <c r="F150" s="87">
        <v>4415470</v>
      </c>
      <c r="G150" s="29">
        <v>4.75</v>
      </c>
      <c r="H150" s="29" t="s">
        <v>852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44662</v>
      </c>
      <c r="B151" s="29" t="s">
        <v>981</v>
      </c>
      <c r="C151" s="28" t="s">
        <v>982</v>
      </c>
      <c r="D151" s="28" t="s">
        <v>972</v>
      </c>
      <c r="E151" s="28" t="s">
        <v>574</v>
      </c>
      <c r="F151" s="87">
        <v>85700</v>
      </c>
      <c r="G151" s="29">
        <v>87.6</v>
      </c>
      <c r="H151" s="29" t="s">
        <v>852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44662</v>
      </c>
      <c r="B152" s="29" t="s">
        <v>1116</v>
      </c>
      <c r="C152" s="28" t="s">
        <v>1149</v>
      </c>
      <c r="D152" s="28" t="s">
        <v>1176</v>
      </c>
      <c r="E152" s="28" t="s">
        <v>574</v>
      </c>
      <c r="F152" s="87">
        <v>1923749</v>
      </c>
      <c r="G152" s="29">
        <v>125</v>
      </c>
      <c r="H152" s="29" t="s">
        <v>852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44662</v>
      </c>
      <c r="B153" s="29" t="s">
        <v>1116</v>
      </c>
      <c r="C153" s="28" t="s">
        <v>1149</v>
      </c>
      <c r="D153" s="28" t="s">
        <v>1177</v>
      </c>
      <c r="E153" s="28" t="s">
        <v>574</v>
      </c>
      <c r="F153" s="87">
        <v>327721</v>
      </c>
      <c r="G153" s="29">
        <v>125</v>
      </c>
      <c r="H153" s="29" t="s">
        <v>852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3"/>
  <sheetViews>
    <sheetView zoomScale="70" zoomScaleNormal="70" workbookViewId="0">
      <selection activeCell="N19" sqref="N1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44663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565</v>
      </c>
      <c r="C9" s="96"/>
      <c r="D9" s="97" t="s">
        <v>576</v>
      </c>
      <c r="E9" s="96" t="s">
        <v>577</v>
      </c>
      <c r="F9" s="96" t="s">
        <v>578</v>
      </c>
      <c r="G9" s="96" t="s">
        <v>579</v>
      </c>
      <c r="H9" s="96" t="s">
        <v>580</v>
      </c>
      <c r="I9" s="96" t="s">
        <v>581</v>
      </c>
      <c r="J9" s="95" t="s">
        <v>582</v>
      </c>
      <c r="K9" s="96" t="s">
        <v>583</v>
      </c>
      <c r="L9" s="98" t="s">
        <v>584</v>
      </c>
      <c r="M9" s="98" t="s">
        <v>585</v>
      </c>
      <c r="N9" s="96" t="s">
        <v>586</v>
      </c>
      <c r="O9" s="97" t="s">
        <v>587</v>
      </c>
      <c r="P9" s="96" t="s">
        <v>819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56">
        <v>44627</v>
      </c>
      <c r="C10" s="375"/>
      <c r="D10" s="376" t="s">
        <v>488</v>
      </c>
      <c r="E10" s="377" t="s">
        <v>590</v>
      </c>
      <c r="F10" s="285">
        <v>146.5</v>
      </c>
      <c r="G10" s="285">
        <v>135</v>
      </c>
      <c r="H10" s="285">
        <v>156.5</v>
      </c>
      <c r="I10" s="378" t="s">
        <v>859</v>
      </c>
      <c r="J10" s="358" t="s">
        <v>1016</v>
      </c>
      <c r="K10" s="358">
        <f t="shared" ref="K10:K12" si="0">H10-F10</f>
        <v>10</v>
      </c>
      <c r="L10" s="359">
        <f t="shared" ref="L10:L12" si="1">(F10*-0.7)/100</f>
        <v>-1.0255000000000001</v>
      </c>
      <c r="M10" s="360">
        <f t="shared" ref="M10:M12" si="2">(K10+L10)/F10</f>
        <v>6.1259385665529006E-2</v>
      </c>
      <c r="N10" s="358" t="s">
        <v>588</v>
      </c>
      <c r="O10" s="361">
        <v>44658</v>
      </c>
      <c r="P10" s="358"/>
      <c r="Q10" s="246"/>
      <c r="R10" s="246" t="s">
        <v>589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6">
        <v>44637</v>
      </c>
      <c r="C11" s="375"/>
      <c r="D11" s="376" t="s">
        <v>532</v>
      </c>
      <c r="E11" s="377" t="s">
        <v>590</v>
      </c>
      <c r="F11" s="285">
        <v>1165</v>
      </c>
      <c r="G11" s="285">
        <v>1090</v>
      </c>
      <c r="H11" s="285">
        <v>1240</v>
      </c>
      <c r="I11" s="378" t="s">
        <v>853</v>
      </c>
      <c r="J11" s="358" t="s">
        <v>869</v>
      </c>
      <c r="K11" s="358">
        <f t="shared" si="0"/>
        <v>75</v>
      </c>
      <c r="L11" s="359">
        <f t="shared" si="1"/>
        <v>-8.1549999999999994</v>
      </c>
      <c r="M11" s="360">
        <f t="shared" si="2"/>
        <v>5.7377682403433473E-2</v>
      </c>
      <c r="N11" s="358" t="s">
        <v>588</v>
      </c>
      <c r="O11" s="361">
        <v>44652</v>
      </c>
      <c r="P11" s="358"/>
      <c r="Q11" s="246"/>
      <c r="R11" s="246" t="s">
        <v>589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65">
        <v>3</v>
      </c>
      <c r="B12" s="366">
        <v>44641</v>
      </c>
      <c r="C12" s="367"/>
      <c r="D12" s="368" t="s">
        <v>281</v>
      </c>
      <c r="E12" s="369" t="s">
        <v>590</v>
      </c>
      <c r="F12" s="365">
        <v>1640</v>
      </c>
      <c r="G12" s="365">
        <v>1530</v>
      </c>
      <c r="H12" s="365">
        <v>1705</v>
      </c>
      <c r="I12" s="370" t="s">
        <v>871</v>
      </c>
      <c r="J12" s="371" t="s">
        <v>1042</v>
      </c>
      <c r="K12" s="371">
        <f t="shared" si="0"/>
        <v>65</v>
      </c>
      <c r="L12" s="372">
        <f t="shared" si="1"/>
        <v>-11.48</v>
      </c>
      <c r="M12" s="373">
        <f t="shared" si="2"/>
        <v>3.2634146341463409E-2</v>
      </c>
      <c r="N12" s="371" t="s">
        <v>588</v>
      </c>
      <c r="O12" s="374">
        <v>44662</v>
      </c>
      <c r="P12" s="425">
        <f>VLOOKUP(D12,'MidCap Intra'!B18:C573,2,0)</f>
        <v>1698.2</v>
      </c>
      <c r="Q12" s="246"/>
      <c r="R12" s="246" t="s">
        <v>589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6">
        <v>44645</v>
      </c>
      <c r="C13" s="375"/>
      <c r="D13" s="376" t="s">
        <v>497</v>
      </c>
      <c r="E13" s="377" t="s">
        <v>590</v>
      </c>
      <c r="F13" s="285">
        <v>134.5</v>
      </c>
      <c r="G13" s="285">
        <v>125</v>
      </c>
      <c r="H13" s="285">
        <v>142.5</v>
      </c>
      <c r="I13" s="378" t="s">
        <v>876</v>
      </c>
      <c r="J13" s="358" t="s">
        <v>863</v>
      </c>
      <c r="K13" s="358">
        <f t="shared" ref="K13:K14" si="3">H13-F13</f>
        <v>8</v>
      </c>
      <c r="L13" s="359">
        <f t="shared" ref="L13:L14" si="4">(F13*-0.7)/100</f>
        <v>-0.94149999999999989</v>
      </c>
      <c r="M13" s="360">
        <f t="shared" ref="M13:M14" si="5">(K13+L13)/F13</f>
        <v>5.247955390334573E-2</v>
      </c>
      <c r="N13" s="358" t="s">
        <v>588</v>
      </c>
      <c r="O13" s="361">
        <v>44652</v>
      </c>
      <c r="P13" s="358"/>
      <c r="Q13" s="246"/>
      <c r="R13" s="246" t="s">
        <v>589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65">
        <v>5</v>
      </c>
      <c r="B14" s="366">
        <v>44652</v>
      </c>
      <c r="C14" s="367"/>
      <c r="D14" s="368" t="s">
        <v>113</v>
      </c>
      <c r="E14" s="369" t="s">
        <v>590</v>
      </c>
      <c r="F14" s="365">
        <v>1155</v>
      </c>
      <c r="G14" s="365">
        <v>1090</v>
      </c>
      <c r="H14" s="365">
        <v>1199.5</v>
      </c>
      <c r="I14" s="370" t="s">
        <v>853</v>
      </c>
      <c r="J14" s="371" t="s">
        <v>915</v>
      </c>
      <c r="K14" s="371">
        <f t="shared" si="3"/>
        <v>44.5</v>
      </c>
      <c r="L14" s="372">
        <f t="shared" si="4"/>
        <v>-8.0850000000000009</v>
      </c>
      <c r="M14" s="373">
        <f t="shared" si="5"/>
        <v>3.152813852813853E-2</v>
      </c>
      <c r="N14" s="371" t="s">
        <v>588</v>
      </c>
      <c r="O14" s="374">
        <v>44656</v>
      </c>
      <c r="P14" s="425">
        <f>VLOOKUP(D14,'MidCap Intra'!B20:C575,2,0)</f>
        <v>1133.5</v>
      </c>
      <c r="Q14" s="246"/>
      <c r="R14" s="246" t="s">
        <v>589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248">
        <v>44657</v>
      </c>
      <c r="C15" s="350"/>
      <c r="D15" s="339" t="s">
        <v>53</v>
      </c>
      <c r="E15" s="340" t="s">
        <v>590</v>
      </c>
      <c r="F15" s="251" t="s">
        <v>936</v>
      </c>
      <c r="G15" s="251">
        <v>4195</v>
      </c>
      <c r="H15" s="251"/>
      <c r="I15" s="341" t="s">
        <v>937</v>
      </c>
      <c r="J15" s="386" t="s">
        <v>591</v>
      </c>
      <c r="K15" s="386"/>
      <c r="L15" s="387"/>
      <c r="M15" s="388"/>
      <c r="N15" s="386"/>
      <c r="O15" s="423"/>
      <c r="P15" s="302"/>
      <c r="Q15" s="246"/>
      <c r="R15" s="246" t="s">
        <v>589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>
        <v>7</v>
      </c>
      <c r="B16" s="248">
        <v>44658</v>
      </c>
      <c r="C16" s="350"/>
      <c r="D16" s="339" t="s">
        <v>145</v>
      </c>
      <c r="E16" s="340" t="s">
        <v>590</v>
      </c>
      <c r="F16" s="251" t="s">
        <v>963</v>
      </c>
      <c r="G16" s="251">
        <v>1715</v>
      </c>
      <c r="H16" s="251"/>
      <c r="I16" s="341" t="s">
        <v>971</v>
      </c>
      <c r="J16" s="386" t="s">
        <v>591</v>
      </c>
      <c r="K16" s="386"/>
      <c r="L16" s="387"/>
      <c r="M16" s="388"/>
      <c r="N16" s="426"/>
      <c r="O16" s="331"/>
      <c r="P16" s="302"/>
      <c r="Q16" s="246"/>
      <c r="R16" s="246" t="s">
        <v>589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85">
        <v>8</v>
      </c>
      <c r="B17" s="356">
        <v>44659</v>
      </c>
      <c r="C17" s="375"/>
      <c r="D17" s="376" t="s">
        <v>488</v>
      </c>
      <c r="E17" s="377" t="s">
        <v>590</v>
      </c>
      <c r="F17" s="285">
        <v>152</v>
      </c>
      <c r="G17" s="285">
        <v>144</v>
      </c>
      <c r="H17" s="285">
        <v>161.5</v>
      </c>
      <c r="I17" s="378" t="s">
        <v>990</v>
      </c>
      <c r="J17" s="358" t="s">
        <v>1017</v>
      </c>
      <c r="K17" s="358">
        <f t="shared" ref="K17" si="6">H17-F17</f>
        <v>9.5</v>
      </c>
      <c r="L17" s="359">
        <f t="shared" ref="L17" si="7">(F17*-0.7)/100</f>
        <v>-1.0639999999999998</v>
      </c>
      <c r="M17" s="360">
        <f t="shared" ref="M17" si="8">(K17+L17)/F17</f>
        <v>5.5500000000000001E-2</v>
      </c>
      <c r="N17" s="358" t="s">
        <v>588</v>
      </c>
      <c r="O17" s="361">
        <v>44662</v>
      </c>
      <c r="P17" s="358"/>
      <c r="Q17" s="246"/>
      <c r="R17" s="246" t="s">
        <v>589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ht="13.9" customHeight="1">
      <c r="A18" s="251"/>
      <c r="B18" s="248"/>
      <c r="C18" s="350"/>
      <c r="D18" s="339"/>
      <c r="E18" s="340"/>
      <c r="F18" s="251"/>
      <c r="G18" s="251"/>
      <c r="H18" s="251"/>
      <c r="I18" s="341"/>
      <c r="J18" s="278"/>
      <c r="K18" s="278"/>
      <c r="L18" s="279"/>
      <c r="M18" s="280"/>
      <c r="N18" s="278"/>
      <c r="O18" s="424"/>
      <c r="P18" s="30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4.25" customHeight="1">
      <c r="A19" s="107"/>
      <c r="B19" s="108"/>
      <c r="C19" s="109"/>
      <c r="D19" s="110"/>
      <c r="E19" s="111"/>
      <c r="F19" s="111"/>
      <c r="H19" s="111"/>
      <c r="I19" s="112"/>
      <c r="J19" s="113"/>
      <c r="K19" s="113"/>
      <c r="L19" s="114"/>
      <c r="M19" s="115"/>
      <c r="N19" s="116"/>
      <c r="O19" s="117"/>
      <c r="P19" s="118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107"/>
      <c r="B20" s="108"/>
      <c r="C20" s="109"/>
      <c r="D20" s="110"/>
      <c r="E20" s="111"/>
      <c r="F20" s="111"/>
      <c r="G20" s="107"/>
      <c r="H20" s="111"/>
      <c r="I20" s="112"/>
      <c r="J20" s="113"/>
      <c r="K20" s="113"/>
      <c r="L20" s="114"/>
      <c r="M20" s="115"/>
      <c r="N20" s="116"/>
      <c r="O20" s="117"/>
      <c r="P20" s="11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9" t="s">
        <v>592</v>
      </c>
      <c r="B21" s="120"/>
      <c r="C21" s="121"/>
      <c r="D21" s="122"/>
      <c r="E21" s="123"/>
      <c r="F21" s="123"/>
      <c r="G21" s="123"/>
      <c r="H21" s="123"/>
      <c r="I21" s="123"/>
      <c r="J21" s="124"/>
      <c r="K21" s="123"/>
      <c r="L21" s="125"/>
      <c r="M21" s="56"/>
      <c r="N21" s="124"/>
      <c r="O21" s="12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26" t="s">
        <v>593</v>
      </c>
      <c r="B22" s="119"/>
      <c r="C22" s="119"/>
      <c r="D22" s="119"/>
      <c r="E22" s="41"/>
      <c r="F22" s="127" t="s">
        <v>594</v>
      </c>
      <c r="G22" s="6"/>
      <c r="H22" s="6"/>
      <c r="I22" s="6"/>
      <c r="J22" s="128"/>
      <c r="K22" s="129"/>
      <c r="L22" s="129"/>
      <c r="M22" s="130"/>
      <c r="N22" s="1"/>
      <c r="O22" s="13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19" t="s">
        <v>595</v>
      </c>
      <c r="B23" s="119"/>
      <c r="C23" s="119"/>
      <c r="D23" s="119" t="s">
        <v>851</v>
      </c>
      <c r="E23" s="6"/>
      <c r="F23" s="127" t="s">
        <v>596</v>
      </c>
      <c r="G23" s="6"/>
      <c r="H23" s="6"/>
      <c r="I23" s="6"/>
      <c r="J23" s="128"/>
      <c r="K23" s="129"/>
      <c r="L23" s="129"/>
      <c r="M23" s="130"/>
      <c r="N23" s="1"/>
      <c r="O23" s="13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/>
      <c r="B24" s="119"/>
      <c r="C24" s="119"/>
      <c r="D24" s="119"/>
      <c r="E24" s="6"/>
      <c r="F24" s="6"/>
      <c r="G24" s="6"/>
      <c r="H24" s="6"/>
      <c r="I24" s="6"/>
      <c r="J24" s="132"/>
      <c r="K24" s="129"/>
      <c r="L24" s="129"/>
      <c r="M24" s="6"/>
      <c r="N24" s="133"/>
      <c r="O24" s="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.75" customHeight="1">
      <c r="A25" s="1"/>
      <c r="B25" s="134" t="s">
        <v>597</v>
      </c>
      <c r="C25" s="134"/>
      <c r="D25" s="134"/>
      <c r="E25" s="134"/>
      <c r="F25" s="135"/>
      <c r="G25" s="6"/>
      <c r="H25" s="6"/>
      <c r="I25" s="136"/>
      <c r="J25" s="137"/>
      <c r="K25" s="138"/>
      <c r="L25" s="137"/>
      <c r="M25" s="6"/>
      <c r="N25" s="1"/>
      <c r="O25" s="1"/>
      <c r="P25" s="1"/>
      <c r="R25" s="56"/>
      <c r="S25" s="1"/>
      <c r="T25" s="1"/>
      <c r="U25" s="1"/>
      <c r="V25" s="1"/>
      <c r="W25" s="1"/>
      <c r="X25" s="1"/>
      <c r="Y25" s="1"/>
      <c r="Z25" s="1"/>
    </row>
    <row r="26" spans="1:38" ht="38.25" customHeight="1">
      <c r="A26" s="95" t="s">
        <v>16</v>
      </c>
      <c r="B26" s="96" t="s">
        <v>565</v>
      </c>
      <c r="C26" s="98"/>
      <c r="D26" s="97" t="s">
        <v>576</v>
      </c>
      <c r="E26" s="96" t="s">
        <v>577</v>
      </c>
      <c r="F26" s="96" t="s">
        <v>578</v>
      </c>
      <c r="G26" s="96" t="s">
        <v>598</v>
      </c>
      <c r="H26" s="96" t="s">
        <v>580</v>
      </c>
      <c r="I26" s="96" t="s">
        <v>581</v>
      </c>
      <c r="J26" s="96" t="s">
        <v>582</v>
      </c>
      <c r="K26" s="96" t="s">
        <v>599</v>
      </c>
      <c r="L26" s="140" t="s">
        <v>584</v>
      </c>
      <c r="M26" s="98" t="s">
        <v>585</v>
      </c>
      <c r="N26" s="95" t="s">
        <v>586</v>
      </c>
      <c r="O26" s="309" t="s">
        <v>587</v>
      </c>
      <c r="P26" s="282"/>
      <c r="Q26" s="1"/>
      <c r="R26" s="306"/>
      <c r="S26" s="306"/>
      <c r="T26" s="306"/>
      <c r="U26" s="295"/>
      <c r="V26" s="295"/>
      <c r="W26" s="295"/>
      <c r="X26" s="295"/>
      <c r="Y26" s="295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s="257" customFormat="1" ht="15" customHeight="1">
      <c r="A27" s="362">
        <v>1</v>
      </c>
      <c r="B27" s="356">
        <v>44634</v>
      </c>
      <c r="C27" s="363"/>
      <c r="D27" s="364" t="s">
        <v>71</v>
      </c>
      <c r="E27" s="285" t="s">
        <v>870</v>
      </c>
      <c r="F27" s="285">
        <v>208.5</v>
      </c>
      <c r="G27" s="285">
        <v>203</v>
      </c>
      <c r="H27" s="285">
        <v>215.5</v>
      </c>
      <c r="I27" s="285" t="s">
        <v>868</v>
      </c>
      <c r="J27" s="358" t="s">
        <v>864</v>
      </c>
      <c r="K27" s="358">
        <f t="shared" ref="K27" si="9">H27-F27</f>
        <v>7</v>
      </c>
      <c r="L27" s="359">
        <f t="shared" ref="L27" si="10">(F27*-0.7)/100</f>
        <v>-1.4594999999999998</v>
      </c>
      <c r="M27" s="360">
        <f t="shared" ref="M27" si="11">(K27+L27)/F27</f>
        <v>2.6573141486810552E-2</v>
      </c>
      <c r="N27" s="358" t="s">
        <v>588</v>
      </c>
      <c r="O27" s="361">
        <v>44652</v>
      </c>
      <c r="P27" s="307"/>
      <c r="Q27" s="307"/>
      <c r="R27" s="308" t="s">
        <v>589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305"/>
      <c r="AJ27" s="294"/>
      <c r="AK27" s="294"/>
      <c r="AL27" s="294"/>
    </row>
    <row r="28" spans="1:38" s="257" customFormat="1" ht="15" customHeight="1">
      <c r="A28" s="362">
        <v>2</v>
      </c>
      <c r="B28" s="356">
        <v>44645</v>
      </c>
      <c r="C28" s="363"/>
      <c r="D28" s="364" t="s">
        <v>874</v>
      </c>
      <c r="E28" s="285" t="s">
        <v>590</v>
      </c>
      <c r="F28" s="285">
        <v>491.5</v>
      </c>
      <c r="G28" s="285">
        <v>477</v>
      </c>
      <c r="H28" s="285">
        <v>509</v>
      </c>
      <c r="I28" s="285" t="s">
        <v>875</v>
      </c>
      <c r="J28" s="358" t="s">
        <v>895</v>
      </c>
      <c r="K28" s="358">
        <f t="shared" ref="K28" si="12">H28-F28</f>
        <v>17.5</v>
      </c>
      <c r="L28" s="359">
        <f t="shared" ref="L28" si="13">(F28*-0.7)/100</f>
        <v>-3.4404999999999997</v>
      </c>
      <c r="M28" s="360">
        <f t="shared" ref="M28" si="14">(K28+L28)/F28</f>
        <v>2.8605289928789419E-2</v>
      </c>
      <c r="N28" s="358" t="s">
        <v>588</v>
      </c>
      <c r="O28" s="361">
        <v>44655</v>
      </c>
      <c r="P28" s="307"/>
      <c r="Q28" s="307"/>
      <c r="R28" s="308" t="s">
        <v>589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05"/>
      <c r="AJ28" s="294"/>
      <c r="AK28" s="294"/>
      <c r="AL28" s="294"/>
    </row>
    <row r="29" spans="1:38" s="257" customFormat="1" ht="15" customHeight="1">
      <c r="A29" s="351">
        <v>3</v>
      </c>
      <c r="B29" s="331">
        <v>44655</v>
      </c>
      <c r="C29" s="352"/>
      <c r="D29" s="353" t="s">
        <v>514</v>
      </c>
      <c r="E29" s="251" t="s">
        <v>590</v>
      </c>
      <c r="F29" s="251" t="s">
        <v>904</v>
      </c>
      <c r="G29" s="251">
        <v>418</v>
      </c>
      <c r="H29" s="251"/>
      <c r="I29" s="251" t="s">
        <v>905</v>
      </c>
      <c r="J29" s="302" t="s">
        <v>591</v>
      </c>
      <c r="K29" s="302"/>
      <c r="L29" s="303"/>
      <c r="M29" s="304"/>
      <c r="N29" s="302"/>
      <c r="O29" s="331"/>
      <c r="P29" s="307"/>
      <c r="Q29" s="307"/>
      <c r="R29" s="308" t="s">
        <v>589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305"/>
      <c r="AJ29" s="294"/>
      <c r="AK29" s="294"/>
      <c r="AL29" s="294"/>
    </row>
    <row r="30" spans="1:38" s="257" customFormat="1" ht="15" customHeight="1">
      <c r="A30" s="362">
        <v>4</v>
      </c>
      <c r="B30" s="356">
        <v>44656</v>
      </c>
      <c r="C30" s="363"/>
      <c r="D30" s="364" t="s">
        <v>199</v>
      </c>
      <c r="E30" s="285" t="s">
        <v>590</v>
      </c>
      <c r="F30" s="285">
        <v>272</v>
      </c>
      <c r="G30" s="285">
        <v>264</v>
      </c>
      <c r="H30" s="285">
        <v>285.5</v>
      </c>
      <c r="I30" s="285" t="s">
        <v>914</v>
      </c>
      <c r="J30" s="358" t="s">
        <v>934</v>
      </c>
      <c r="K30" s="358">
        <f t="shared" ref="K30" si="15">H30-F30</f>
        <v>13.5</v>
      </c>
      <c r="L30" s="359">
        <f t="shared" ref="L30" si="16">(F30*-0.7)/100</f>
        <v>-1.9039999999999997</v>
      </c>
      <c r="M30" s="360">
        <f t="shared" ref="M30" si="17">(K30+L30)/F30</f>
        <v>4.2632352941176468E-2</v>
      </c>
      <c r="N30" s="358" t="s">
        <v>588</v>
      </c>
      <c r="O30" s="361">
        <v>44657</v>
      </c>
      <c r="P30" s="307"/>
      <c r="Q30" s="307"/>
      <c r="R30" s="308" t="s">
        <v>589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05"/>
      <c r="AJ30" s="294"/>
      <c r="AK30" s="294"/>
      <c r="AL30" s="294"/>
    </row>
    <row r="31" spans="1:38" s="257" customFormat="1" ht="15" customHeight="1">
      <c r="A31" s="429">
        <v>5</v>
      </c>
      <c r="B31" s="406">
        <v>44657</v>
      </c>
      <c r="C31" s="430"/>
      <c r="D31" s="431" t="s">
        <v>253</v>
      </c>
      <c r="E31" s="413" t="s">
        <v>590</v>
      </c>
      <c r="F31" s="413">
        <v>4580</v>
      </c>
      <c r="G31" s="413">
        <v>4430</v>
      </c>
      <c r="H31" s="413">
        <v>4430</v>
      </c>
      <c r="I31" s="413" t="s">
        <v>942</v>
      </c>
      <c r="J31" s="432" t="s">
        <v>1041</v>
      </c>
      <c r="K31" s="432">
        <f t="shared" ref="K31" si="18">H31-F31</f>
        <v>-150</v>
      </c>
      <c r="L31" s="433">
        <f t="shared" ref="L31" si="19">(F31*-0.7)/100</f>
        <v>-32.06</v>
      </c>
      <c r="M31" s="434">
        <f t="shared" ref="M31" si="20">(K31+L31)/F31</f>
        <v>-3.9751091703056768E-2</v>
      </c>
      <c r="N31" s="432" t="s">
        <v>600</v>
      </c>
      <c r="O31" s="435">
        <v>44662</v>
      </c>
      <c r="P31" s="307"/>
      <c r="Q31" s="307"/>
      <c r="R31" s="308" t="s">
        <v>589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05"/>
      <c r="AJ31" s="294"/>
      <c r="AK31" s="294"/>
      <c r="AL31" s="294"/>
    </row>
    <row r="32" spans="1:38" s="257" customFormat="1" ht="15" customHeight="1">
      <c r="A32" s="351">
        <v>6</v>
      </c>
      <c r="B32" s="248">
        <v>44657</v>
      </c>
      <c r="C32" s="352"/>
      <c r="D32" s="353" t="s">
        <v>552</v>
      </c>
      <c r="E32" s="251" t="s">
        <v>590</v>
      </c>
      <c r="F32" s="251" t="s">
        <v>943</v>
      </c>
      <c r="G32" s="251">
        <v>432</v>
      </c>
      <c r="H32" s="251"/>
      <c r="I32" s="251" t="s">
        <v>944</v>
      </c>
      <c r="J32" s="302" t="s">
        <v>591</v>
      </c>
      <c r="K32" s="302"/>
      <c r="L32" s="303"/>
      <c r="M32" s="304"/>
      <c r="N32" s="302"/>
      <c r="O32" s="331"/>
      <c r="P32" s="307"/>
      <c r="Q32" s="307"/>
      <c r="R32" s="308" t="s">
        <v>589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5"/>
      <c r="AJ32" s="294"/>
      <c r="AK32" s="294"/>
      <c r="AL32" s="294"/>
    </row>
    <row r="33" spans="1:38" s="257" customFormat="1" ht="15" customHeight="1">
      <c r="A33" s="351">
        <v>7</v>
      </c>
      <c r="B33" s="248">
        <v>44658</v>
      </c>
      <c r="C33" s="352"/>
      <c r="D33" s="353" t="s">
        <v>187</v>
      </c>
      <c r="E33" s="251" t="s">
        <v>590</v>
      </c>
      <c r="F33" s="251" t="s">
        <v>959</v>
      </c>
      <c r="G33" s="251">
        <v>107.4</v>
      </c>
      <c r="H33" s="251"/>
      <c r="I33" s="251" t="s">
        <v>960</v>
      </c>
      <c r="J33" s="302" t="s">
        <v>591</v>
      </c>
      <c r="K33" s="302"/>
      <c r="L33" s="303"/>
      <c r="M33" s="304"/>
      <c r="N33" s="302"/>
      <c r="O33" s="331"/>
      <c r="P33" s="307"/>
      <c r="Q33" s="307"/>
      <c r="R33" s="308" t="s">
        <v>589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351">
        <v>8</v>
      </c>
      <c r="B34" s="248">
        <v>44658</v>
      </c>
      <c r="C34" s="352"/>
      <c r="D34" s="353" t="s">
        <v>116</v>
      </c>
      <c r="E34" s="251" t="s">
        <v>590</v>
      </c>
      <c r="F34" s="251" t="s">
        <v>961</v>
      </c>
      <c r="G34" s="251">
        <v>1477</v>
      </c>
      <c r="H34" s="251"/>
      <c r="I34" s="251" t="s">
        <v>962</v>
      </c>
      <c r="J34" s="302" t="s">
        <v>591</v>
      </c>
      <c r="K34" s="302"/>
      <c r="L34" s="303"/>
      <c r="M34" s="304"/>
      <c r="N34" s="302"/>
      <c r="O34" s="331"/>
      <c r="P34" s="307"/>
      <c r="Q34" s="307"/>
      <c r="R34" s="308" t="s">
        <v>589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351">
        <v>9</v>
      </c>
      <c r="B35" s="248">
        <v>44659</v>
      </c>
      <c r="C35" s="352"/>
      <c r="D35" s="353" t="s">
        <v>114</v>
      </c>
      <c r="E35" s="251" t="s">
        <v>590</v>
      </c>
      <c r="F35" s="251" t="s">
        <v>988</v>
      </c>
      <c r="G35" s="251">
        <v>2370</v>
      </c>
      <c r="H35" s="251"/>
      <c r="I35" s="251" t="s">
        <v>989</v>
      </c>
      <c r="J35" s="302" t="s">
        <v>591</v>
      </c>
      <c r="K35" s="302"/>
      <c r="L35" s="303"/>
      <c r="M35" s="304"/>
      <c r="N35" s="302"/>
      <c r="O35" s="331"/>
      <c r="P35" s="307"/>
      <c r="Q35" s="307"/>
      <c r="R35" s="308" t="s">
        <v>589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70" customFormat="1" ht="15" customHeight="1">
      <c r="K36" s="252"/>
      <c r="L36" s="283"/>
      <c r="M36" s="322"/>
      <c r="N36" s="252"/>
      <c r="O36" s="293"/>
      <c r="P36" s="1"/>
      <c r="Q36" s="1"/>
      <c r="R36" s="319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324"/>
      <c r="AJ36" s="323"/>
      <c r="AK36" s="323"/>
      <c r="AL36" s="323"/>
    </row>
    <row r="37" spans="1:38" ht="15" customHeight="1">
      <c r="A37" s="310"/>
      <c r="B37" s="311"/>
      <c r="C37" s="312"/>
      <c r="D37" s="313"/>
      <c r="E37" s="314"/>
      <c r="F37" s="314"/>
      <c r="G37" s="314"/>
      <c r="H37" s="314"/>
      <c r="I37" s="314"/>
      <c r="J37" s="315"/>
      <c r="K37" s="315"/>
      <c r="L37" s="316"/>
      <c r="M37" s="317"/>
      <c r="N37" s="315"/>
      <c r="O37" s="318"/>
      <c r="P37" s="1"/>
      <c r="Q37" s="1"/>
      <c r="R37" s="319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44.25" customHeight="1">
      <c r="A38" s="119" t="s">
        <v>592</v>
      </c>
      <c r="B38" s="142"/>
      <c r="C38" s="142"/>
      <c r="D38" s="1"/>
      <c r="E38" s="6"/>
      <c r="F38" s="6"/>
      <c r="G38" s="6"/>
      <c r="H38" s="6" t="s">
        <v>604</v>
      </c>
      <c r="I38" s="6"/>
      <c r="J38" s="6"/>
      <c r="K38" s="115"/>
      <c r="L38" s="144"/>
      <c r="M38" s="115"/>
      <c r="N38" s="116"/>
      <c r="O38" s="115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297"/>
      <c r="AD38" s="297"/>
      <c r="AE38" s="297"/>
      <c r="AF38" s="297"/>
      <c r="AG38" s="297"/>
      <c r="AH38" s="297"/>
    </row>
    <row r="39" spans="1:38" ht="12.75" customHeight="1">
      <c r="A39" s="126" t="s">
        <v>593</v>
      </c>
      <c r="B39" s="119"/>
      <c r="C39" s="119"/>
      <c r="D39" s="119"/>
      <c r="E39" s="41"/>
      <c r="F39" s="127" t="s">
        <v>594</v>
      </c>
      <c r="G39" s="56"/>
      <c r="H39" s="41"/>
      <c r="I39" s="56"/>
      <c r="J39" s="6"/>
      <c r="K39" s="145"/>
      <c r="L39" s="146"/>
      <c r="M39" s="6"/>
      <c r="N39" s="109"/>
      <c r="O39" s="147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26"/>
      <c r="B40" s="119"/>
      <c r="C40" s="119"/>
      <c r="D40" s="119"/>
      <c r="E40" s="6"/>
      <c r="F40" s="127" t="s">
        <v>596</v>
      </c>
      <c r="G40" s="56"/>
      <c r="H40" s="41"/>
      <c r="I40" s="56"/>
      <c r="J40" s="6"/>
      <c r="K40" s="145"/>
      <c r="L40" s="146"/>
      <c r="M40" s="6"/>
      <c r="N40" s="109"/>
      <c r="O40" s="147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19"/>
      <c r="B41" s="119"/>
      <c r="C41" s="119"/>
      <c r="D41" s="119"/>
      <c r="E41" s="6"/>
      <c r="F41" s="6"/>
      <c r="G41" s="6"/>
      <c r="H41" s="6"/>
      <c r="I41" s="6"/>
      <c r="J41" s="132"/>
      <c r="K41" s="129"/>
      <c r="L41" s="130"/>
      <c r="M41" s="6"/>
      <c r="N41" s="133"/>
      <c r="O41" s="1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148" t="s">
        <v>605</v>
      </c>
      <c r="B42" s="148"/>
      <c r="C42" s="148"/>
      <c r="D42" s="148"/>
      <c r="E42" s="6"/>
      <c r="F42" s="6"/>
      <c r="G42" s="6"/>
      <c r="H42" s="6"/>
      <c r="I42" s="6"/>
      <c r="J42" s="6"/>
      <c r="K42" s="6"/>
      <c r="L42" s="6"/>
      <c r="M42" s="6"/>
      <c r="N42" s="6"/>
      <c r="O42" s="2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38.25" customHeight="1">
      <c r="A43" s="96" t="s">
        <v>16</v>
      </c>
      <c r="B43" s="96" t="s">
        <v>565</v>
      </c>
      <c r="C43" s="96"/>
      <c r="D43" s="97" t="s">
        <v>576</v>
      </c>
      <c r="E43" s="96" t="s">
        <v>577</v>
      </c>
      <c r="F43" s="96" t="s">
        <v>578</v>
      </c>
      <c r="G43" s="96" t="s">
        <v>598</v>
      </c>
      <c r="H43" s="96" t="s">
        <v>580</v>
      </c>
      <c r="I43" s="96" t="s">
        <v>581</v>
      </c>
      <c r="J43" s="95" t="s">
        <v>582</v>
      </c>
      <c r="K43" s="149" t="s">
        <v>606</v>
      </c>
      <c r="L43" s="98" t="s">
        <v>584</v>
      </c>
      <c r="M43" s="149" t="s">
        <v>607</v>
      </c>
      <c r="N43" s="96" t="s">
        <v>608</v>
      </c>
      <c r="O43" s="95" t="s">
        <v>586</v>
      </c>
      <c r="P43" s="97" t="s">
        <v>587</v>
      </c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s="247" customFormat="1" ht="13.5" customHeight="1">
      <c r="A44" s="357">
        <v>1</v>
      </c>
      <c r="B44" s="347">
        <v>44651</v>
      </c>
      <c r="C44" s="346"/>
      <c r="D44" s="346" t="s">
        <v>880</v>
      </c>
      <c r="E44" s="285" t="s">
        <v>590</v>
      </c>
      <c r="F44" s="285">
        <v>17520</v>
      </c>
      <c r="G44" s="285">
        <v>17340</v>
      </c>
      <c r="H44" s="330">
        <v>17625</v>
      </c>
      <c r="I44" s="330" t="s">
        <v>881</v>
      </c>
      <c r="J44" s="342" t="s">
        <v>873</v>
      </c>
      <c r="K44" s="330">
        <f t="shared" ref="K44" si="21">H44-F44</f>
        <v>105</v>
      </c>
      <c r="L44" s="343">
        <f t="shared" ref="L44" si="22">(H44*N44)*0.07%</f>
        <v>616.87500000000011</v>
      </c>
      <c r="M44" s="344">
        <f t="shared" ref="M44" si="23">(K44*N44)-L44</f>
        <v>4633.125</v>
      </c>
      <c r="N44" s="330">
        <v>50</v>
      </c>
      <c r="O44" s="345" t="s">
        <v>588</v>
      </c>
      <c r="P44" s="356">
        <v>44652</v>
      </c>
      <c r="Q44" s="249"/>
      <c r="R44" s="253" t="s">
        <v>589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314"/>
      <c r="AG44" s="311"/>
      <c r="AH44" s="249"/>
      <c r="AI44" s="249"/>
      <c r="AJ44" s="314"/>
      <c r="AK44" s="314"/>
      <c r="AL44" s="314"/>
    </row>
    <row r="45" spans="1:38" s="247" customFormat="1" ht="13.5" customHeight="1">
      <c r="A45" s="357">
        <v>2</v>
      </c>
      <c r="B45" s="356">
        <v>44652</v>
      </c>
      <c r="C45" s="332"/>
      <c r="D45" s="346" t="s">
        <v>885</v>
      </c>
      <c r="E45" s="285" t="s">
        <v>590</v>
      </c>
      <c r="F45" s="285">
        <v>2455</v>
      </c>
      <c r="G45" s="285">
        <v>2400</v>
      </c>
      <c r="H45" s="330">
        <v>2495</v>
      </c>
      <c r="I45" s="330" t="s">
        <v>872</v>
      </c>
      <c r="J45" s="342" t="s">
        <v>632</v>
      </c>
      <c r="K45" s="330">
        <f t="shared" ref="K45" si="24">H45-F45</f>
        <v>40</v>
      </c>
      <c r="L45" s="343">
        <f t="shared" ref="L45" si="25">(H45*N45)*0.07%</f>
        <v>436.62500000000006</v>
      </c>
      <c r="M45" s="344">
        <f t="shared" ref="M45" si="26">(K45*N45)-L45</f>
        <v>9563.375</v>
      </c>
      <c r="N45" s="330">
        <v>250</v>
      </c>
      <c r="O45" s="345" t="s">
        <v>588</v>
      </c>
      <c r="P45" s="356">
        <v>44652</v>
      </c>
      <c r="Q45" s="249"/>
      <c r="R45" s="253" t="s">
        <v>948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314"/>
      <c r="AG45" s="311"/>
      <c r="AH45" s="249"/>
      <c r="AI45" s="249"/>
      <c r="AJ45" s="314"/>
      <c r="AK45" s="314"/>
      <c r="AL45" s="314"/>
    </row>
    <row r="46" spans="1:38" s="247" customFormat="1" ht="13.5" customHeight="1">
      <c r="A46" s="357">
        <v>3</v>
      </c>
      <c r="B46" s="356">
        <v>44652</v>
      </c>
      <c r="C46" s="332"/>
      <c r="D46" s="346" t="s">
        <v>879</v>
      </c>
      <c r="E46" s="285" t="s">
        <v>590</v>
      </c>
      <c r="F46" s="285">
        <v>2830</v>
      </c>
      <c r="G46" s="285">
        <v>2775</v>
      </c>
      <c r="H46" s="330">
        <v>2867.5</v>
      </c>
      <c r="I46" s="330" t="s">
        <v>883</v>
      </c>
      <c r="J46" s="342" t="s">
        <v>884</v>
      </c>
      <c r="K46" s="330">
        <f t="shared" ref="K46:K47" si="27">H46-F46</f>
        <v>37.5</v>
      </c>
      <c r="L46" s="343">
        <f t="shared" ref="L46:L47" si="28">(H46*N46)*0.07%</f>
        <v>501.81250000000006</v>
      </c>
      <c r="M46" s="344">
        <f t="shared" ref="M46:M47" si="29">(K46*N46)-L46</f>
        <v>8873.1875</v>
      </c>
      <c r="N46" s="330">
        <v>250</v>
      </c>
      <c r="O46" s="345" t="s">
        <v>588</v>
      </c>
      <c r="P46" s="356">
        <v>44652</v>
      </c>
      <c r="Q46" s="249"/>
      <c r="R46" s="253" t="s">
        <v>589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314"/>
      <c r="AG46" s="311"/>
      <c r="AH46" s="249"/>
      <c r="AI46" s="249"/>
      <c r="AJ46" s="314"/>
      <c r="AK46" s="314"/>
      <c r="AL46" s="314"/>
    </row>
    <row r="47" spans="1:38" s="247" customFormat="1" ht="13.5" customHeight="1">
      <c r="A47" s="357">
        <v>4</v>
      </c>
      <c r="B47" s="356">
        <v>44652</v>
      </c>
      <c r="C47" s="346"/>
      <c r="D47" s="346" t="s">
        <v>886</v>
      </c>
      <c r="E47" s="285" t="s">
        <v>590</v>
      </c>
      <c r="F47" s="285">
        <v>2380</v>
      </c>
      <c r="G47" s="285">
        <v>2335</v>
      </c>
      <c r="H47" s="330">
        <v>2410</v>
      </c>
      <c r="I47" s="330" t="s">
        <v>887</v>
      </c>
      <c r="J47" s="342" t="s">
        <v>603</v>
      </c>
      <c r="K47" s="330">
        <f t="shared" si="27"/>
        <v>30</v>
      </c>
      <c r="L47" s="343">
        <f t="shared" si="28"/>
        <v>463.92500000000007</v>
      </c>
      <c r="M47" s="344">
        <f t="shared" si="29"/>
        <v>7786.0749999999998</v>
      </c>
      <c r="N47" s="330">
        <v>275</v>
      </c>
      <c r="O47" s="345" t="s">
        <v>588</v>
      </c>
      <c r="P47" s="356">
        <v>44655</v>
      </c>
      <c r="Q47" s="249"/>
      <c r="R47" s="253" t="s">
        <v>948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314"/>
      <c r="AG47" s="311"/>
      <c r="AH47" s="249"/>
      <c r="AI47" s="249"/>
      <c r="AJ47" s="314"/>
      <c r="AK47" s="314"/>
      <c r="AL47" s="314"/>
    </row>
    <row r="48" spans="1:38" s="247" customFormat="1" ht="13.5" customHeight="1">
      <c r="A48" s="357">
        <v>5</v>
      </c>
      <c r="B48" s="356">
        <v>44652</v>
      </c>
      <c r="C48" s="346"/>
      <c r="D48" s="346" t="s">
        <v>888</v>
      </c>
      <c r="E48" s="285" t="s">
        <v>590</v>
      </c>
      <c r="F48" s="285">
        <v>2100</v>
      </c>
      <c r="G48" s="285">
        <v>2048</v>
      </c>
      <c r="H48" s="330">
        <v>2130</v>
      </c>
      <c r="I48" s="330" t="s">
        <v>866</v>
      </c>
      <c r="J48" s="342" t="s">
        <v>603</v>
      </c>
      <c r="K48" s="330">
        <f t="shared" ref="K48" si="30">H48-F48</f>
        <v>30</v>
      </c>
      <c r="L48" s="343">
        <f t="shared" ref="L48" si="31">(H48*N48)*0.07%</f>
        <v>372.75000000000006</v>
      </c>
      <c r="M48" s="344">
        <f t="shared" ref="M48" si="32">(K48*N48)-L48</f>
        <v>7127.25</v>
      </c>
      <c r="N48" s="330">
        <v>250</v>
      </c>
      <c r="O48" s="345" t="s">
        <v>588</v>
      </c>
      <c r="P48" s="356">
        <v>44655</v>
      </c>
      <c r="Q48" s="249"/>
      <c r="R48" s="253" t="s">
        <v>589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314"/>
      <c r="AG48" s="311"/>
      <c r="AH48" s="249"/>
      <c r="AI48" s="249"/>
      <c r="AJ48" s="314"/>
      <c r="AK48" s="314"/>
      <c r="AL48" s="314"/>
    </row>
    <row r="49" spans="1:38" s="247" customFormat="1" ht="13.15" customHeight="1">
      <c r="A49" s="357">
        <v>6</v>
      </c>
      <c r="B49" s="356">
        <v>44652</v>
      </c>
      <c r="C49" s="346"/>
      <c r="D49" s="346" t="s">
        <v>889</v>
      </c>
      <c r="E49" s="285" t="s">
        <v>590</v>
      </c>
      <c r="F49" s="285">
        <v>1494</v>
      </c>
      <c r="G49" s="285">
        <v>1475</v>
      </c>
      <c r="H49" s="330">
        <v>1637.5</v>
      </c>
      <c r="I49" s="330" t="s">
        <v>890</v>
      </c>
      <c r="J49" s="342" t="s">
        <v>896</v>
      </c>
      <c r="K49" s="330">
        <f t="shared" ref="K49:K50" si="33">H49-F49</f>
        <v>143.5</v>
      </c>
      <c r="L49" s="343">
        <f t="shared" ref="L49:L50" si="34">(H49*N49)*0.07%</f>
        <v>630.43750000000011</v>
      </c>
      <c r="M49" s="344">
        <f t="shared" ref="M49:M50" si="35">(K49*N49)-L49</f>
        <v>78294.5625</v>
      </c>
      <c r="N49" s="330">
        <v>550</v>
      </c>
      <c r="O49" s="345" t="s">
        <v>588</v>
      </c>
      <c r="P49" s="356">
        <v>44655</v>
      </c>
      <c r="Q49" s="249"/>
      <c r="R49" s="253" t="s">
        <v>589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314"/>
      <c r="AG49" s="311"/>
      <c r="AH49" s="249"/>
      <c r="AI49" s="249"/>
      <c r="AJ49" s="314"/>
      <c r="AK49" s="314"/>
      <c r="AL49" s="314"/>
    </row>
    <row r="50" spans="1:38" s="247" customFormat="1" ht="13.15" customHeight="1">
      <c r="A50" s="357">
        <v>7</v>
      </c>
      <c r="B50" s="356">
        <v>44652</v>
      </c>
      <c r="C50" s="346"/>
      <c r="D50" s="346" t="s">
        <v>877</v>
      </c>
      <c r="E50" s="285" t="s">
        <v>590</v>
      </c>
      <c r="F50" s="285">
        <v>955</v>
      </c>
      <c r="G50" s="285">
        <v>940</v>
      </c>
      <c r="H50" s="330">
        <v>966.5</v>
      </c>
      <c r="I50" s="330" t="s">
        <v>891</v>
      </c>
      <c r="J50" s="342" t="s">
        <v>897</v>
      </c>
      <c r="K50" s="330">
        <f t="shared" si="33"/>
        <v>11.5</v>
      </c>
      <c r="L50" s="343">
        <f t="shared" si="34"/>
        <v>575.06750000000011</v>
      </c>
      <c r="M50" s="344">
        <f t="shared" si="35"/>
        <v>9199.932499999999</v>
      </c>
      <c r="N50" s="330">
        <v>850</v>
      </c>
      <c r="O50" s="345" t="s">
        <v>588</v>
      </c>
      <c r="P50" s="356">
        <v>44655</v>
      </c>
      <c r="Q50" s="249"/>
      <c r="R50" s="253" t="s">
        <v>948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314"/>
      <c r="AG50" s="311"/>
      <c r="AH50" s="249"/>
      <c r="AI50" s="249"/>
      <c r="AJ50" s="314"/>
      <c r="AK50" s="314"/>
      <c r="AL50" s="314"/>
    </row>
    <row r="51" spans="1:38" s="247" customFormat="1" ht="13.15" customHeight="1">
      <c r="A51" s="357">
        <v>8</v>
      </c>
      <c r="B51" s="356">
        <v>44655</v>
      </c>
      <c r="C51" s="346"/>
      <c r="D51" s="346" t="s">
        <v>880</v>
      </c>
      <c r="E51" s="285" t="s">
        <v>901</v>
      </c>
      <c r="F51" s="285">
        <v>18090</v>
      </c>
      <c r="G51" s="285">
        <v>18260</v>
      </c>
      <c r="H51" s="330">
        <v>17980</v>
      </c>
      <c r="I51" s="330" t="s">
        <v>902</v>
      </c>
      <c r="J51" s="342" t="s">
        <v>903</v>
      </c>
      <c r="K51" s="330">
        <f>F51-H51</f>
        <v>110</v>
      </c>
      <c r="L51" s="343">
        <f t="shared" ref="L51:L52" si="36">(H51*N51)*0.07%</f>
        <v>629.30000000000007</v>
      </c>
      <c r="M51" s="344">
        <f t="shared" ref="M51:M52" si="37">(K51*N51)-L51</f>
        <v>4870.7</v>
      </c>
      <c r="N51" s="330">
        <v>50</v>
      </c>
      <c r="O51" s="345" t="s">
        <v>588</v>
      </c>
      <c r="P51" s="356">
        <v>44655</v>
      </c>
      <c r="Q51" s="249"/>
      <c r="R51" s="253" t="s">
        <v>589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314"/>
      <c r="AG51" s="311"/>
      <c r="AH51" s="249"/>
      <c r="AI51" s="249"/>
      <c r="AJ51" s="314"/>
      <c r="AK51" s="314"/>
      <c r="AL51" s="314"/>
    </row>
    <row r="52" spans="1:38" s="247" customFormat="1" ht="13.15" customHeight="1">
      <c r="A52" s="389">
        <v>9</v>
      </c>
      <c r="B52" s="356">
        <v>44655</v>
      </c>
      <c r="C52" s="346"/>
      <c r="D52" s="346" t="s">
        <v>906</v>
      </c>
      <c r="E52" s="285" t="s">
        <v>590</v>
      </c>
      <c r="F52" s="285">
        <v>736.5</v>
      </c>
      <c r="G52" s="285">
        <v>726</v>
      </c>
      <c r="H52" s="330">
        <v>745</v>
      </c>
      <c r="I52" s="330" t="s">
        <v>907</v>
      </c>
      <c r="J52" s="342" t="s">
        <v>639</v>
      </c>
      <c r="K52" s="330">
        <f t="shared" ref="K52:K53" si="38">H52-F52</f>
        <v>8.5</v>
      </c>
      <c r="L52" s="343">
        <f t="shared" si="36"/>
        <v>704.02500000000009</v>
      </c>
      <c r="M52" s="344">
        <f t="shared" si="37"/>
        <v>10770.975</v>
      </c>
      <c r="N52" s="330">
        <v>1350</v>
      </c>
      <c r="O52" s="345" t="s">
        <v>588</v>
      </c>
      <c r="P52" s="356">
        <v>44656</v>
      </c>
      <c r="Q52" s="249"/>
      <c r="R52" s="253" t="s">
        <v>948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314"/>
      <c r="AG52" s="311"/>
      <c r="AH52" s="249"/>
      <c r="AI52" s="249"/>
      <c r="AJ52" s="314"/>
      <c r="AK52" s="314"/>
      <c r="AL52" s="314"/>
    </row>
    <row r="53" spans="1:38" s="247" customFormat="1" ht="13.15" customHeight="1">
      <c r="A53" s="395">
        <v>10</v>
      </c>
      <c r="B53" s="406">
        <v>44655</v>
      </c>
      <c r="C53" s="412"/>
      <c r="D53" s="412" t="s">
        <v>910</v>
      </c>
      <c r="E53" s="413" t="s">
        <v>590</v>
      </c>
      <c r="F53" s="413">
        <v>988</v>
      </c>
      <c r="G53" s="413">
        <v>974</v>
      </c>
      <c r="H53" s="402">
        <v>974</v>
      </c>
      <c r="I53" s="402" t="s">
        <v>911</v>
      </c>
      <c r="J53" s="401" t="s">
        <v>919</v>
      </c>
      <c r="K53" s="402">
        <f t="shared" si="38"/>
        <v>-14</v>
      </c>
      <c r="L53" s="403">
        <f t="shared" ref="L53" si="39">(H53*N53)*0.07%</f>
        <v>613.62000000000012</v>
      </c>
      <c r="M53" s="404">
        <f t="shared" ref="M53" si="40">(K53*N53)-L53</f>
        <v>-13213.62</v>
      </c>
      <c r="N53" s="402">
        <v>900</v>
      </c>
      <c r="O53" s="405" t="s">
        <v>927</v>
      </c>
      <c r="P53" s="406">
        <v>44656</v>
      </c>
      <c r="Q53" s="249"/>
      <c r="R53" s="253" t="s">
        <v>589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314"/>
      <c r="AG53" s="311"/>
      <c r="AH53" s="249"/>
      <c r="AI53" s="249"/>
      <c r="AJ53" s="314"/>
      <c r="AK53" s="314"/>
      <c r="AL53" s="314"/>
    </row>
    <row r="54" spans="1:38" s="247" customFormat="1" ht="13.15" customHeight="1">
      <c r="A54" s="389">
        <v>11</v>
      </c>
      <c r="B54" s="356">
        <v>44655</v>
      </c>
      <c r="C54" s="346"/>
      <c r="D54" s="346" t="s">
        <v>879</v>
      </c>
      <c r="E54" s="285" t="s">
        <v>590</v>
      </c>
      <c r="F54" s="285">
        <v>2870</v>
      </c>
      <c r="G54" s="285">
        <v>2820</v>
      </c>
      <c r="H54" s="330">
        <v>2905</v>
      </c>
      <c r="I54" s="330" t="s">
        <v>912</v>
      </c>
      <c r="J54" s="342" t="s">
        <v>917</v>
      </c>
      <c r="K54" s="330">
        <f t="shared" ref="K54" si="41">H54-F54</f>
        <v>35</v>
      </c>
      <c r="L54" s="343">
        <f t="shared" ref="L54" si="42">(H54*N54)*0.07%</f>
        <v>508.37500000000006</v>
      </c>
      <c r="M54" s="344">
        <f t="shared" ref="M54" si="43">(K54*N54)-L54</f>
        <v>8241.625</v>
      </c>
      <c r="N54" s="330">
        <v>250</v>
      </c>
      <c r="O54" s="345" t="s">
        <v>588</v>
      </c>
      <c r="P54" s="356">
        <v>44656</v>
      </c>
      <c r="Q54" s="249"/>
      <c r="R54" s="253" t="s">
        <v>948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314"/>
      <c r="AG54" s="311"/>
      <c r="AH54" s="249"/>
      <c r="AI54" s="249"/>
      <c r="AJ54" s="314"/>
      <c r="AK54" s="314"/>
      <c r="AL54" s="314"/>
    </row>
    <row r="55" spans="1:38" s="247" customFormat="1" ht="13.15" customHeight="1">
      <c r="A55" s="389">
        <v>12</v>
      </c>
      <c r="B55" s="356">
        <v>44656</v>
      </c>
      <c r="C55" s="346"/>
      <c r="D55" s="346" t="s">
        <v>916</v>
      </c>
      <c r="E55" s="285" t="s">
        <v>590</v>
      </c>
      <c r="F55" s="285">
        <v>583</v>
      </c>
      <c r="G55" s="285">
        <v>570</v>
      </c>
      <c r="H55" s="330">
        <v>586.5</v>
      </c>
      <c r="I55" s="330">
        <v>600</v>
      </c>
      <c r="J55" s="342" t="s">
        <v>956</v>
      </c>
      <c r="K55" s="330">
        <f t="shared" ref="K55" si="44">H55-F55</f>
        <v>3.5</v>
      </c>
      <c r="L55" s="343">
        <f t="shared" ref="L55:L57" si="45">(H55*N55)*0.07%</f>
        <v>441.34125000000006</v>
      </c>
      <c r="M55" s="344">
        <f t="shared" ref="M55:M57" si="46">(K55*N55)-L55</f>
        <v>3321.1587500000001</v>
      </c>
      <c r="N55" s="330">
        <v>1075</v>
      </c>
      <c r="O55" s="345" t="s">
        <v>588</v>
      </c>
      <c r="P55" s="356">
        <v>44656</v>
      </c>
      <c r="Q55" s="249"/>
      <c r="R55" s="253" t="s">
        <v>589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14"/>
      <c r="AG55" s="311"/>
      <c r="AH55" s="249"/>
      <c r="AI55" s="249"/>
      <c r="AJ55" s="314"/>
      <c r="AK55" s="314"/>
      <c r="AL55" s="314"/>
    </row>
    <row r="56" spans="1:38" s="247" customFormat="1" ht="13.15" customHeight="1">
      <c r="A56" s="389">
        <v>13</v>
      </c>
      <c r="B56" s="356">
        <v>44656</v>
      </c>
      <c r="C56" s="346"/>
      <c r="D56" s="346" t="s">
        <v>880</v>
      </c>
      <c r="E56" s="285" t="s">
        <v>901</v>
      </c>
      <c r="F56" s="285">
        <v>18130</v>
      </c>
      <c r="G56" s="285">
        <v>18310</v>
      </c>
      <c r="H56" s="330">
        <v>18045</v>
      </c>
      <c r="I56" s="330" t="s">
        <v>902</v>
      </c>
      <c r="J56" s="342" t="s">
        <v>918</v>
      </c>
      <c r="K56" s="330">
        <f>F56-H56</f>
        <v>85</v>
      </c>
      <c r="L56" s="343">
        <f t="shared" si="45"/>
        <v>631.57500000000005</v>
      </c>
      <c r="M56" s="344">
        <f t="shared" si="46"/>
        <v>3618.4250000000002</v>
      </c>
      <c r="N56" s="330">
        <v>50</v>
      </c>
      <c r="O56" s="345" t="s">
        <v>588</v>
      </c>
      <c r="P56" s="356">
        <v>44656</v>
      </c>
      <c r="Q56" s="249"/>
      <c r="R56" s="253" t="s">
        <v>589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14"/>
      <c r="AG56" s="311"/>
      <c r="AH56" s="249"/>
      <c r="AI56" s="249"/>
      <c r="AJ56" s="314"/>
      <c r="AK56" s="314"/>
      <c r="AL56" s="314"/>
    </row>
    <row r="57" spans="1:38" s="247" customFormat="1" ht="13.15" customHeight="1">
      <c r="A57" s="389">
        <v>14</v>
      </c>
      <c r="B57" s="356">
        <v>44656</v>
      </c>
      <c r="C57" s="346"/>
      <c r="D57" s="346" t="s">
        <v>906</v>
      </c>
      <c r="E57" s="285" t="s">
        <v>590</v>
      </c>
      <c r="F57" s="285">
        <v>736</v>
      </c>
      <c r="G57" s="285">
        <v>725</v>
      </c>
      <c r="H57" s="330">
        <v>744</v>
      </c>
      <c r="I57" s="330" t="s">
        <v>907</v>
      </c>
      <c r="J57" s="342" t="s">
        <v>863</v>
      </c>
      <c r="K57" s="330">
        <f t="shared" ref="K57" si="47">H57-F57</f>
        <v>8</v>
      </c>
      <c r="L57" s="343">
        <f t="shared" si="45"/>
        <v>703.08000000000015</v>
      </c>
      <c r="M57" s="344">
        <f t="shared" si="46"/>
        <v>10096.92</v>
      </c>
      <c r="N57" s="330">
        <v>1350</v>
      </c>
      <c r="O57" s="345" t="s">
        <v>588</v>
      </c>
      <c r="P57" s="356">
        <v>44656</v>
      </c>
      <c r="Q57" s="249"/>
      <c r="R57" s="253" t="s">
        <v>948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14"/>
      <c r="AG57" s="311"/>
      <c r="AH57" s="249"/>
      <c r="AI57" s="249"/>
      <c r="AJ57" s="314"/>
      <c r="AK57" s="314"/>
      <c r="AL57" s="314"/>
    </row>
    <row r="58" spans="1:38" s="247" customFormat="1" ht="13.15" customHeight="1">
      <c r="A58" s="389">
        <v>15</v>
      </c>
      <c r="B58" s="356">
        <v>44657</v>
      </c>
      <c r="C58" s="346"/>
      <c r="D58" s="346" t="s">
        <v>886</v>
      </c>
      <c r="E58" s="285" t="s">
        <v>590</v>
      </c>
      <c r="F58" s="285">
        <v>2463</v>
      </c>
      <c r="G58" s="285">
        <v>2410</v>
      </c>
      <c r="H58" s="330">
        <v>2497.5</v>
      </c>
      <c r="I58" s="330" t="s">
        <v>935</v>
      </c>
      <c r="J58" s="342" t="s">
        <v>955</v>
      </c>
      <c r="K58" s="330">
        <f t="shared" ref="K58" si="48">H58-F58</f>
        <v>34.5</v>
      </c>
      <c r="L58" s="343">
        <f t="shared" ref="L58" si="49">(H58*N58)*0.07%</f>
        <v>480.76875000000007</v>
      </c>
      <c r="M58" s="344">
        <f t="shared" ref="M58" si="50">(K58*N58)-L58</f>
        <v>9006.7312500000007</v>
      </c>
      <c r="N58" s="330">
        <v>275</v>
      </c>
      <c r="O58" s="345" t="s">
        <v>588</v>
      </c>
      <c r="P58" s="356">
        <v>44657</v>
      </c>
      <c r="Q58" s="249"/>
      <c r="R58" s="253" t="s">
        <v>948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14"/>
      <c r="AG58" s="311"/>
      <c r="AH58" s="249"/>
      <c r="AI58" s="249"/>
      <c r="AJ58" s="314"/>
      <c r="AK58" s="314"/>
      <c r="AL58" s="314"/>
    </row>
    <row r="59" spans="1:38" s="247" customFormat="1" ht="13.15" customHeight="1">
      <c r="A59" s="389">
        <v>16</v>
      </c>
      <c r="B59" s="356">
        <v>44657</v>
      </c>
      <c r="C59" s="346"/>
      <c r="D59" s="346" t="s">
        <v>879</v>
      </c>
      <c r="E59" s="285" t="s">
        <v>590</v>
      </c>
      <c r="F59" s="285">
        <v>2880</v>
      </c>
      <c r="G59" s="285">
        <v>2830</v>
      </c>
      <c r="H59" s="330">
        <v>2920</v>
      </c>
      <c r="I59" s="330" t="s">
        <v>912</v>
      </c>
      <c r="J59" s="342" t="s">
        <v>632</v>
      </c>
      <c r="K59" s="330">
        <f t="shared" ref="K59:K61" si="51">H59-F59</f>
        <v>40</v>
      </c>
      <c r="L59" s="343">
        <f t="shared" ref="L59:L61" si="52">(H59*N59)*0.07%</f>
        <v>511.00000000000006</v>
      </c>
      <c r="M59" s="344">
        <f t="shared" ref="M59" si="53">(K59*N59)-L59</f>
        <v>9489</v>
      </c>
      <c r="N59" s="330">
        <v>250</v>
      </c>
      <c r="O59" s="345" t="s">
        <v>588</v>
      </c>
      <c r="P59" s="356">
        <v>44658</v>
      </c>
      <c r="Q59" s="249"/>
      <c r="R59" s="253" t="s">
        <v>589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14"/>
      <c r="AG59" s="311"/>
      <c r="AH59" s="249"/>
      <c r="AI59" s="249"/>
      <c r="AJ59" s="314"/>
      <c r="AK59" s="314"/>
      <c r="AL59" s="314"/>
    </row>
    <row r="60" spans="1:38" s="247" customFormat="1" ht="13.15" customHeight="1">
      <c r="A60" s="389">
        <v>17</v>
      </c>
      <c r="B60" s="356">
        <v>44657</v>
      </c>
      <c r="C60" s="346"/>
      <c r="D60" s="346" t="s">
        <v>886</v>
      </c>
      <c r="E60" s="285" t="s">
        <v>590</v>
      </c>
      <c r="F60" s="285">
        <v>2462</v>
      </c>
      <c r="G60" s="285">
        <v>2410</v>
      </c>
      <c r="H60" s="330">
        <v>2525</v>
      </c>
      <c r="I60" s="330" t="s">
        <v>935</v>
      </c>
      <c r="J60" s="342" t="s">
        <v>958</v>
      </c>
      <c r="K60" s="330">
        <f t="shared" si="51"/>
        <v>63</v>
      </c>
      <c r="L60" s="343">
        <f t="shared" si="52"/>
        <v>486.06250000000006</v>
      </c>
      <c r="M60" s="344">
        <f>(K60*N60)-L60</f>
        <v>16838.9375</v>
      </c>
      <c r="N60" s="330">
        <v>275</v>
      </c>
      <c r="O60" s="345" t="s">
        <v>588</v>
      </c>
      <c r="P60" s="356">
        <v>44658</v>
      </c>
      <c r="Q60" s="249"/>
      <c r="R60" s="253" t="s">
        <v>948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14"/>
      <c r="AG60" s="311"/>
      <c r="AH60" s="249"/>
      <c r="AI60" s="249"/>
      <c r="AJ60" s="314"/>
      <c r="AK60" s="314"/>
      <c r="AL60" s="314"/>
    </row>
    <row r="61" spans="1:38" s="247" customFormat="1" ht="13.15" customHeight="1">
      <c r="A61" s="395">
        <v>18</v>
      </c>
      <c r="B61" s="406">
        <v>44657</v>
      </c>
      <c r="C61" s="412"/>
      <c r="D61" s="412" t="s">
        <v>945</v>
      </c>
      <c r="E61" s="413" t="s">
        <v>590</v>
      </c>
      <c r="F61" s="413">
        <v>1832</v>
      </c>
      <c r="G61" s="413">
        <v>1790</v>
      </c>
      <c r="H61" s="402">
        <v>1790</v>
      </c>
      <c r="I61" s="402" t="s">
        <v>946</v>
      </c>
      <c r="J61" s="401" t="s">
        <v>1018</v>
      </c>
      <c r="K61" s="402">
        <f t="shared" si="51"/>
        <v>-42</v>
      </c>
      <c r="L61" s="403">
        <f t="shared" si="52"/>
        <v>375.90000000000003</v>
      </c>
      <c r="M61" s="404">
        <f t="shared" ref="M61" si="54">(K61*N61)-L61</f>
        <v>-12975.9</v>
      </c>
      <c r="N61" s="402">
        <v>300</v>
      </c>
      <c r="O61" s="405" t="s">
        <v>927</v>
      </c>
      <c r="P61" s="406">
        <v>44662</v>
      </c>
      <c r="Q61" s="249"/>
      <c r="R61" s="253" t="s">
        <v>589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14"/>
      <c r="AG61" s="311"/>
      <c r="AH61" s="249"/>
      <c r="AI61" s="249"/>
      <c r="AJ61" s="314"/>
      <c r="AK61" s="314"/>
      <c r="AL61" s="314"/>
    </row>
    <row r="62" spans="1:38" s="247" customFormat="1" ht="13.15" customHeight="1">
      <c r="A62" s="379">
        <v>19</v>
      </c>
      <c r="B62" s="248">
        <v>44657</v>
      </c>
      <c r="C62" s="332"/>
      <c r="D62" s="332" t="s">
        <v>916</v>
      </c>
      <c r="E62" s="251" t="s">
        <v>590</v>
      </c>
      <c r="F62" s="251" t="s">
        <v>947</v>
      </c>
      <c r="G62" s="251">
        <v>570</v>
      </c>
      <c r="H62" s="252"/>
      <c r="I62" s="252">
        <v>600</v>
      </c>
      <c r="J62" s="302" t="s">
        <v>591</v>
      </c>
      <c r="K62" s="252"/>
      <c r="L62" s="283"/>
      <c r="M62" s="284"/>
      <c r="N62" s="252"/>
      <c r="O62" s="348"/>
      <c r="P62" s="248"/>
      <c r="Q62" s="249"/>
      <c r="R62" s="253" t="s">
        <v>589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4"/>
      <c r="AG62" s="311"/>
      <c r="AH62" s="249"/>
      <c r="AI62" s="249"/>
      <c r="AJ62" s="314"/>
      <c r="AK62" s="314"/>
      <c r="AL62" s="314"/>
    </row>
    <row r="63" spans="1:38" s="247" customFormat="1" ht="13.15" customHeight="1">
      <c r="A63" s="389">
        <v>20</v>
      </c>
      <c r="B63" s="356">
        <v>44658</v>
      </c>
      <c r="C63" s="346"/>
      <c r="D63" s="346" t="s">
        <v>906</v>
      </c>
      <c r="E63" s="285" t="s">
        <v>590</v>
      </c>
      <c r="F63" s="285">
        <v>731.5</v>
      </c>
      <c r="G63" s="285">
        <v>722</v>
      </c>
      <c r="H63" s="330">
        <v>739.5</v>
      </c>
      <c r="I63" s="330" t="s">
        <v>964</v>
      </c>
      <c r="J63" s="342" t="s">
        <v>863</v>
      </c>
      <c r="K63" s="330">
        <f t="shared" ref="K63:K64" si="55">H63-F63</f>
        <v>8</v>
      </c>
      <c r="L63" s="343">
        <f t="shared" ref="L63:L64" si="56">(H63*N63)*0.07%</f>
        <v>698.8275000000001</v>
      </c>
      <c r="M63" s="344">
        <f t="shared" ref="M63:M64" si="57">(K63*N63)-L63</f>
        <v>10101.172500000001</v>
      </c>
      <c r="N63" s="330">
        <v>1350</v>
      </c>
      <c r="O63" s="345" t="s">
        <v>588</v>
      </c>
      <c r="P63" s="356">
        <v>44659</v>
      </c>
      <c r="Q63" s="249"/>
      <c r="R63" s="253" t="s">
        <v>948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4"/>
      <c r="AG63" s="311"/>
      <c r="AH63" s="249"/>
      <c r="AI63" s="249"/>
      <c r="AJ63" s="314"/>
      <c r="AK63" s="314"/>
      <c r="AL63" s="314"/>
    </row>
    <row r="64" spans="1:38" s="247" customFormat="1" ht="13.15" customHeight="1">
      <c r="A64" s="389">
        <v>21</v>
      </c>
      <c r="B64" s="356">
        <v>44658</v>
      </c>
      <c r="C64" s="346"/>
      <c r="D64" s="346" t="s">
        <v>879</v>
      </c>
      <c r="E64" s="285" t="s">
        <v>590</v>
      </c>
      <c r="F64" s="285">
        <v>2870</v>
      </c>
      <c r="G64" s="285">
        <v>2820</v>
      </c>
      <c r="H64" s="330">
        <v>2910</v>
      </c>
      <c r="I64" s="330" t="s">
        <v>912</v>
      </c>
      <c r="J64" s="342" t="s">
        <v>632</v>
      </c>
      <c r="K64" s="330">
        <f t="shared" si="55"/>
        <v>40</v>
      </c>
      <c r="L64" s="343">
        <f t="shared" si="56"/>
        <v>509.25000000000006</v>
      </c>
      <c r="M64" s="344">
        <f t="shared" si="57"/>
        <v>9490.75</v>
      </c>
      <c r="N64" s="330">
        <v>250</v>
      </c>
      <c r="O64" s="345" t="s">
        <v>588</v>
      </c>
      <c r="P64" s="356">
        <v>44659</v>
      </c>
      <c r="Q64" s="249"/>
      <c r="R64" s="253" t="s">
        <v>948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4"/>
      <c r="AG64" s="311"/>
      <c r="AH64" s="249"/>
      <c r="AI64" s="249"/>
      <c r="AJ64" s="314"/>
      <c r="AK64" s="314"/>
      <c r="AL64" s="314"/>
    </row>
    <row r="65" spans="1:38" s="247" customFormat="1" ht="13.15" customHeight="1">
      <c r="A65" s="389">
        <v>22</v>
      </c>
      <c r="B65" s="356">
        <v>44659</v>
      </c>
      <c r="C65" s="346"/>
      <c r="D65" s="346" t="s">
        <v>983</v>
      </c>
      <c r="E65" s="285" t="s">
        <v>590</v>
      </c>
      <c r="F65" s="285">
        <v>1161</v>
      </c>
      <c r="G65" s="285">
        <v>1142</v>
      </c>
      <c r="H65" s="330">
        <v>1174.5</v>
      </c>
      <c r="I65" s="330" t="s">
        <v>984</v>
      </c>
      <c r="J65" s="342" t="s">
        <v>934</v>
      </c>
      <c r="K65" s="330">
        <f t="shared" ref="K65" si="58">H65-F65</f>
        <v>13.5</v>
      </c>
      <c r="L65" s="343">
        <f t="shared" ref="L65" si="59">(H65*N65)*0.07%</f>
        <v>575.50500000000011</v>
      </c>
      <c r="M65" s="344">
        <f t="shared" ref="M65" si="60">(K65*N65)-L65</f>
        <v>8874.494999999999</v>
      </c>
      <c r="N65" s="330">
        <v>700</v>
      </c>
      <c r="O65" s="345" t="s">
        <v>588</v>
      </c>
      <c r="P65" s="356">
        <v>44659</v>
      </c>
      <c r="Q65" s="249"/>
      <c r="R65" s="253" t="s">
        <v>948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4"/>
      <c r="AG65" s="311"/>
      <c r="AH65" s="249"/>
      <c r="AI65" s="249"/>
      <c r="AJ65" s="314"/>
      <c r="AK65" s="314"/>
      <c r="AL65" s="314"/>
    </row>
    <row r="66" spans="1:38" s="247" customFormat="1" ht="13.15" customHeight="1">
      <c r="A66" s="379">
        <v>23</v>
      </c>
      <c r="B66" s="248">
        <v>44659</v>
      </c>
      <c r="C66" s="332"/>
      <c r="D66" s="332" t="s">
        <v>985</v>
      </c>
      <c r="E66" s="251" t="s">
        <v>590</v>
      </c>
      <c r="F66" s="251" t="s">
        <v>986</v>
      </c>
      <c r="G66" s="251">
        <v>1535</v>
      </c>
      <c r="H66" s="252"/>
      <c r="I66" s="252" t="s">
        <v>987</v>
      </c>
      <c r="J66" s="302" t="s">
        <v>591</v>
      </c>
      <c r="K66" s="252"/>
      <c r="L66" s="283"/>
      <c r="M66" s="284"/>
      <c r="N66" s="252"/>
      <c r="O66" s="348"/>
      <c r="P66" s="248"/>
      <c r="Q66" s="249"/>
      <c r="R66" s="253" t="s">
        <v>948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4"/>
      <c r="AG66" s="311"/>
      <c r="AH66" s="249"/>
      <c r="AI66" s="249"/>
      <c r="AJ66" s="314"/>
      <c r="AK66" s="314"/>
      <c r="AL66" s="314"/>
    </row>
    <row r="67" spans="1:38" s="247" customFormat="1" ht="13.15" customHeight="1">
      <c r="A67" s="379">
        <v>24</v>
      </c>
      <c r="B67" s="248">
        <v>44662</v>
      </c>
      <c r="C67" s="332"/>
      <c r="D67" s="332" t="s">
        <v>886</v>
      </c>
      <c r="E67" s="251" t="s">
        <v>590</v>
      </c>
      <c r="F67" s="251" t="s">
        <v>1019</v>
      </c>
      <c r="G67" s="251">
        <v>2465</v>
      </c>
      <c r="H67" s="252"/>
      <c r="I67" s="252" t="s">
        <v>1020</v>
      </c>
      <c r="J67" s="302" t="s">
        <v>591</v>
      </c>
      <c r="K67" s="252"/>
      <c r="L67" s="283"/>
      <c r="M67" s="284"/>
      <c r="N67" s="252"/>
      <c r="O67" s="348"/>
      <c r="P67" s="248"/>
      <c r="Q67" s="249"/>
      <c r="R67" s="253" t="s">
        <v>948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4"/>
      <c r="AG67" s="311"/>
      <c r="AH67" s="249"/>
      <c r="AI67" s="249"/>
      <c r="AJ67" s="314"/>
      <c r="AK67" s="314"/>
      <c r="AL67" s="314"/>
    </row>
    <row r="68" spans="1:38" s="247" customFormat="1" ht="13.15" customHeight="1">
      <c r="A68" s="379">
        <v>25</v>
      </c>
      <c r="B68" s="248">
        <v>44662</v>
      </c>
      <c r="C68" s="332"/>
      <c r="D68" s="332" t="s">
        <v>1026</v>
      </c>
      <c r="E68" s="251" t="s">
        <v>590</v>
      </c>
      <c r="F68" s="251" t="s">
        <v>1027</v>
      </c>
      <c r="G68" s="251">
        <v>1120</v>
      </c>
      <c r="H68" s="252"/>
      <c r="I68" s="252" t="s">
        <v>1028</v>
      </c>
      <c r="J68" s="302" t="s">
        <v>591</v>
      </c>
      <c r="K68" s="252"/>
      <c r="L68" s="283"/>
      <c r="M68" s="284"/>
      <c r="N68" s="252"/>
      <c r="O68" s="348"/>
      <c r="P68" s="248"/>
      <c r="Q68" s="249"/>
      <c r="R68" s="253" t="s">
        <v>948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4"/>
      <c r="AG68" s="311"/>
      <c r="AH68" s="249"/>
      <c r="AI68" s="249"/>
      <c r="AJ68" s="314"/>
      <c r="AK68" s="314"/>
      <c r="AL68" s="314"/>
    </row>
    <row r="69" spans="1:38" s="247" customFormat="1" ht="13.15" customHeight="1">
      <c r="A69" s="449">
        <v>26</v>
      </c>
      <c r="B69" s="451">
        <v>44662</v>
      </c>
      <c r="C69" s="332"/>
      <c r="D69" s="332" t="s">
        <v>1031</v>
      </c>
      <c r="E69" s="251" t="s">
        <v>590</v>
      </c>
      <c r="F69" s="251" t="s">
        <v>1032</v>
      </c>
      <c r="G69" s="251">
        <v>262</v>
      </c>
      <c r="H69" s="252"/>
      <c r="I69" s="252">
        <v>280</v>
      </c>
      <c r="J69" s="453" t="s">
        <v>591</v>
      </c>
      <c r="K69" s="252"/>
      <c r="L69" s="283"/>
      <c r="M69" s="284"/>
      <c r="N69" s="252"/>
      <c r="O69" s="348"/>
      <c r="P69" s="248"/>
      <c r="Q69" s="249"/>
      <c r="R69" s="253" t="s">
        <v>589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4"/>
      <c r="AG69" s="311"/>
      <c r="AH69" s="249"/>
      <c r="AI69" s="249"/>
      <c r="AJ69" s="314"/>
      <c r="AK69" s="314"/>
      <c r="AL69" s="314"/>
    </row>
    <row r="70" spans="1:38" s="247" customFormat="1" ht="13.15" customHeight="1">
      <c r="A70" s="450"/>
      <c r="B70" s="452"/>
      <c r="C70" s="332"/>
      <c r="D70" s="332" t="s">
        <v>1033</v>
      </c>
      <c r="E70" s="251" t="s">
        <v>901</v>
      </c>
      <c r="F70" s="251" t="s">
        <v>1034</v>
      </c>
      <c r="G70" s="251"/>
      <c r="H70" s="252"/>
      <c r="I70" s="252"/>
      <c r="J70" s="454"/>
      <c r="K70" s="252"/>
      <c r="L70" s="283"/>
      <c r="M70" s="284"/>
      <c r="N70" s="252"/>
      <c r="O70" s="348"/>
      <c r="P70" s="248"/>
      <c r="Q70" s="249"/>
      <c r="R70" s="253" t="s">
        <v>589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4"/>
      <c r="AG70" s="311"/>
      <c r="AH70" s="249"/>
      <c r="AI70" s="249"/>
      <c r="AJ70" s="314"/>
      <c r="AK70" s="314"/>
      <c r="AL70" s="314"/>
    </row>
    <row r="71" spans="1:38" s="247" customFormat="1" ht="13.15" customHeight="1">
      <c r="A71" s="349"/>
      <c r="B71" s="248"/>
      <c r="C71" s="332"/>
      <c r="D71" s="332"/>
      <c r="E71" s="251"/>
      <c r="F71" s="251"/>
      <c r="G71" s="251"/>
      <c r="H71" s="252"/>
      <c r="I71" s="252"/>
      <c r="J71" s="302"/>
      <c r="K71" s="252"/>
      <c r="L71" s="283"/>
      <c r="M71" s="284"/>
      <c r="N71" s="252"/>
      <c r="O71" s="348"/>
      <c r="P71" s="248"/>
      <c r="Q71" s="249"/>
      <c r="R71" s="253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4"/>
      <c r="AG71" s="311"/>
      <c r="AH71" s="249"/>
      <c r="AI71" s="249"/>
      <c r="AJ71" s="314"/>
      <c r="AK71" s="314"/>
      <c r="AL71" s="314"/>
    </row>
    <row r="72" spans="1:38" s="247" customFormat="1" ht="13.15" customHeight="1">
      <c r="A72" s="251"/>
      <c r="B72" s="248"/>
      <c r="C72" s="332"/>
      <c r="D72" s="332"/>
      <c r="E72" s="251"/>
      <c r="F72" s="251"/>
      <c r="G72" s="251"/>
      <c r="H72" s="252"/>
      <c r="I72" s="252"/>
      <c r="J72" s="302"/>
      <c r="K72" s="252"/>
      <c r="L72" s="283"/>
      <c r="M72" s="284"/>
      <c r="N72" s="252"/>
      <c r="O72" s="292"/>
      <c r="P72" s="293"/>
      <c r="Q72" s="249"/>
      <c r="R72" s="253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4"/>
      <c r="AG72" s="311"/>
      <c r="AH72" s="249"/>
      <c r="AI72" s="249"/>
      <c r="AJ72" s="314"/>
      <c r="AK72" s="314"/>
      <c r="AL72" s="314"/>
    </row>
    <row r="73" spans="1:38" ht="13.5" customHeight="1">
      <c r="A73" s="107"/>
      <c r="B73" s="108"/>
      <c r="C73" s="142"/>
      <c r="D73" s="150"/>
      <c r="E73" s="151"/>
      <c r="F73" s="107"/>
      <c r="G73" s="107"/>
      <c r="H73" s="107"/>
      <c r="I73" s="143"/>
      <c r="J73" s="143"/>
      <c r="K73" s="143"/>
      <c r="L73" s="143"/>
      <c r="M73" s="143"/>
      <c r="N73" s="143"/>
      <c r="O73" s="143"/>
      <c r="P73" s="143"/>
      <c r="Q73" s="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>
      <c r="A74" s="152"/>
      <c r="B74" s="108"/>
      <c r="C74" s="109"/>
      <c r="D74" s="153"/>
      <c r="E74" s="112"/>
      <c r="F74" s="112"/>
      <c r="G74" s="112"/>
      <c r="H74" s="112"/>
      <c r="I74" s="112"/>
      <c r="J74" s="6"/>
      <c r="K74" s="112"/>
      <c r="L74" s="112"/>
      <c r="M74" s="6"/>
      <c r="N74" s="1"/>
      <c r="O74" s="109"/>
      <c r="P74" s="41"/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ht="12.75" customHeight="1">
      <c r="A75" s="154" t="s">
        <v>610</v>
      </c>
      <c r="B75" s="154"/>
      <c r="C75" s="154"/>
      <c r="D75" s="154"/>
      <c r="E75" s="155"/>
      <c r="F75" s="112"/>
      <c r="G75" s="112"/>
      <c r="H75" s="112"/>
      <c r="I75" s="112"/>
      <c r="J75" s="1"/>
      <c r="K75" s="6"/>
      <c r="L75" s="6"/>
      <c r="M75" s="6"/>
      <c r="N75" s="1"/>
      <c r="O75" s="1"/>
      <c r="P75" s="41"/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ht="38.25" customHeight="1">
      <c r="A76" s="96" t="s">
        <v>16</v>
      </c>
      <c r="B76" s="96" t="s">
        <v>565</v>
      </c>
      <c r="C76" s="96"/>
      <c r="D76" s="97" t="s">
        <v>576</v>
      </c>
      <c r="E76" s="96" t="s">
        <v>577</v>
      </c>
      <c r="F76" s="96" t="s">
        <v>578</v>
      </c>
      <c r="G76" s="96" t="s">
        <v>598</v>
      </c>
      <c r="H76" s="96" t="s">
        <v>580</v>
      </c>
      <c r="I76" s="96" t="s">
        <v>581</v>
      </c>
      <c r="J76" s="95" t="s">
        <v>582</v>
      </c>
      <c r="K76" s="95" t="s">
        <v>611</v>
      </c>
      <c r="L76" s="98" t="s">
        <v>584</v>
      </c>
      <c r="M76" s="149" t="s">
        <v>607</v>
      </c>
      <c r="N76" s="96" t="s">
        <v>608</v>
      </c>
      <c r="O76" s="96" t="s">
        <v>586</v>
      </c>
      <c r="P76" s="97" t="s">
        <v>587</v>
      </c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s="247" customFormat="1" ht="12.75" customHeight="1">
      <c r="A77" s="395">
        <v>1</v>
      </c>
      <c r="B77" s="396">
        <v>44655</v>
      </c>
      <c r="C77" s="397"/>
      <c r="D77" s="398" t="s">
        <v>898</v>
      </c>
      <c r="E77" s="395" t="s">
        <v>590</v>
      </c>
      <c r="F77" s="395">
        <v>56</v>
      </c>
      <c r="G77" s="395">
        <v>39</v>
      </c>
      <c r="H77" s="399">
        <v>39</v>
      </c>
      <c r="I77" s="400" t="s">
        <v>913</v>
      </c>
      <c r="J77" s="401" t="s">
        <v>928</v>
      </c>
      <c r="K77" s="402">
        <f t="shared" ref="K77" si="61">H77-F77</f>
        <v>-17</v>
      </c>
      <c r="L77" s="403">
        <v>100</v>
      </c>
      <c r="M77" s="404">
        <f t="shared" ref="M77" si="62">(K77*N77)-L77</f>
        <v>-5200</v>
      </c>
      <c r="N77" s="402">
        <v>300</v>
      </c>
      <c r="O77" s="405" t="s">
        <v>588</v>
      </c>
      <c r="P77" s="406">
        <v>44655</v>
      </c>
      <c r="Q77" s="249"/>
      <c r="R77" s="250" t="s">
        <v>948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</row>
    <row r="78" spans="1:38" s="247" customFormat="1" ht="12.75" customHeight="1">
      <c r="A78" s="389">
        <v>2</v>
      </c>
      <c r="B78" s="390">
        <v>44655</v>
      </c>
      <c r="C78" s="391"/>
      <c r="D78" s="392" t="s">
        <v>899</v>
      </c>
      <c r="E78" s="389" t="s">
        <v>590</v>
      </c>
      <c r="F78" s="389">
        <v>82.5</v>
      </c>
      <c r="G78" s="389">
        <v>35</v>
      </c>
      <c r="H78" s="393">
        <v>102.5</v>
      </c>
      <c r="I78" s="394" t="s">
        <v>900</v>
      </c>
      <c r="J78" s="342" t="s">
        <v>908</v>
      </c>
      <c r="K78" s="330">
        <f t="shared" ref="K78:K79" si="63">H78-F78</f>
        <v>20</v>
      </c>
      <c r="L78" s="343">
        <v>100</v>
      </c>
      <c r="M78" s="344">
        <f t="shared" ref="M78:M79" si="64">(K78*N78)-L78</f>
        <v>900</v>
      </c>
      <c r="N78" s="330">
        <v>50</v>
      </c>
      <c r="O78" s="345" t="s">
        <v>588</v>
      </c>
      <c r="P78" s="356">
        <v>44655</v>
      </c>
      <c r="Q78" s="249"/>
      <c r="R78" s="250" t="s">
        <v>589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</row>
    <row r="79" spans="1:38" s="247" customFormat="1" ht="12.75" customHeight="1">
      <c r="A79" s="395">
        <v>3</v>
      </c>
      <c r="B79" s="396">
        <v>44655</v>
      </c>
      <c r="C79" s="397"/>
      <c r="D79" s="398" t="s">
        <v>899</v>
      </c>
      <c r="E79" s="395" t="s">
        <v>590</v>
      </c>
      <c r="F79" s="395">
        <v>77</v>
      </c>
      <c r="G79" s="395">
        <v>35</v>
      </c>
      <c r="H79" s="399">
        <v>54</v>
      </c>
      <c r="I79" s="400" t="s">
        <v>900</v>
      </c>
      <c r="J79" s="401" t="s">
        <v>909</v>
      </c>
      <c r="K79" s="402">
        <f t="shared" si="63"/>
        <v>-23</v>
      </c>
      <c r="L79" s="403">
        <v>100</v>
      </c>
      <c r="M79" s="404">
        <f t="shared" si="64"/>
        <v>-1250</v>
      </c>
      <c r="N79" s="402">
        <v>50</v>
      </c>
      <c r="O79" s="405" t="s">
        <v>588</v>
      </c>
      <c r="P79" s="406">
        <v>44655</v>
      </c>
      <c r="Q79" s="249"/>
      <c r="R79" s="250" t="s">
        <v>589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</row>
    <row r="80" spans="1:38" s="247" customFormat="1" ht="12.75" customHeight="1">
      <c r="A80" s="389">
        <v>4</v>
      </c>
      <c r="B80" s="356">
        <v>44656</v>
      </c>
      <c r="C80" s="391"/>
      <c r="D80" s="392" t="s">
        <v>926</v>
      </c>
      <c r="E80" s="389" t="s">
        <v>590</v>
      </c>
      <c r="F80" s="389">
        <v>290</v>
      </c>
      <c r="G80" s="389">
        <v>170</v>
      </c>
      <c r="H80" s="393">
        <v>375</v>
      </c>
      <c r="I80" s="394" t="s">
        <v>925</v>
      </c>
      <c r="J80" s="342" t="s">
        <v>918</v>
      </c>
      <c r="K80" s="330">
        <f t="shared" ref="K80:K81" si="65">H80-F80</f>
        <v>85</v>
      </c>
      <c r="L80" s="343">
        <v>100</v>
      </c>
      <c r="M80" s="344">
        <f t="shared" ref="M80:M81" si="66">(K80*N80)-L80</f>
        <v>2025</v>
      </c>
      <c r="N80" s="330">
        <v>25</v>
      </c>
      <c r="O80" s="345" t="s">
        <v>588</v>
      </c>
      <c r="P80" s="356">
        <v>44656</v>
      </c>
      <c r="Q80" s="249"/>
      <c r="R80" s="250" t="s">
        <v>589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</row>
    <row r="81" spans="1:38" s="247" customFormat="1" ht="12.75" customHeight="1">
      <c r="A81" s="389">
        <v>5</v>
      </c>
      <c r="B81" s="356">
        <v>44656</v>
      </c>
      <c r="C81" s="391"/>
      <c r="D81" s="392" t="s">
        <v>920</v>
      </c>
      <c r="E81" s="389" t="s">
        <v>590</v>
      </c>
      <c r="F81" s="389">
        <v>245</v>
      </c>
      <c r="G81" s="389">
        <v>130</v>
      </c>
      <c r="H81" s="389">
        <v>305</v>
      </c>
      <c r="I81" s="393" t="s">
        <v>921</v>
      </c>
      <c r="J81" s="342" t="s">
        <v>797</v>
      </c>
      <c r="K81" s="330">
        <f t="shared" si="65"/>
        <v>60</v>
      </c>
      <c r="L81" s="343">
        <v>100</v>
      </c>
      <c r="M81" s="344">
        <f t="shared" si="66"/>
        <v>1400</v>
      </c>
      <c r="N81" s="330">
        <v>25</v>
      </c>
      <c r="O81" s="345" t="s">
        <v>588</v>
      </c>
      <c r="P81" s="356">
        <v>44656</v>
      </c>
      <c r="Q81" s="249"/>
      <c r="R81" s="250" t="s">
        <v>948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</row>
    <row r="82" spans="1:38" s="247" customFormat="1" ht="12.75" customHeight="1">
      <c r="A82" s="407">
        <v>6</v>
      </c>
      <c r="B82" s="248">
        <v>44656</v>
      </c>
      <c r="C82" s="408"/>
      <c r="D82" s="409" t="s">
        <v>922</v>
      </c>
      <c r="E82" s="407" t="s">
        <v>590</v>
      </c>
      <c r="F82" s="407" t="s">
        <v>923</v>
      </c>
      <c r="G82" s="407">
        <v>25</v>
      </c>
      <c r="H82" s="410"/>
      <c r="I82" s="411" t="s">
        <v>924</v>
      </c>
      <c r="J82" s="302" t="s">
        <v>591</v>
      </c>
      <c r="K82" s="252"/>
      <c r="L82" s="283"/>
      <c r="M82" s="284"/>
      <c r="N82" s="252"/>
      <c r="O82" s="348"/>
      <c r="P82" s="248"/>
      <c r="Q82" s="249"/>
      <c r="R82" s="250" t="s">
        <v>948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</row>
    <row r="83" spans="1:38" s="247" customFormat="1" ht="12.75" customHeight="1">
      <c r="A83" s="389">
        <v>7</v>
      </c>
      <c r="B83" s="356">
        <v>44657</v>
      </c>
      <c r="C83" s="391"/>
      <c r="D83" s="392" t="s">
        <v>938</v>
      </c>
      <c r="E83" s="389" t="s">
        <v>590</v>
      </c>
      <c r="F83" s="389">
        <v>94</v>
      </c>
      <c r="G83" s="389">
        <v>45</v>
      </c>
      <c r="H83" s="393">
        <v>114</v>
      </c>
      <c r="I83" s="394" t="s">
        <v>939</v>
      </c>
      <c r="J83" s="342" t="s">
        <v>908</v>
      </c>
      <c r="K83" s="330">
        <f t="shared" ref="K83" si="67">H83-F83</f>
        <v>20</v>
      </c>
      <c r="L83" s="343">
        <v>100</v>
      </c>
      <c r="M83" s="344">
        <f t="shared" ref="M83" si="68">(K83*N83)-L83</f>
        <v>900</v>
      </c>
      <c r="N83" s="330">
        <v>50</v>
      </c>
      <c r="O83" s="345" t="s">
        <v>588</v>
      </c>
      <c r="P83" s="356">
        <v>44657</v>
      </c>
      <c r="Q83" s="249"/>
      <c r="R83" s="250" t="s">
        <v>589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</row>
    <row r="84" spans="1:38" s="247" customFormat="1" ht="12.75" customHeight="1">
      <c r="A84" s="389">
        <v>8</v>
      </c>
      <c r="B84" s="356">
        <v>44657</v>
      </c>
      <c r="C84" s="391"/>
      <c r="D84" s="392" t="s">
        <v>940</v>
      </c>
      <c r="E84" s="389" t="s">
        <v>590</v>
      </c>
      <c r="F84" s="389">
        <v>155</v>
      </c>
      <c r="G84" s="389">
        <v>45</v>
      </c>
      <c r="H84" s="393">
        <v>225</v>
      </c>
      <c r="I84" s="394" t="s">
        <v>941</v>
      </c>
      <c r="J84" s="342" t="s">
        <v>771</v>
      </c>
      <c r="K84" s="330">
        <f t="shared" ref="K84:K86" si="69">H84-F84</f>
        <v>70</v>
      </c>
      <c r="L84" s="343">
        <v>100</v>
      </c>
      <c r="M84" s="344">
        <f t="shared" ref="M84:M86" si="70">(K84*N84)-L84</f>
        <v>1650</v>
      </c>
      <c r="N84" s="330">
        <v>25</v>
      </c>
      <c r="O84" s="345" t="s">
        <v>588</v>
      </c>
      <c r="P84" s="356">
        <v>44657</v>
      </c>
      <c r="Q84" s="249"/>
      <c r="R84" s="250" t="s">
        <v>948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:38" s="247" customFormat="1" ht="12.75" customHeight="1">
      <c r="A85" s="395">
        <v>9</v>
      </c>
      <c r="B85" s="406">
        <v>44657</v>
      </c>
      <c r="C85" s="397"/>
      <c r="D85" s="398" t="s">
        <v>938</v>
      </c>
      <c r="E85" s="395" t="s">
        <v>590</v>
      </c>
      <c r="F85" s="395">
        <v>73</v>
      </c>
      <c r="G85" s="395">
        <v>35</v>
      </c>
      <c r="H85" s="399">
        <v>35</v>
      </c>
      <c r="I85" s="400" t="s">
        <v>939</v>
      </c>
      <c r="J85" s="401" t="s">
        <v>969</v>
      </c>
      <c r="K85" s="402">
        <f t="shared" si="69"/>
        <v>-38</v>
      </c>
      <c r="L85" s="403">
        <v>100</v>
      </c>
      <c r="M85" s="404">
        <f t="shared" si="70"/>
        <v>-2000</v>
      </c>
      <c r="N85" s="402">
        <v>50</v>
      </c>
      <c r="O85" s="405" t="s">
        <v>588</v>
      </c>
      <c r="P85" s="406">
        <v>44658</v>
      </c>
      <c r="Q85" s="249"/>
      <c r="R85" s="250" t="s">
        <v>589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</row>
    <row r="86" spans="1:38" s="247" customFormat="1" ht="12.75" customHeight="1">
      <c r="A86" s="395">
        <v>10</v>
      </c>
      <c r="B86" s="406">
        <v>44657</v>
      </c>
      <c r="C86" s="397"/>
      <c r="D86" s="398" t="s">
        <v>940</v>
      </c>
      <c r="E86" s="395" t="s">
        <v>590</v>
      </c>
      <c r="F86" s="395">
        <v>145</v>
      </c>
      <c r="G86" s="395">
        <v>45</v>
      </c>
      <c r="H86" s="399">
        <v>45</v>
      </c>
      <c r="I86" s="400" t="s">
        <v>941</v>
      </c>
      <c r="J86" s="401" t="s">
        <v>970</v>
      </c>
      <c r="K86" s="402">
        <f t="shared" si="69"/>
        <v>-100</v>
      </c>
      <c r="L86" s="403">
        <v>100</v>
      </c>
      <c r="M86" s="404">
        <f t="shared" si="70"/>
        <v>-2600</v>
      </c>
      <c r="N86" s="402">
        <v>25</v>
      </c>
      <c r="O86" s="405" t="s">
        <v>588</v>
      </c>
      <c r="P86" s="406">
        <v>44658</v>
      </c>
      <c r="Q86" s="249"/>
      <c r="R86" s="250" t="s">
        <v>948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</row>
    <row r="87" spans="1:38" s="247" customFormat="1" ht="12.75" customHeight="1">
      <c r="A87" s="389">
        <v>11</v>
      </c>
      <c r="B87" s="356">
        <v>44658</v>
      </c>
      <c r="C87" s="391"/>
      <c r="D87" s="392" t="s">
        <v>967</v>
      </c>
      <c r="E87" s="389" t="s">
        <v>590</v>
      </c>
      <c r="F87" s="389">
        <v>62.5</v>
      </c>
      <c r="G87" s="389">
        <v>19</v>
      </c>
      <c r="H87" s="393">
        <v>80</v>
      </c>
      <c r="I87" s="394" t="s">
        <v>968</v>
      </c>
      <c r="J87" s="342" t="s">
        <v>895</v>
      </c>
      <c r="K87" s="330">
        <f t="shared" ref="K87:K91" si="71">H87-F87</f>
        <v>17.5</v>
      </c>
      <c r="L87" s="343">
        <v>100</v>
      </c>
      <c r="M87" s="344">
        <f t="shared" ref="M87:M90" si="72">(K87*N87)-L87</f>
        <v>775</v>
      </c>
      <c r="N87" s="330">
        <v>50</v>
      </c>
      <c r="O87" s="345" t="s">
        <v>588</v>
      </c>
      <c r="P87" s="356">
        <v>44659</v>
      </c>
      <c r="Q87" s="249"/>
      <c r="R87" s="250" t="s">
        <v>589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:38" s="247" customFormat="1" ht="12.75" customHeight="1">
      <c r="A88" s="395">
        <v>12</v>
      </c>
      <c r="B88" s="406">
        <v>44662</v>
      </c>
      <c r="C88" s="397"/>
      <c r="D88" s="398" t="s">
        <v>1021</v>
      </c>
      <c r="E88" s="395" t="s">
        <v>590</v>
      </c>
      <c r="F88" s="395">
        <v>51.5</v>
      </c>
      <c r="G88" s="395">
        <v>32</v>
      </c>
      <c r="H88" s="399">
        <v>34</v>
      </c>
      <c r="I88" s="400" t="s">
        <v>1022</v>
      </c>
      <c r="J88" s="401" t="s">
        <v>1039</v>
      </c>
      <c r="K88" s="402">
        <f t="shared" si="71"/>
        <v>-17.5</v>
      </c>
      <c r="L88" s="403">
        <v>100</v>
      </c>
      <c r="M88" s="404">
        <f t="shared" si="72"/>
        <v>-4475</v>
      </c>
      <c r="N88" s="402">
        <v>250</v>
      </c>
      <c r="O88" s="405" t="s">
        <v>588</v>
      </c>
      <c r="P88" s="406">
        <v>44662</v>
      </c>
      <c r="Q88" s="249"/>
      <c r="R88" s="250" t="s">
        <v>589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:38" s="247" customFormat="1" ht="12.75" customHeight="1">
      <c r="A89" s="389">
        <v>13</v>
      </c>
      <c r="B89" s="356">
        <v>44662</v>
      </c>
      <c r="C89" s="391"/>
      <c r="D89" s="392" t="s">
        <v>1023</v>
      </c>
      <c r="E89" s="389" t="s">
        <v>590</v>
      </c>
      <c r="F89" s="389">
        <v>71</v>
      </c>
      <c r="G89" s="389">
        <v>35</v>
      </c>
      <c r="H89" s="393">
        <v>91</v>
      </c>
      <c r="I89" s="394" t="s">
        <v>1024</v>
      </c>
      <c r="J89" s="342" t="s">
        <v>908</v>
      </c>
      <c r="K89" s="330">
        <f t="shared" si="71"/>
        <v>20</v>
      </c>
      <c r="L89" s="343">
        <v>100</v>
      </c>
      <c r="M89" s="344">
        <f t="shared" si="72"/>
        <v>900</v>
      </c>
      <c r="N89" s="330">
        <v>50</v>
      </c>
      <c r="O89" s="345" t="s">
        <v>588</v>
      </c>
      <c r="P89" s="356">
        <v>44662</v>
      </c>
      <c r="Q89" s="249"/>
      <c r="R89" s="250" t="s">
        <v>589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s="247" customFormat="1" ht="12.75" customHeight="1">
      <c r="A90" s="389">
        <v>14</v>
      </c>
      <c r="B90" s="356">
        <v>44662</v>
      </c>
      <c r="C90" s="391"/>
      <c r="D90" s="392" t="s">
        <v>1025</v>
      </c>
      <c r="E90" s="389" t="s">
        <v>590</v>
      </c>
      <c r="F90" s="389">
        <v>255</v>
      </c>
      <c r="G90" s="389">
        <v>175</v>
      </c>
      <c r="H90" s="393">
        <v>305</v>
      </c>
      <c r="I90" s="394" t="s">
        <v>921</v>
      </c>
      <c r="J90" s="342" t="s">
        <v>1040</v>
      </c>
      <c r="K90" s="330">
        <f t="shared" si="71"/>
        <v>50</v>
      </c>
      <c r="L90" s="343">
        <v>100</v>
      </c>
      <c r="M90" s="344">
        <f t="shared" si="72"/>
        <v>1150</v>
      </c>
      <c r="N90" s="330">
        <v>25</v>
      </c>
      <c r="O90" s="345" t="s">
        <v>588</v>
      </c>
      <c r="P90" s="356">
        <v>44662</v>
      </c>
      <c r="Q90" s="249"/>
      <c r="R90" s="250" t="s">
        <v>589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</row>
    <row r="91" spans="1:38" s="247" customFormat="1" ht="12.75" customHeight="1">
      <c r="A91" s="395">
        <v>15</v>
      </c>
      <c r="B91" s="406">
        <v>44662</v>
      </c>
      <c r="C91" s="427"/>
      <c r="D91" s="398" t="s">
        <v>1029</v>
      </c>
      <c r="E91" s="395" t="s">
        <v>590</v>
      </c>
      <c r="F91" s="395">
        <v>34.5</v>
      </c>
      <c r="G91" s="395">
        <v>25</v>
      </c>
      <c r="H91" s="395">
        <v>25.5</v>
      </c>
      <c r="I91" s="428" t="s">
        <v>1030</v>
      </c>
      <c r="J91" s="401" t="s">
        <v>1038</v>
      </c>
      <c r="K91" s="402">
        <f t="shared" si="71"/>
        <v>-9</v>
      </c>
      <c r="L91" s="403">
        <v>100</v>
      </c>
      <c r="M91" s="404">
        <f t="shared" ref="M91" si="73">(K91*N91)-L91</f>
        <v>-5275</v>
      </c>
      <c r="N91" s="402">
        <v>575</v>
      </c>
      <c r="O91" s="405" t="s">
        <v>588</v>
      </c>
      <c r="P91" s="406">
        <v>44662</v>
      </c>
      <c r="Q91" s="249"/>
      <c r="R91" s="250" t="s">
        <v>589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:38" s="247" customFormat="1" ht="12.75" customHeight="1">
      <c r="A92" s="395">
        <v>16</v>
      </c>
      <c r="B92" s="406">
        <v>44662</v>
      </c>
      <c r="C92" s="427"/>
      <c r="D92" s="398" t="s">
        <v>1025</v>
      </c>
      <c r="E92" s="395" t="s">
        <v>590</v>
      </c>
      <c r="F92" s="395">
        <v>235</v>
      </c>
      <c r="G92" s="395">
        <v>140</v>
      </c>
      <c r="H92" s="395">
        <v>155</v>
      </c>
      <c r="I92" s="428" t="s">
        <v>921</v>
      </c>
      <c r="J92" s="401" t="s">
        <v>1037</v>
      </c>
      <c r="K92" s="402">
        <f t="shared" ref="K92" si="74">H92-F92</f>
        <v>-80</v>
      </c>
      <c r="L92" s="403">
        <v>100</v>
      </c>
      <c r="M92" s="404">
        <f t="shared" ref="M92" si="75">(K92*N92)-L92</f>
        <v>-2100</v>
      </c>
      <c r="N92" s="402">
        <v>25</v>
      </c>
      <c r="O92" s="405" t="s">
        <v>588</v>
      </c>
      <c r="P92" s="406">
        <v>44662</v>
      </c>
      <c r="Q92" s="249"/>
      <c r="R92" s="250" t="s">
        <v>948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:38" s="247" customFormat="1" ht="12.75" customHeight="1">
      <c r="A93" s="407">
        <v>17</v>
      </c>
      <c r="B93" s="248">
        <v>44662</v>
      </c>
      <c r="C93" s="408"/>
      <c r="D93" s="409" t="s">
        <v>1035</v>
      </c>
      <c r="E93" s="407" t="s">
        <v>590</v>
      </c>
      <c r="F93" s="407" t="s">
        <v>1036</v>
      </c>
      <c r="G93" s="407">
        <v>35</v>
      </c>
      <c r="H93" s="410"/>
      <c r="I93" s="411" t="s">
        <v>1024</v>
      </c>
      <c r="J93" s="302" t="s">
        <v>591</v>
      </c>
      <c r="K93" s="252"/>
      <c r="L93" s="283"/>
      <c r="M93" s="284"/>
      <c r="N93" s="252"/>
      <c r="O93" s="348"/>
      <c r="P93" s="248"/>
      <c r="Q93" s="249"/>
      <c r="R93" s="250" t="s">
        <v>589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</row>
    <row r="94" spans="1:38" s="247" customFormat="1" ht="12.75" customHeight="1">
      <c r="A94" s="407"/>
      <c r="B94" s="248"/>
      <c r="C94" s="408"/>
      <c r="D94" s="409"/>
      <c r="E94" s="407"/>
      <c r="F94" s="407"/>
      <c r="G94" s="407"/>
      <c r="H94" s="410"/>
      <c r="I94" s="411"/>
      <c r="J94" s="302"/>
      <c r="K94" s="252"/>
      <c r="L94" s="283"/>
      <c r="M94" s="284"/>
      <c r="N94" s="252"/>
      <c r="O94" s="348"/>
      <c r="P94" s="248"/>
      <c r="Q94" s="249"/>
      <c r="R94" s="250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</row>
    <row r="95" spans="1:38" s="301" customFormat="1" ht="12.75" customHeight="1">
      <c r="A95" s="384"/>
      <c r="B95" s="384"/>
      <c r="C95" s="384"/>
      <c r="D95" s="384"/>
      <c r="E95" s="384"/>
      <c r="F95" s="379"/>
      <c r="G95" s="384"/>
      <c r="H95" s="384"/>
      <c r="I95" s="384"/>
      <c r="J95" s="384"/>
      <c r="K95" s="380"/>
      <c r="L95" s="381"/>
      <c r="M95" s="382"/>
      <c r="N95" s="380"/>
      <c r="O95" s="383"/>
      <c r="P95" s="385"/>
      <c r="Q95" s="298"/>
      <c r="R95" s="299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300"/>
      <c r="AG95" s="300"/>
      <c r="AH95" s="300"/>
      <c r="AI95" s="300"/>
      <c r="AJ95" s="300"/>
      <c r="AK95" s="300"/>
      <c r="AL95" s="300"/>
    </row>
    <row r="96" spans="1:38" ht="14.25" customHeight="1">
      <c r="A96" s="151"/>
      <c r="B96" s="156"/>
      <c r="C96" s="156"/>
      <c r="D96" s="157"/>
      <c r="E96" s="151"/>
      <c r="F96" s="158"/>
      <c r="G96" s="151"/>
      <c r="H96" s="151"/>
      <c r="I96" s="151"/>
      <c r="J96" s="156"/>
      <c r="K96" s="159"/>
      <c r="L96" s="151"/>
      <c r="M96" s="151"/>
      <c r="N96" s="151"/>
      <c r="O96" s="160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>
      <c r="A97" s="94" t="s">
        <v>612</v>
      </c>
      <c r="B97" s="161"/>
      <c r="C97" s="161"/>
      <c r="D97" s="162"/>
      <c r="E97" s="135"/>
      <c r="F97" s="6"/>
      <c r="G97" s="6"/>
      <c r="H97" s="136"/>
      <c r="I97" s="163"/>
      <c r="J97" s="1"/>
      <c r="K97" s="6"/>
      <c r="L97" s="6"/>
      <c r="M97" s="6"/>
      <c r="N97" s="1"/>
      <c r="O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38" ht="38.25" customHeight="1">
      <c r="A98" s="95" t="s">
        <v>16</v>
      </c>
      <c r="B98" s="96" t="s">
        <v>565</v>
      </c>
      <c r="C98" s="96"/>
      <c r="D98" s="97" t="s">
        <v>576</v>
      </c>
      <c r="E98" s="96" t="s">
        <v>577</v>
      </c>
      <c r="F98" s="96" t="s">
        <v>578</v>
      </c>
      <c r="G98" s="96" t="s">
        <v>579</v>
      </c>
      <c r="H98" s="96" t="s">
        <v>580</v>
      </c>
      <c r="I98" s="96" t="s">
        <v>581</v>
      </c>
      <c r="J98" s="95" t="s">
        <v>582</v>
      </c>
      <c r="K98" s="139" t="s">
        <v>599</v>
      </c>
      <c r="L98" s="140" t="s">
        <v>584</v>
      </c>
      <c r="M98" s="98" t="s">
        <v>585</v>
      </c>
      <c r="N98" s="96" t="s">
        <v>586</v>
      </c>
      <c r="O98" s="97" t="s">
        <v>587</v>
      </c>
      <c r="P98" s="96" t="s">
        <v>819</v>
      </c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38" s="247" customFormat="1" ht="14.25" customHeight="1">
      <c r="A99" s="271">
        <v>1</v>
      </c>
      <c r="B99" s="272">
        <v>44488</v>
      </c>
      <c r="C99" s="273"/>
      <c r="D99" s="274" t="s">
        <v>137</v>
      </c>
      <c r="E99" s="275" t="s">
        <v>870</v>
      </c>
      <c r="F99" s="276">
        <v>235.25</v>
      </c>
      <c r="G99" s="276">
        <v>198</v>
      </c>
      <c r="H99" s="275"/>
      <c r="I99" s="277" t="s">
        <v>824</v>
      </c>
      <c r="J99" s="278" t="s">
        <v>591</v>
      </c>
      <c r="K99" s="278"/>
      <c r="L99" s="279"/>
      <c r="M99" s="280"/>
      <c r="N99" s="278"/>
      <c r="O99" s="281"/>
      <c r="P99" s="278"/>
      <c r="Q99" s="246"/>
      <c r="R99" s="1" t="s">
        <v>589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s="247" customFormat="1" ht="12.75" customHeight="1">
      <c r="A100" s="414">
        <v>2</v>
      </c>
      <c r="B100" s="415">
        <v>44651</v>
      </c>
      <c r="C100" s="416"/>
      <c r="D100" s="417" t="s">
        <v>437</v>
      </c>
      <c r="E100" s="418" t="s">
        <v>590</v>
      </c>
      <c r="F100" s="418">
        <v>379</v>
      </c>
      <c r="G100" s="418">
        <v>348</v>
      </c>
      <c r="H100" s="418">
        <v>406</v>
      </c>
      <c r="I100" s="418" t="s">
        <v>882</v>
      </c>
      <c r="J100" s="371" t="s">
        <v>957</v>
      </c>
      <c r="K100" s="371">
        <f t="shared" ref="K100" si="76">H100-F100</f>
        <v>27</v>
      </c>
      <c r="L100" s="372">
        <f t="shared" ref="L100" si="77">(F100*-0.7)/100</f>
        <v>-2.653</v>
      </c>
      <c r="M100" s="373">
        <f t="shared" ref="M100" si="78">(K100+L100)/F100</f>
        <v>6.4240105540897097E-2</v>
      </c>
      <c r="N100" s="371" t="s">
        <v>588</v>
      </c>
      <c r="O100" s="374">
        <v>44657</v>
      </c>
      <c r="P100" s="371">
        <f>VLOOKUP(D100,'MidCap Intra'!B86:C641,2,0)</f>
        <v>399.55</v>
      </c>
      <c r="Q100" s="246"/>
      <c r="R100" s="246" t="s">
        <v>589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419">
        <v>3</v>
      </c>
      <c r="B101" s="420">
        <v>44658</v>
      </c>
      <c r="C101" s="421"/>
      <c r="D101" s="274" t="s">
        <v>415</v>
      </c>
      <c r="E101" s="422" t="s">
        <v>590</v>
      </c>
      <c r="F101" s="422" t="s">
        <v>965</v>
      </c>
      <c r="G101" s="422">
        <v>398</v>
      </c>
      <c r="H101" s="422"/>
      <c r="I101" s="422" t="s">
        <v>966</v>
      </c>
      <c r="J101" s="278" t="s">
        <v>591</v>
      </c>
      <c r="K101" s="278"/>
      <c r="L101" s="279"/>
      <c r="M101" s="280"/>
      <c r="N101" s="278"/>
      <c r="O101" s="281"/>
      <c r="P101" s="278"/>
      <c r="Q101" s="246"/>
      <c r="R101" s="246" t="s">
        <v>589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ht="14.25" customHeight="1">
      <c r="A102" s="164"/>
      <c r="B102" s="141"/>
      <c r="C102" s="165"/>
      <c r="D102" s="100"/>
      <c r="E102" s="166"/>
      <c r="F102" s="166"/>
      <c r="G102" s="166"/>
      <c r="H102" s="166"/>
      <c r="I102" s="166"/>
      <c r="J102" s="166"/>
      <c r="K102" s="167"/>
      <c r="L102" s="168"/>
      <c r="M102" s="166"/>
      <c r="N102" s="169"/>
      <c r="O102" s="170"/>
      <c r="P102" s="170"/>
      <c r="R102" s="6"/>
      <c r="S102" s="41"/>
      <c r="T102" s="1"/>
      <c r="U102" s="1"/>
      <c r="V102" s="1"/>
      <c r="W102" s="1"/>
      <c r="X102" s="1"/>
      <c r="Y102" s="1"/>
      <c r="Z102" s="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</row>
    <row r="103" spans="1:38" ht="12.75" customHeight="1">
      <c r="A103" s="119" t="s">
        <v>592</v>
      </c>
      <c r="B103" s="119"/>
      <c r="C103" s="119"/>
      <c r="D103" s="119"/>
      <c r="E103" s="41"/>
      <c r="F103" s="127" t="s">
        <v>594</v>
      </c>
      <c r="G103" s="56"/>
      <c r="H103" s="56"/>
      <c r="I103" s="56"/>
      <c r="J103" s="6"/>
      <c r="K103" s="145"/>
      <c r="L103" s="146"/>
      <c r="M103" s="6"/>
      <c r="N103" s="109"/>
      <c r="O103" s="171"/>
      <c r="P103" s="1"/>
      <c r="Q103" s="1"/>
      <c r="R103" s="6"/>
      <c r="S103" s="1"/>
      <c r="T103" s="1"/>
      <c r="U103" s="1"/>
      <c r="V103" s="1"/>
      <c r="W103" s="1"/>
      <c r="X103" s="1"/>
      <c r="Y103" s="1"/>
    </row>
    <row r="104" spans="1:38" ht="12.75" customHeight="1">
      <c r="A104" s="126" t="s">
        <v>593</v>
      </c>
      <c r="B104" s="119"/>
      <c r="C104" s="119"/>
      <c r="D104" s="119"/>
      <c r="E104" s="6"/>
      <c r="F104" s="127" t="s">
        <v>596</v>
      </c>
      <c r="G104" s="6"/>
      <c r="H104" s="6" t="s">
        <v>815</v>
      </c>
      <c r="I104" s="6"/>
      <c r="J104" s="1"/>
      <c r="K104" s="6"/>
      <c r="L104" s="6"/>
      <c r="M104" s="6"/>
      <c r="N104" s="1"/>
      <c r="O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26"/>
      <c r="B105" s="119"/>
      <c r="C105" s="119"/>
      <c r="D105" s="119"/>
      <c r="E105" s="6"/>
      <c r="F105" s="127"/>
      <c r="G105" s="6"/>
      <c r="H105" s="6"/>
      <c r="I105" s="6"/>
      <c r="J105" s="1"/>
      <c r="K105" s="6"/>
      <c r="L105" s="6"/>
      <c r="M105" s="6"/>
      <c r="N105" s="1"/>
      <c r="O105" s="1"/>
      <c r="Q105" s="1"/>
      <c r="R105" s="5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"/>
      <c r="B106" s="134" t="s">
        <v>613</v>
      </c>
      <c r="C106" s="134"/>
      <c r="D106" s="134"/>
      <c r="E106" s="134"/>
      <c r="F106" s="135"/>
      <c r="G106" s="6"/>
      <c r="H106" s="6"/>
      <c r="I106" s="136"/>
      <c r="J106" s="137"/>
      <c r="K106" s="138"/>
      <c r="L106" s="137"/>
      <c r="M106" s="6"/>
      <c r="N106" s="1"/>
      <c r="O106" s="1"/>
      <c r="Q106" s="1"/>
      <c r="R106" s="56"/>
      <c r="S106" s="1"/>
      <c r="T106" s="1"/>
      <c r="U106" s="1"/>
      <c r="V106" s="1"/>
      <c r="W106" s="1"/>
      <c r="X106" s="1"/>
      <c r="Y106" s="1"/>
      <c r="Z106" s="1"/>
    </row>
    <row r="107" spans="1:38" ht="38.25" customHeight="1">
      <c r="A107" s="95" t="s">
        <v>16</v>
      </c>
      <c r="B107" s="96" t="s">
        <v>565</v>
      </c>
      <c r="C107" s="96"/>
      <c r="D107" s="97" t="s">
        <v>576</v>
      </c>
      <c r="E107" s="96" t="s">
        <v>577</v>
      </c>
      <c r="F107" s="96" t="s">
        <v>578</v>
      </c>
      <c r="G107" s="96" t="s">
        <v>598</v>
      </c>
      <c r="H107" s="96" t="s">
        <v>580</v>
      </c>
      <c r="I107" s="96" t="s">
        <v>581</v>
      </c>
      <c r="J107" s="172" t="s">
        <v>582</v>
      </c>
      <c r="K107" s="139" t="s">
        <v>599</v>
      </c>
      <c r="L107" s="149" t="s">
        <v>607</v>
      </c>
      <c r="M107" s="96" t="s">
        <v>608</v>
      </c>
      <c r="N107" s="140" t="s">
        <v>584</v>
      </c>
      <c r="O107" s="98" t="s">
        <v>585</v>
      </c>
      <c r="P107" s="96" t="s">
        <v>586</v>
      </c>
      <c r="Q107" s="97" t="s">
        <v>587</v>
      </c>
      <c r="R107" s="56"/>
      <c r="S107" s="1"/>
      <c r="T107" s="1"/>
      <c r="U107" s="1"/>
      <c r="V107" s="1"/>
      <c r="W107" s="1"/>
      <c r="X107" s="1"/>
      <c r="Y107" s="1"/>
      <c r="Z107" s="1"/>
    </row>
    <row r="108" spans="1:38" ht="14.25" customHeight="1">
      <c r="A108" s="101"/>
      <c r="B108" s="102"/>
      <c r="C108" s="173"/>
      <c r="D108" s="103"/>
      <c r="E108" s="104"/>
      <c r="F108" s="174"/>
      <c r="G108" s="101"/>
      <c r="H108" s="104"/>
      <c r="I108" s="105"/>
      <c r="J108" s="175"/>
      <c r="K108" s="175"/>
      <c r="L108" s="176"/>
      <c r="M108" s="99"/>
      <c r="N108" s="176"/>
      <c r="O108" s="177"/>
      <c r="P108" s="178"/>
      <c r="Q108" s="179"/>
      <c r="R108" s="144"/>
      <c r="S108" s="113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38" ht="14.25" customHeight="1">
      <c r="A109" s="101"/>
      <c r="B109" s="102"/>
      <c r="C109" s="173"/>
      <c r="D109" s="103"/>
      <c r="E109" s="104"/>
      <c r="F109" s="174"/>
      <c r="G109" s="101"/>
      <c r="H109" s="104"/>
      <c r="I109" s="105"/>
      <c r="J109" s="175"/>
      <c r="K109" s="175"/>
      <c r="L109" s="176"/>
      <c r="M109" s="99"/>
      <c r="N109" s="176"/>
      <c r="O109" s="177"/>
      <c r="P109" s="178"/>
      <c r="Q109" s="179"/>
      <c r="R109" s="144"/>
      <c r="S109" s="113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38" ht="14.25" customHeight="1">
      <c r="A110" s="101"/>
      <c r="B110" s="102"/>
      <c r="C110" s="173"/>
      <c r="D110" s="103"/>
      <c r="E110" s="104"/>
      <c r="F110" s="174"/>
      <c r="G110" s="101"/>
      <c r="H110" s="104"/>
      <c r="I110" s="105"/>
      <c r="J110" s="175"/>
      <c r="K110" s="175"/>
      <c r="L110" s="176"/>
      <c r="M110" s="99"/>
      <c r="N110" s="176"/>
      <c r="O110" s="177"/>
      <c r="P110" s="178"/>
      <c r="Q110" s="179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01"/>
      <c r="B111" s="102"/>
      <c r="C111" s="173"/>
      <c r="D111" s="103"/>
      <c r="E111" s="104"/>
      <c r="F111" s="175"/>
      <c r="G111" s="101"/>
      <c r="H111" s="104"/>
      <c r="I111" s="105"/>
      <c r="J111" s="175"/>
      <c r="K111" s="175"/>
      <c r="L111" s="176"/>
      <c r="M111" s="99"/>
      <c r="N111" s="176"/>
      <c r="O111" s="177"/>
      <c r="P111" s="178"/>
      <c r="Q111" s="179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01"/>
      <c r="B112" s="102"/>
      <c r="C112" s="173"/>
      <c r="D112" s="103"/>
      <c r="E112" s="104"/>
      <c r="F112" s="175"/>
      <c r="G112" s="101"/>
      <c r="H112" s="104"/>
      <c r="I112" s="105"/>
      <c r="J112" s="175"/>
      <c r="K112" s="175"/>
      <c r="L112" s="176"/>
      <c r="M112" s="99"/>
      <c r="N112" s="176"/>
      <c r="O112" s="177"/>
      <c r="P112" s="178"/>
      <c r="Q112" s="179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01"/>
      <c r="B113" s="102"/>
      <c r="C113" s="173"/>
      <c r="D113" s="103"/>
      <c r="E113" s="104"/>
      <c r="F113" s="174"/>
      <c r="G113" s="101"/>
      <c r="H113" s="104"/>
      <c r="I113" s="105"/>
      <c r="J113" s="175"/>
      <c r="K113" s="175"/>
      <c r="L113" s="176"/>
      <c r="M113" s="99"/>
      <c r="N113" s="176"/>
      <c r="O113" s="177"/>
      <c r="P113" s="178"/>
      <c r="Q113" s="179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101"/>
      <c r="B114" s="102"/>
      <c r="C114" s="173"/>
      <c r="D114" s="103"/>
      <c r="E114" s="104"/>
      <c r="F114" s="174"/>
      <c r="G114" s="101"/>
      <c r="H114" s="104"/>
      <c r="I114" s="105"/>
      <c r="J114" s="175"/>
      <c r="K114" s="175"/>
      <c r="L114" s="175"/>
      <c r="M114" s="175"/>
      <c r="N114" s="176"/>
      <c r="O114" s="180"/>
      <c r="P114" s="178"/>
      <c r="Q114" s="179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01"/>
      <c r="B115" s="102"/>
      <c r="C115" s="173"/>
      <c r="D115" s="103"/>
      <c r="E115" s="104"/>
      <c r="F115" s="175"/>
      <c r="G115" s="101"/>
      <c r="H115" s="104"/>
      <c r="I115" s="105"/>
      <c r="J115" s="175"/>
      <c r="K115" s="175"/>
      <c r="L115" s="176"/>
      <c r="M115" s="99"/>
      <c r="N115" s="176"/>
      <c r="O115" s="177"/>
      <c r="P115" s="178"/>
      <c r="Q115" s="179"/>
      <c r="R115" s="144"/>
      <c r="S115" s="113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101"/>
      <c r="B116" s="102"/>
      <c r="C116" s="173"/>
      <c r="D116" s="103"/>
      <c r="E116" s="104"/>
      <c r="F116" s="174"/>
      <c r="G116" s="101"/>
      <c r="H116" s="104"/>
      <c r="I116" s="105"/>
      <c r="J116" s="181"/>
      <c r="K116" s="181"/>
      <c r="L116" s="181"/>
      <c r="M116" s="181"/>
      <c r="N116" s="182"/>
      <c r="O116" s="177"/>
      <c r="P116" s="106"/>
      <c r="Q116" s="179"/>
      <c r="R116" s="144"/>
      <c r="S116" s="113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>
      <c r="A117" s="126"/>
      <c r="B117" s="119"/>
      <c r="C117" s="119"/>
      <c r="D117" s="119"/>
      <c r="E117" s="6"/>
      <c r="F117" s="127"/>
      <c r="G117" s="6"/>
      <c r="H117" s="6"/>
      <c r="I117" s="6"/>
      <c r="J117" s="1"/>
      <c r="K117" s="6"/>
      <c r="L117" s="6"/>
      <c r="M117" s="6"/>
      <c r="N117" s="1"/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26"/>
      <c r="B118" s="119"/>
      <c r="C118" s="119"/>
      <c r="D118" s="119"/>
      <c r="E118" s="6"/>
      <c r="F118" s="127"/>
      <c r="G118" s="56"/>
      <c r="H118" s="41"/>
      <c r="I118" s="56"/>
      <c r="J118" s="6"/>
      <c r="K118" s="145"/>
      <c r="L118" s="146"/>
      <c r="M118" s="6"/>
      <c r="N118" s="109"/>
      <c r="O118" s="147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56"/>
      <c r="B119" s="108"/>
      <c r="C119" s="108"/>
      <c r="D119" s="41"/>
      <c r="E119" s="56"/>
      <c r="F119" s="56"/>
      <c r="G119" s="56"/>
      <c r="H119" s="41"/>
      <c r="I119" s="56"/>
      <c r="J119" s="6"/>
      <c r="K119" s="145"/>
      <c r="L119" s="146"/>
      <c r="M119" s="6"/>
      <c r="N119" s="109"/>
      <c r="O119" s="147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41"/>
      <c r="B120" s="183" t="s">
        <v>614</v>
      </c>
      <c r="C120" s="183"/>
      <c r="D120" s="183"/>
      <c r="E120" s="183"/>
      <c r="F120" s="6"/>
      <c r="G120" s="6"/>
      <c r="H120" s="137"/>
      <c r="I120" s="6"/>
      <c r="J120" s="137"/>
      <c r="K120" s="138"/>
      <c r="L120" s="6"/>
      <c r="M120" s="6"/>
      <c r="N120" s="1"/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38.25" customHeight="1">
      <c r="A121" s="95" t="s">
        <v>16</v>
      </c>
      <c r="B121" s="96" t="s">
        <v>565</v>
      </c>
      <c r="C121" s="96"/>
      <c r="D121" s="97" t="s">
        <v>576</v>
      </c>
      <c r="E121" s="96" t="s">
        <v>577</v>
      </c>
      <c r="F121" s="96" t="s">
        <v>578</v>
      </c>
      <c r="G121" s="96" t="s">
        <v>615</v>
      </c>
      <c r="H121" s="96" t="s">
        <v>616</v>
      </c>
      <c r="I121" s="96" t="s">
        <v>581</v>
      </c>
      <c r="J121" s="184" t="s">
        <v>582</v>
      </c>
      <c r="K121" s="96" t="s">
        <v>583</v>
      </c>
      <c r="L121" s="96" t="s">
        <v>617</v>
      </c>
      <c r="M121" s="96" t="s">
        <v>586</v>
      </c>
      <c r="N121" s="97" t="s">
        <v>587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85">
        <v>1</v>
      </c>
      <c r="B122" s="186">
        <v>41579</v>
      </c>
      <c r="C122" s="186"/>
      <c r="D122" s="187" t="s">
        <v>618</v>
      </c>
      <c r="E122" s="188" t="s">
        <v>619</v>
      </c>
      <c r="F122" s="189">
        <v>82</v>
      </c>
      <c r="G122" s="188" t="s">
        <v>620</v>
      </c>
      <c r="H122" s="188">
        <v>100</v>
      </c>
      <c r="I122" s="190">
        <v>100</v>
      </c>
      <c r="J122" s="191" t="s">
        <v>621</v>
      </c>
      <c r="K122" s="192">
        <f t="shared" ref="K122:K174" si="79">H122-F122</f>
        <v>18</v>
      </c>
      <c r="L122" s="193">
        <f t="shared" ref="L122:L174" si="80">K122/F122</f>
        <v>0.21951219512195122</v>
      </c>
      <c r="M122" s="188" t="s">
        <v>588</v>
      </c>
      <c r="N122" s="194">
        <v>42657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85">
        <v>2</v>
      </c>
      <c r="B123" s="186">
        <v>41794</v>
      </c>
      <c r="C123" s="186"/>
      <c r="D123" s="187" t="s">
        <v>622</v>
      </c>
      <c r="E123" s="188" t="s">
        <v>590</v>
      </c>
      <c r="F123" s="189">
        <v>257</v>
      </c>
      <c r="G123" s="188" t="s">
        <v>620</v>
      </c>
      <c r="H123" s="188">
        <v>300</v>
      </c>
      <c r="I123" s="190">
        <v>300</v>
      </c>
      <c r="J123" s="191" t="s">
        <v>621</v>
      </c>
      <c r="K123" s="192">
        <f t="shared" si="79"/>
        <v>43</v>
      </c>
      <c r="L123" s="193">
        <f t="shared" si="80"/>
        <v>0.16731517509727625</v>
      </c>
      <c r="M123" s="188" t="s">
        <v>588</v>
      </c>
      <c r="N123" s="194">
        <v>41822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85">
        <v>3</v>
      </c>
      <c r="B124" s="186">
        <v>41828</v>
      </c>
      <c r="C124" s="186"/>
      <c r="D124" s="187" t="s">
        <v>623</v>
      </c>
      <c r="E124" s="188" t="s">
        <v>590</v>
      </c>
      <c r="F124" s="189">
        <v>393</v>
      </c>
      <c r="G124" s="188" t="s">
        <v>620</v>
      </c>
      <c r="H124" s="188">
        <v>468</v>
      </c>
      <c r="I124" s="190">
        <v>468</v>
      </c>
      <c r="J124" s="191" t="s">
        <v>621</v>
      </c>
      <c r="K124" s="192">
        <f t="shared" si="79"/>
        <v>75</v>
      </c>
      <c r="L124" s="193">
        <f t="shared" si="80"/>
        <v>0.19083969465648856</v>
      </c>
      <c r="M124" s="188" t="s">
        <v>588</v>
      </c>
      <c r="N124" s="194">
        <v>41863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85">
        <v>4</v>
      </c>
      <c r="B125" s="186">
        <v>41857</v>
      </c>
      <c r="C125" s="186"/>
      <c r="D125" s="187" t="s">
        <v>624</v>
      </c>
      <c r="E125" s="188" t="s">
        <v>590</v>
      </c>
      <c r="F125" s="189">
        <v>205</v>
      </c>
      <c r="G125" s="188" t="s">
        <v>620</v>
      </c>
      <c r="H125" s="188">
        <v>275</v>
      </c>
      <c r="I125" s="190">
        <v>250</v>
      </c>
      <c r="J125" s="191" t="s">
        <v>621</v>
      </c>
      <c r="K125" s="192">
        <f t="shared" si="79"/>
        <v>70</v>
      </c>
      <c r="L125" s="193">
        <f t="shared" si="80"/>
        <v>0.34146341463414637</v>
      </c>
      <c r="M125" s="188" t="s">
        <v>588</v>
      </c>
      <c r="N125" s="194">
        <v>41962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85">
        <v>5</v>
      </c>
      <c r="B126" s="186">
        <v>41886</v>
      </c>
      <c r="C126" s="186"/>
      <c r="D126" s="187" t="s">
        <v>625</v>
      </c>
      <c r="E126" s="188" t="s">
        <v>590</v>
      </c>
      <c r="F126" s="189">
        <v>162</v>
      </c>
      <c r="G126" s="188" t="s">
        <v>620</v>
      </c>
      <c r="H126" s="188">
        <v>190</v>
      </c>
      <c r="I126" s="190">
        <v>190</v>
      </c>
      <c r="J126" s="191" t="s">
        <v>621</v>
      </c>
      <c r="K126" s="192">
        <f t="shared" si="79"/>
        <v>28</v>
      </c>
      <c r="L126" s="193">
        <f t="shared" si="80"/>
        <v>0.1728395061728395</v>
      </c>
      <c r="M126" s="188" t="s">
        <v>588</v>
      </c>
      <c r="N126" s="194">
        <v>42006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85">
        <v>6</v>
      </c>
      <c r="B127" s="186">
        <v>41886</v>
      </c>
      <c r="C127" s="186"/>
      <c r="D127" s="187" t="s">
        <v>626</v>
      </c>
      <c r="E127" s="188" t="s">
        <v>590</v>
      </c>
      <c r="F127" s="189">
        <v>75</v>
      </c>
      <c r="G127" s="188" t="s">
        <v>620</v>
      </c>
      <c r="H127" s="188">
        <v>91.5</v>
      </c>
      <c r="I127" s="190" t="s">
        <v>627</v>
      </c>
      <c r="J127" s="191" t="s">
        <v>628</v>
      </c>
      <c r="K127" s="192">
        <f t="shared" si="79"/>
        <v>16.5</v>
      </c>
      <c r="L127" s="193">
        <f t="shared" si="80"/>
        <v>0.22</v>
      </c>
      <c r="M127" s="188" t="s">
        <v>588</v>
      </c>
      <c r="N127" s="194">
        <v>41954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85">
        <v>7</v>
      </c>
      <c r="B128" s="186">
        <v>41913</v>
      </c>
      <c r="C128" s="186"/>
      <c r="D128" s="187" t="s">
        <v>629</v>
      </c>
      <c r="E128" s="188" t="s">
        <v>590</v>
      </c>
      <c r="F128" s="189">
        <v>850</v>
      </c>
      <c r="G128" s="188" t="s">
        <v>620</v>
      </c>
      <c r="H128" s="188">
        <v>982.5</v>
      </c>
      <c r="I128" s="190">
        <v>1050</v>
      </c>
      <c r="J128" s="191" t="s">
        <v>630</v>
      </c>
      <c r="K128" s="192">
        <f t="shared" si="79"/>
        <v>132.5</v>
      </c>
      <c r="L128" s="193">
        <f t="shared" si="80"/>
        <v>0.15588235294117647</v>
      </c>
      <c r="M128" s="188" t="s">
        <v>588</v>
      </c>
      <c r="N128" s="194">
        <v>42039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8</v>
      </c>
      <c r="B129" s="186">
        <v>41913</v>
      </c>
      <c r="C129" s="186"/>
      <c r="D129" s="187" t="s">
        <v>631</v>
      </c>
      <c r="E129" s="188" t="s">
        <v>590</v>
      </c>
      <c r="F129" s="189">
        <v>475</v>
      </c>
      <c r="G129" s="188" t="s">
        <v>620</v>
      </c>
      <c r="H129" s="188">
        <v>515</v>
      </c>
      <c r="I129" s="190">
        <v>600</v>
      </c>
      <c r="J129" s="191" t="s">
        <v>632</v>
      </c>
      <c r="K129" s="192">
        <f t="shared" si="79"/>
        <v>40</v>
      </c>
      <c r="L129" s="193">
        <f t="shared" si="80"/>
        <v>8.4210526315789472E-2</v>
      </c>
      <c r="M129" s="188" t="s">
        <v>588</v>
      </c>
      <c r="N129" s="194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9</v>
      </c>
      <c r="B130" s="186">
        <v>41913</v>
      </c>
      <c r="C130" s="186"/>
      <c r="D130" s="187" t="s">
        <v>633</v>
      </c>
      <c r="E130" s="188" t="s">
        <v>590</v>
      </c>
      <c r="F130" s="189">
        <v>86</v>
      </c>
      <c r="G130" s="188" t="s">
        <v>620</v>
      </c>
      <c r="H130" s="188">
        <v>99</v>
      </c>
      <c r="I130" s="190">
        <v>140</v>
      </c>
      <c r="J130" s="191" t="s">
        <v>634</v>
      </c>
      <c r="K130" s="192">
        <f t="shared" si="79"/>
        <v>13</v>
      </c>
      <c r="L130" s="193">
        <f t="shared" si="80"/>
        <v>0.15116279069767441</v>
      </c>
      <c r="M130" s="188" t="s">
        <v>588</v>
      </c>
      <c r="N130" s="194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10</v>
      </c>
      <c r="B131" s="186">
        <v>41926</v>
      </c>
      <c r="C131" s="186"/>
      <c r="D131" s="187" t="s">
        <v>635</v>
      </c>
      <c r="E131" s="188" t="s">
        <v>590</v>
      </c>
      <c r="F131" s="189">
        <v>496.6</v>
      </c>
      <c r="G131" s="188" t="s">
        <v>620</v>
      </c>
      <c r="H131" s="188">
        <v>621</v>
      </c>
      <c r="I131" s="190">
        <v>580</v>
      </c>
      <c r="J131" s="191" t="s">
        <v>621</v>
      </c>
      <c r="K131" s="192">
        <f t="shared" si="79"/>
        <v>124.39999999999998</v>
      </c>
      <c r="L131" s="193">
        <f t="shared" si="80"/>
        <v>0.25050342327829234</v>
      </c>
      <c r="M131" s="188" t="s">
        <v>588</v>
      </c>
      <c r="N131" s="194">
        <v>42605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11</v>
      </c>
      <c r="B132" s="186">
        <v>41926</v>
      </c>
      <c r="C132" s="186"/>
      <c r="D132" s="187" t="s">
        <v>636</v>
      </c>
      <c r="E132" s="188" t="s">
        <v>590</v>
      </c>
      <c r="F132" s="189">
        <v>2481.9</v>
      </c>
      <c r="G132" s="188" t="s">
        <v>620</v>
      </c>
      <c r="H132" s="188">
        <v>2840</v>
      </c>
      <c r="I132" s="190">
        <v>2870</v>
      </c>
      <c r="J132" s="191" t="s">
        <v>637</v>
      </c>
      <c r="K132" s="192">
        <f t="shared" si="79"/>
        <v>358.09999999999991</v>
      </c>
      <c r="L132" s="193">
        <f t="shared" si="80"/>
        <v>0.14428462065353154</v>
      </c>
      <c r="M132" s="188" t="s">
        <v>588</v>
      </c>
      <c r="N132" s="194">
        <v>42017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12</v>
      </c>
      <c r="B133" s="186">
        <v>41928</v>
      </c>
      <c r="C133" s="186"/>
      <c r="D133" s="187" t="s">
        <v>638</v>
      </c>
      <c r="E133" s="188" t="s">
        <v>590</v>
      </c>
      <c r="F133" s="189">
        <v>84.5</v>
      </c>
      <c r="G133" s="188" t="s">
        <v>620</v>
      </c>
      <c r="H133" s="188">
        <v>93</v>
      </c>
      <c r="I133" s="190">
        <v>110</v>
      </c>
      <c r="J133" s="191" t="s">
        <v>639</v>
      </c>
      <c r="K133" s="192">
        <f t="shared" si="79"/>
        <v>8.5</v>
      </c>
      <c r="L133" s="193">
        <f t="shared" si="80"/>
        <v>0.10059171597633136</v>
      </c>
      <c r="M133" s="188" t="s">
        <v>588</v>
      </c>
      <c r="N133" s="194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13</v>
      </c>
      <c r="B134" s="186">
        <v>41928</v>
      </c>
      <c r="C134" s="186"/>
      <c r="D134" s="187" t="s">
        <v>640</v>
      </c>
      <c r="E134" s="188" t="s">
        <v>590</v>
      </c>
      <c r="F134" s="189">
        <v>401</v>
      </c>
      <c r="G134" s="188" t="s">
        <v>620</v>
      </c>
      <c r="H134" s="188">
        <v>428</v>
      </c>
      <c r="I134" s="190">
        <v>450</v>
      </c>
      <c r="J134" s="191" t="s">
        <v>641</v>
      </c>
      <c r="K134" s="192">
        <f t="shared" si="79"/>
        <v>27</v>
      </c>
      <c r="L134" s="193">
        <f t="shared" si="80"/>
        <v>6.7331670822942641E-2</v>
      </c>
      <c r="M134" s="188" t="s">
        <v>588</v>
      </c>
      <c r="N134" s="194">
        <v>42020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14</v>
      </c>
      <c r="B135" s="186">
        <v>41928</v>
      </c>
      <c r="C135" s="186"/>
      <c r="D135" s="187" t="s">
        <v>642</v>
      </c>
      <c r="E135" s="188" t="s">
        <v>590</v>
      </c>
      <c r="F135" s="189">
        <v>101</v>
      </c>
      <c r="G135" s="188" t="s">
        <v>620</v>
      </c>
      <c r="H135" s="188">
        <v>112</v>
      </c>
      <c r="I135" s="190">
        <v>120</v>
      </c>
      <c r="J135" s="191" t="s">
        <v>643</v>
      </c>
      <c r="K135" s="192">
        <f t="shared" si="79"/>
        <v>11</v>
      </c>
      <c r="L135" s="193">
        <f t="shared" si="80"/>
        <v>0.10891089108910891</v>
      </c>
      <c r="M135" s="188" t="s">
        <v>588</v>
      </c>
      <c r="N135" s="194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15</v>
      </c>
      <c r="B136" s="186">
        <v>41954</v>
      </c>
      <c r="C136" s="186"/>
      <c r="D136" s="187" t="s">
        <v>644</v>
      </c>
      <c r="E136" s="188" t="s">
        <v>590</v>
      </c>
      <c r="F136" s="189">
        <v>59</v>
      </c>
      <c r="G136" s="188" t="s">
        <v>620</v>
      </c>
      <c r="H136" s="188">
        <v>76</v>
      </c>
      <c r="I136" s="190">
        <v>76</v>
      </c>
      <c r="J136" s="191" t="s">
        <v>621</v>
      </c>
      <c r="K136" s="192">
        <f t="shared" si="79"/>
        <v>17</v>
      </c>
      <c r="L136" s="193">
        <f t="shared" si="80"/>
        <v>0.28813559322033899</v>
      </c>
      <c r="M136" s="188" t="s">
        <v>588</v>
      </c>
      <c r="N136" s="194">
        <v>43032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16</v>
      </c>
      <c r="B137" s="186">
        <v>41954</v>
      </c>
      <c r="C137" s="186"/>
      <c r="D137" s="187" t="s">
        <v>633</v>
      </c>
      <c r="E137" s="188" t="s">
        <v>590</v>
      </c>
      <c r="F137" s="189">
        <v>99</v>
      </c>
      <c r="G137" s="188" t="s">
        <v>620</v>
      </c>
      <c r="H137" s="188">
        <v>120</v>
      </c>
      <c r="I137" s="190">
        <v>120</v>
      </c>
      <c r="J137" s="191" t="s">
        <v>601</v>
      </c>
      <c r="K137" s="192">
        <f t="shared" si="79"/>
        <v>21</v>
      </c>
      <c r="L137" s="193">
        <f t="shared" si="80"/>
        <v>0.21212121212121213</v>
      </c>
      <c r="M137" s="188" t="s">
        <v>588</v>
      </c>
      <c r="N137" s="194">
        <v>41960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17</v>
      </c>
      <c r="B138" s="186">
        <v>41956</v>
      </c>
      <c r="C138" s="186"/>
      <c r="D138" s="187" t="s">
        <v>645</v>
      </c>
      <c r="E138" s="188" t="s">
        <v>590</v>
      </c>
      <c r="F138" s="189">
        <v>22</v>
      </c>
      <c r="G138" s="188" t="s">
        <v>620</v>
      </c>
      <c r="H138" s="188">
        <v>33.549999999999997</v>
      </c>
      <c r="I138" s="190">
        <v>32</v>
      </c>
      <c r="J138" s="191" t="s">
        <v>646</v>
      </c>
      <c r="K138" s="192">
        <f t="shared" si="79"/>
        <v>11.549999999999997</v>
      </c>
      <c r="L138" s="193">
        <f t="shared" si="80"/>
        <v>0.52499999999999991</v>
      </c>
      <c r="M138" s="188" t="s">
        <v>588</v>
      </c>
      <c r="N138" s="194">
        <v>42188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18</v>
      </c>
      <c r="B139" s="186">
        <v>41976</v>
      </c>
      <c r="C139" s="186"/>
      <c r="D139" s="187" t="s">
        <v>647</v>
      </c>
      <c r="E139" s="188" t="s">
        <v>590</v>
      </c>
      <c r="F139" s="189">
        <v>440</v>
      </c>
      <c r="G139" s="188" t="s">
        <v>620</v>
      </c>
      <c r="H139" s="188">
        <v>520</v>
      </c>
      <c r="I139" s="190">
        <v>520</v>
      </c>
      <c r="J139" s="191" t="s">
        <v>648</v>
      </c>
      <c r="K139" s="192">
        <f t="shared" si="79"/>
        <v>80</v>
      </c>
      <c r="L139" s="193">
        <f t="shared" si="80"/>
        <v>0.18181818181818182</v>
      </c>
      <c r="M139" s="188" t="s">
        <v>588</v>
      </c>
      <c r="N139" s="194">
        <v>42208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19</v>
      </c>
      <c r="B140" s="186">
        <v>41976</v>
      </c>
      <c r="C140" s="186"/>
      <c r="D140" s="187" t="s">
        <v>649</v>
      </c>
      <c r="E140" s="188" t="s">
        <v>590</v>
      </c>
      <c r="F140" s="189">
        <v>360</v>
      </c>
      <c r="G140" s="188" t="s">
        <v>620</v>
      </c>
      <c r="H140" s="188">
        <v>427</v>
      </c>
      <c r="I140" s="190">
        <v>425</v>
      </c>
      <c r="J140" s="191" t="s">
        <v>650</v>
      </c>
      <c r="K140" s="192">
        <f t="shared" si="79"/>
        <v>67</v>
      </c>
      <c r="L140" s="193">
        <f t="shared" si="80"/>
        <v>0.18611111111111112</v>
      </c>
      <c r="M140" s="188" t="s">
        <v>588</v>
      </c>
      <c r="N140" s="194">
        <v>42058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20</v>
      </c>
      <c r="B141" s="186">
        <v>42012</v>
      </c>
      <c r="C141" s="186"/>
      <c r="D141" s="187" t="s">
        <v>651</v>
      </c>
      <c r="E141" s="188" t="s">
        <v>590</v>
      </c>
      <c r="F141" s="189">
        <v>360</v>
      </c>
      <c r="G141" s="188" t="s">
        <v>620</v>
      </c>
      <c r="H141" s="188">
        <v>455</v>
      </c>
      <c r="I141" s="190">
        <v>420</v>
      </c>
      <c r="J141" s="191" t="s">
        <v>652</v>
      </c>
      <c r="K141" s="192">
        <f t="shared" si="79"/>
        <v>95</v>
      </c>
      <c r="L141" s="193">
        <f t="shared" si="80"/>
        <v>0.2638888888888889</v>
      </c>
      <c r="M141" s="188" t="s">
        <v>588</v>
      </c>
      <c r="N141" s="194">
        <v>42024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21</v>
      </c>
      <c r="B142" s="186">
        <v>42012</v>
      </c>
      <c r="C142" s="186"/>
      <c r="D142" s="187" t="s">
        <v>653</v>
      </c>
      <c r="E142" s="188" t="s">
        <v>590</v>
      </c>
      <c r="F142" s="189">
        <v>130</v>
      </c>
      <c r="G142" s="188"/>
      <c r="H142" s="188">
        <v>175.5</v>
      </c>
      <c r="I142" s="190">
        <v>165</v>
      </c>
      <c r="J142" s="191" t="s">
        <v>654</v>
      </c>
      <c r="K142" s="192">
        <f t="shared" si="79"/>
        <v>45.5</v>
      </c>
      <c r="L142" s="193">
        <f t="shared" si="80"/>
        <v>0.35</v>
      </c>
      <c r="M142" s="188" t="s">
        <v>588</v>
      </c>
      <c r="N142" s="194">
        <v>43088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22</v>
      </c>
      <c r="B143" s="186">
        <v>42040</v>
      </c>
      <c r="C143" s="186"/>
      <c r="D143" s="187" t="s">
        <v>381</v>
      </c>
      <c r="E143" s="188" t="s">
        <v>619</v>
      </c>
      <c r="F143" s="189">
        <v>98</v>
      </c>
      <c r="G143" s="188"/>
      <c r="H143" s="188">
        <v>120</v>
      </c>
      <c r="I143" s="190">
        <v>120</v>
      </c>
      <c r="J143" s="191" t="s">
        <v>621</v>
      </c>
      <c r="K143" s="192">
        <f t="shared" si="79"/>
        <v>22</v>
      </c>
      <c r="L143" s="193">
        <f t="shared" si="80"/>
        <v>0.22448979591836735</v>
      </c>
      <c r="M143" s="188" t="s">
        <v>588</v>
      </c>
      <c r="N143" s="194">
        <v>42753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23</v>
      </c>
      <c r="B144" s="186">
        <v>42040</v>
      </c>
      <c r="C144" s="186"/>
      <c r="D144" s="187" t="s">
        <v>655</v>
      </c>
      <c r="E144" s="188" t="s">
        <v>619</v>
      </c>
      <c r="F144" s="189">
        <v>196</v>
      </c>
      <c r="G144" s="188"/>
      <c r="H144" s="188">
        <v>262</v>
      </c>
      <c r="I144" s="190">
        <v>255</v>
      </c>
      <c r="J144" s="191" t="s">
        <v>621</v>
      </c>
      <c r="K144" s="192">
        <f t="shared" si="79"/>
        <v>66</v>
      </c>
      <c r="L144" s="193">
        <f t="shared" si="80"/>
        <v>0.33673469387755101</v>
      </c>
      <c r="M144" s="188" t="s">
        <v>588</v>
      </c>
      <c r="N144" s="194">
        <v>42599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5">
        <v>24</v>
      </c>
      <c r="B145" s="196">
        <v>42067</v>
      </c>
      <c r="C145" s="196"/>
      <c r="D145" s="197" t="s">
        <v>380</v>
      </c>
      <c r="E145" s="198" t="s">
        <v>619</v>
      </c>
      <c r="F145" s="199">
        <v>235</v>
      </c>
      <c r="G145" s="199"/>
      <c r="H145" s="200">
        <v>77</v>
      </c>
      <c r="I145" s="200" t="s">
        <v>656</v>
      </c>
      <c r="J145" s="201" t="s">
        <v>657</v>
      </c>
      <c r="K145" s="202">
        <f t="shared" si="79"/>
        <v>-158</v>
      </c>
      <c r="L145" s="203">
        <f t="shared" si="80"/>
        <v>-0.67234042553191486</v>
      </c>
      <c r="M145" s="199" t="s">
        <v>600</v>
      </c>
      <c r="N145" s="196">
        <v>43522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25</v>
      </c>
      <c r="B146" s="186">
        <v>42067</v>
      </c>
      <c r="C146" s="186"/>
      <c r="D146" s="187" t="s">
        <v>658</v>
      </c>
      <c r="E146" s="188" t="s">
        <v>619</v>
      </c>
      <c r="F146" s="189">
        <v>185</v>
      </c>
      <c r="G146" s="188"/>
      <c r="H146" s="188">
        <v>224</v>
      </c>
      <c r="I146" s="190" t="s">
        <v>659</v>
      </c>
      <c r="J146" s="191" t="s">
        <v>621</v>
      </c>
      <c r="K146" s="192">
        <f t="shared" si="79"/>
        <v>39</v>
      </c>
      <c r="L146" s="193">
        <f t="shared" si="80"/>
        <v>0.21081081081081082</v>
      </c>
      <c r="M146" s="188" t="s">
        <v>588</v>
      </c>
      <c r="N146" s="194">
        <v>42647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5">
        <v>26</v>
      </c>
      <c r="B147" s="196">
        <v>42090</v>
      </c>
      <c r="C147" s="196"/>
      <c r="D147" s="204" t="s">
        <v>660</v>
      </c>
      <c r="E147" s="199" t="s">
        <v>619</v>
      </c>
      <c r="F147" s="199">
        <v>49.5</v>
      </c>
      <c r="G147" s="200"/>
      <c r="H147" s="200">
        <v>15.85</v>
      </c>
      <c r="I147" s="200">
        <v>67</v>
      </c>
      <c r="J147" s="201" t="s">
        <v>661</v>
      </c>
      <c r="K147" s="200">
        <f t="shared" si="79"/>
        <v>-33.65</v>
      </c>
      <c r="L147" s="205">
        <f t="shared" si="80"/>
        <v>-0.67979797979797973</v>
      </c>
      <c r="M147" s="199" t="s">
        <v>600</v>
      </c>
      <c r="N147" s="206">
        <v>43627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27</v>
      </c>
      <c r="B148" s="186">
        <v>42093</v>
      </c>
      <c r="C148" s="186"/>
      <c r="D148" s="187" t="s">
        <v>662</v>
      </c>
      <c r="E148" s="188" t="s">
        <v>619</v>
      </c>
      <c r="F148" s="189">
        <v>183.5</v>
      </c>
      <c r="G148" s="188"/>
      <c r="H148" s="188">
        <v>219</v>
      </c>
      <c r="I148" s="190">
        <v>218</v>
      </c>
      <c r="J148" s="191" t="s">
        <v>663</v>
      </c>
      <c r="K148" s="192">
        <f t="shared" si="79"/>
        <v>35.5</v>
      </c>
      <c r="L148" s="193">
        <f t="shared" si="80"/>
        <v>0.19346049046321526</v>
      </c>
      <c r="M148" s="188" t="s">
        <v>588</v>
      </c>
      <c r="N148" s="194">
        <v>42103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28</v>
      </c>
      <c r="B149" s="186">
        <v>42114</v>
      </c>
      <c r="C149" s="186"/>
      <c r="D149" s="187" t="s">
        <v>664</v>
      </c>
      <c r="E149" s="188" t="s">
        <v>619</v>
      </c>
      <c r="F149" s="189">
        <f>(227+237)/2</f>
        <v>232</v>
      </c>
      <c r="G149" s="188"/>
      <c r="H149" s="188">
        <v>298</v>
      </c>
      <c r="I149" s="190">
        <v>298</v>
      </c>
      <c r="J149" s="191" t="s">
        <v>621</v>
      </c>
      <c r="K149" s="192">
        <f t="shared" si="79"/>
        <v>66</v>
      </c>
      <c r="L149" s="193">
        <f t="shared" si="80"/>
        <v>0.28448275862068967</v>
      </c>
      <c r="M149" s="188" t="s">
        <v>588</v>
      </c>
      <c r="N149" s="194">
        <v>42823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29</v>
      </c>
      <c r="B150" s="186">
        <v>42128</v>
      </c>
      <c r="C150" s="186"/>
      <c r="D150" s="187" t="s">
        <v>665</v>
      </c>
      <c r="E150" s="188" t="s">
        <v>590</v>
      </c>
      <c r="F150" s="189">
        <v>385</v>
      </c>
      <c r="G150" s="188"/>
      <c r="H150" s="188">
        <f>212.5+331</f>
        <v>543.5</v>
      </c>
      <c r="I150" s="190">
        <v>510</v>
      </c>
      <c r="J150" s="191" t="s">
        <v>666</v>
      </c>
      <c r="K150" s="192">
        <f t="shared" si="79"/>
        <v>158.5</v>
      </c>
      <c r="L150" s="193">
        <f t="shared" si="80"/>
        <v>0.41168831168831171</v>
      </c>
      <c r="M150" s="188" t="s">
        <v>588</v>
      </c>
      <c r="N150" s="194">
        <v>42235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30</v>
      </c>
      <c r="B151" s="186">
        <v>42128</v>
      </c>
      <c r="C151" s="186"/>
      <c r="D151" s="187" t="s">
        <v>667</v>
      </c>
      <c r="E151" s="188" t="s">
        <v>590</v>
      </c>
      <c r="F151" s="189">
        <v>115.5</v>
      </c>
      <c r="G151" s="188"/>
      <c r="H151" s="188">
        <v>146</v>
      </c>
      <c r="I151" s="190">
        <v>142</v>
      </c>
      <c r="J151" s="191" t="s">
        <v>668</v>
      </c>
      <c r="K151" s="192">
        <f t="shared" si="79"/>
        <v>30.5</v>
      </c>
      <c r="L151" s="193">
        <f t="shared" si="80"/>
        <v>0.26406926406926406</v>
      </c>
      <c r="M151" s="188" t="s">
        <v>588</v>
      </c>
      <c r="N151" s="194">
        <v>42202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31</v>
      </c>
      <c r="B152" s="186">
        <v>42151</v>
      </c>
      <c r="C152" s="186"/>
      <c r="D152" s="187" t="s">
        <v>669</v>
      </c>
      <c r="E152" s="188" t="s">
        <v>590</v>
      </c>
      <c r="F152" s="189">
        <v>237.5</v>
      </c>
      <c r="G152" s="188"/>
      <c r="H152" s="188">
        <v>279.5</v>
      </c>
      <c r="I152" s="190">
        <v>278</v>
      </c>
      <c r="J152" s="191" t="s">
        <v>621</v>
      </c>
      <c r="K152" s="192">
        <f t="shared" si="79"/>
        <v>42</v>
      </c>
      <c r="L152" s="193">
        <f t="shared" si="80"/>
        <v>0.17684210526315788</v>
      </c>
      <c r="M152" s="188" t="s">
        <v>588</v>
      </c>
      <c r="N152" s="194">
        <v>42222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32</v>
      </c>
      <c r="B153" s="186">
        <v>42174</v>
      </c>
      <c r="C153" s="186"/>
      <c r="D153" s="187" t="s">
        <v>640</v>
      </c>
      <c r="E153" s="188" t="s">
        <v>619</v>
      </c>
      <c r="F153" s="189">
        <v>340</v>
      </c>
      <c r="G153" s="188"/>
      <c r="H153" s="188">
        <v>448</v>
      </c>
      <c r="I153" s="190">
        <v>448</v>
      </c>
      <c r="J153" s="191" t="s">
        <v>621</v>
      </c>
      <c r="K153" s="192">
        <f t="shared" si="79"/>
        <v>108</v>
      </c>
      <c r="L153" s="193">
        <f t="shared" si="80"/>
        <v>0.31764705882352939</v>
      </c>
      <c r="M153" s="188" t="s">
        <v>588</v>
      </c>
      <c r="N153" s="194">
        <v>43018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33</v>
      </c>
      <c r="B154" s="186">
        <v>42191</v>
      </c>
      <c r="C154" s="186"/>
      <c r="D154" s="187" t="s">
        <v>670</v>
      </c>
      <c r="E154" s="188" t="s">
        <v>619</v>
      </c>
      <c r="F154" s="189">
        <v>390</v>
      </c>
      <c r="G154" s="188"/>
      <c r="H154" s="188">
        <v>460</v>
      </c>
      <c r="I154" s="190">
        <v>460</v>
      </c>
      <c r="J154" s="191" t="s">
        <v>621</v>
      </c>
      <c r="K154" s="192">
        <f t="shared" si="79"/>
        <v>70</v>
      </c>
      <c r="L154" s="193">
        <f t="shared" si="80"/>
        <v>0.17948717948717949</v>
      </c>
      <c r="M154" s="188" t="s">
        <v>588</v>
      </c>
      <c r="N154" s="194">
        <v>42478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5">
        <v>34</v>
      </c>
      <c r="B155" s="196">
        <v>42195</v>
      </c>
      <c r="C155" s="196"/>
      <c r="D155" s="197" t="s">
        <v>671</v>
      </c>
      <c r="E155" s="198" t="s">
        <v>619</v>
      </c>
      <c r="F155" s="199">
        <v>122.5</v>
      </c>
      <c r="G155" s="199"/>
      <c r="H155" s="200">
        <v>61</v>
      </c>
      <c r="I155" s="200">
        <v>172</v>
      </c>
      <c r="J155" s="201" t="s">
        <v>672</v>
      </c>
      <c r="K155" s="202">
        <f t="shared" si="79"/>
        <v>-61.5</v>
      </c>
      <c r="L155" s="203">
        <f t="shared" si="80"/>
        <v>-0.50204081632653064</v>
      </c>
      <c r="M155" s="199" t="s">
        <v>600</v>
      </c>
      <c r="N155" s="196">
        <v>43333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35</v>
      </c>
      <c r="B156" s="186">
        <v>42219</v>
      </c>
      <c r="C156" s="186"/>
      <c r="D156" s="187" t="s">
        <v>673</v>
      </c>
      <c r="E156" s="188" t="s">
        <v>619</v>
      </c>
      <c r="F156" s="189">
        <v>297.5</v>
      </c>
      <c r="G156" s="188"/>
      <c r="H156" s="188">
        <v>350</v>
      </c>
      <c r="I156" s="190">
        <v>360</v>
      </c>
      <c r="J156" s="191" t="s">
        <v>674</v>
      </c>
      <c r="K156" s="192">
        <f t="shared" si="79"/>
        <v>52.5</v>
      </c>
      <c r="L156" s="193">
        <f t="shared" si="80"/>
        <v>0.17647058823529413</v>
      </c>
      <c r="M156" s="188" t="s">
        <v>588</v>
      </c>
      <c r="N156" s="194">
        <v>42232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36</v>
      </c>
      <c r="B157" s="186">
        <v>42219</v>
      </c>
      <c r="C157" s="186"/>
      <c r="D157" s="187" t="s">
        <v>675</v>
      </c>
      <c r="E157" s="188" t="s">
        <v>619</v>
      </c>
      <c r="F157" s="189">
        <v>115.5</v>
      </c>
      <c r="G157" s="188"/>
      <c r="H157" s="188">
        <v>149</v>
      </c>
      <c r="I157" s="190">
        <v>140</v>
      </c>
      <c r="J157" s="191" t="s">
        <v>676</v>
      </c>
      <c r="K157" s="192">
        <f t="shared" si="79"/>
        <v>33.5</v>
      </c>
      <c r="L157" s="193">
        <f t="shared" si="80"/>
        <v>0.29004329004329005</v>
      </c>
      <c r="M157" s="188" t="s">
        <v>588</v>
      </c>
      <c r="N157" s="194">
        <v>42740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37</v>
      </c>
      <c r="B158" s="186">
        <v>42251</v>
      </c>
      <c r="C158" s="186"/>
      <c r="D158" s="187" t="s">
        <v>669</v>
      </c>
      <c r="E158" s="188" t="s">
        <v>619</v>
      </c>
      <c r="F158" s="189">
        <v>226</v>
      </c>
      <c r="G158" s="188"/>
      <c r="H158" s="188">
        <v>292</v>
      </c>
      <c r="I158" s="190">
        <v>292</v>
      </c>
      <c r="J158" s="191" t="s">
        <v>677</v>
      </c>
      <c r="K158" s="192">
        <f t="shared" si="79"/>
        <v>66</v>
      </c>
      <c r="L158" s="193">
        <f t="shared" si="80"/>
        <v>0.29203539823008851</v>
      </c>
      <c r="M158" s="188" t="s">
        <v>588</v>
      </c>
      <c r="N158" s="194">
        <v>42286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38</v>
      </c>
      <c r="B159" s="186">
        <v>42254</v>
      </c>
      <c r="C159" s="186"/>
      <c r="D159" s="187" t="s">
        <v>664</v>
      </c>
      <c r="E159" s="188" t="s">
        <v>619</v>
      </c>
      <c r="F159" s="189">
        <v>232.5</v>
      </c>
      <c r="G159" s="188"/>
      <c r="H159" s="188">
        <v>312.5</v>
      </c>
      <c r="I159" s="190">
        <v>310</v>
      </c>
      <c r="J159" s="191" t="s">
        <v>621</v>
      </c>
      <c r="K159" s="192">
        <f t="shared" si="79"/>
        <v>80</v>
      </c>
      <c r="L159" s="193">
        <f t="shared" si="80"/>
        <v>0.34408602150537637</v>
      </c>
      <c r="M159" s="188" t="s">
        <v>588</v>
      </c>
      <c r="N159" s="194">
        <v>42823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39</v>
      </c>
      <c r="B160" s="186">
        <v>42268</v>
      </c>
      <c r="C160" s="186"/>
      <c r="D160" s="187" t="s">
        <v>678</v>
      </c>
      <c r="E160" s="188" t="s">
        <v>619</v>
      </c>
      <c r="F160" s="189">
        <v>196.5</v>
      </c>
      <c r="G160" s="188"/>
      <c r="H160" s="188">
        <v>238</v>
      </c>
      <c r="I160" s="190">
        <v>238</v>
      </c>
      <c r="J160" s="191" t="s">
        <v>677</v>
      </c>
      <c r="K160" s="192">
        <f t="shared" si="79"/>
        <v>41.5</v>
      </c>
      <c r="L160" s="193">
        <f t="shared" si="80"/>
        <v>0.21119592875318066</v>
      </c>
      <c r="M160" s="188" t="s">
        <v>588</v>
      </c>
      <c r="N160" s="194">
        <v>42291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40</v>
      </c>
      <c r="B161" s="186">
        <v>42271</v>
      </c>
      <c r="C161" s="186"/>
      <c r="D161" s="187" t="s">
        <v>618</v>
      </c>
      <c r="E161" s="188" t="s">
        <v>619</v>
      </c>
      <c r="F161" s="189">
        <v>65</v>
      </c>
      <c r="G161" s="188"/>
      <c r="H161" s="188">
        <v>82</v>
      </c>
      <c r="I161" s="190">
        <v>82</v>
      </c>
      <c r="J161" s="191" t="s">
        <v>677</v>
      </c>
      <c r="K161" s="192">
        <f t="shared" si="79"/>
        <v>17</v>
      </c>
      <c r="L161" s="193">
        <f t="shared" si="80"/>
        <v>0.26153846153846155</v>
      </c>
      <c r="M161" s="188" t="s">
        <v>588</v>
      </c>
      <c r="N161" s="194">
        <v>42578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41</v>
      </c>
      <c r="B162" s="186">
        <v>42291</v>
      </c>
      <c r="C162" s="186"/>
      <c r="D162" s="187" t="s">
        <v>679</v>
      </c>
      <c r="E162" s="188" t="s">
        <v>619</v>
      </c>
      <c r="F162" s="189">
        <v>144</v>
      </c>
      <c r="G162" s="188"/>
      <c r="H162" s="188">
        <v>182.5</v>
      </c>
      <c r="I162" s="190">
        <v>181</v>
      </c>
      <c r="J162" s="191" t="s">
        <v>677</v>
      </c>
      <c r="K162" s="192">
        <f t="shared" si="79"/>
        <v>38.5</v>
      </c>
      <c r="L162" s="193">
        <f t="shared" si="80"/>
        <v>0.2673611111111111</v>
      </c>
      <c r="M162" s="188" t="s">
        <v>588</v>
      </c>
      <c r="N162" s="194">
        <v>42817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42</v>
      </c>
      <c r="B163" s="186">
        <v>42291</v>
      </c>
      <c r="C163" s="186"/>
      <c r="D163" s="187" t="s">
        <v>680</v>
      </c>
      <c r="E163" s="188" t="s">
        <v>619</v>
      </c>
      <c r="F163" s="189">
        <v>264</v>
      </c>
      <c r="G163" s="188"/>
      <c r="H163" s="188">
        <v>311</v>
      </c>
      <c r="I163" s="190">
        <v>311</v>
      </c>
      <c r="J163" s="191" t="s">
        <v>677</v>
      </c>
      <c r="K163" s="192">
        <f t="shared" si="79"/>
        <v>47</v>
      </c>
      <c r="L163" s="193">
        <f t="shared" si="80"/>
        <v>0.17803030303030304</v>
      </c>
      <c r="M163" s="188" t="s">
        <v>588</v>
      </c>
      <c r="N163" s="194">
        <v>42604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43</v>
      </c>
      <c r="B164" s="186">
        <v>42318</v>
      </c>
      <c r="C164" s="186"/>
      <c r="D164" s="187" t="s">
        <v>681</v>
      </c>
      <c r="E164" s="188" t="s">
        <v>590</v>
      </c>
      <c r="F164" s="189">
        <v>549.5</v>
      </c>
      <c r="G164" s="188"/>
      <c r="H164" s="188">
        <v>630</v>
      </c>
      <c r="I164" s="190">
        <v>630</v>
      </c>
      <c r="J164" s="191" t="s">
        <v>677</v>
      </c>
      <c r="K164" s="192">
        <f t="shared" si="79"/>
        <v>80.5</v>
      </c>
      <c r="L164" s="193">
        <f t="shared" si="80"/>
        <v>0.1464968152866242</v>
      </c>
      <c r="M164" s="188" t="s">
        <v>588</v>
      </c>
      <c r="N164" s="194">
        <v>42419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44</v>
      </c>
      <c r="B165" s="186">
        <v>42342</v>
      </c>
      <c r="C165" s="186"/>
      <c r="D165" s="187" t="s">
        <v>682</v>
      </c>
      <c r="E165" s="188" t="s">
        <v>619</v>
      </c>
      <c r="F165" s="189">
        <v>1027.5</v>
      </c>
      <c r="G165" s="188"/>
      <c r="H165" s="188">
        <v>1315</v>
      </c>
      <c r="I165" s="190">
        <v>1250</v>
      </c>
      <c r="J165" s="191" t="s">
        <v>677</v>
      </c>
      <c r="K165" s="192">
        <f t="shared" si="79"/>
        <v>287.5</v>
      </c>
      <c r="L165" s="193">
        <f t="shared" si="80"/>
        <v>0.27980535279805352</v>
      </c>
      <c r="M165" s="188" t="s">
        <v>588</v>
      </c>
      <c r="N165" s="194">
        <v>43244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45</v>
      </c>
      <c r="B166" s="186">
        <v>42367</v>
      </c>
      <c r="C166" s="186"/>
      <c r="D166" s="187" t="s">
        <v>683</v>
      </c>
      <c r="E166" s="188" t="s">
        <v>619</v>
      </c>
      <c r="F166" s="189">
        <v>465</v>
      </c>
      <c r="G166" s="188"/>
      <c r="H166" s="188">
        <v>540</v>
      </c>
      <c r="I166" s="190">
        <v>540</v>
      </c>
      <c r="J166" s="191" t="s">
        <v>677</v>
      </c>
      <c r="K166" s="192">
        <f t="shared" si="79"/>
        <v>75</v>
      </c>
      <c r="L166" s="193">
        <f t="shared" si="80"/>
        <v>0.16129032258064516</v>
      </c>
      <c r="M166" s="188" t="s">
        <v>588</v>
      </c>
      <c r="N166" s="194">
        <v>42530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46</v>
      </c>
      <c r="B167" s="186">
        <v>42380</v>
      </c>
      <c r="C167" s="186"/>
      <c r="D167" s="187" t="s">
        <v>381</v>
      </c>
      <c r="E167" s="188" t="s">
        <v>590</v>
      </c>
      <c r="F167" s="189">
        <v>81</v>
      </c>
      <c r="G167" s="188"/>
      <c r="H167" s="188">
        <v>110</v>
      </c>
      <c r="I167" s="190">
        <v>110</v>
      </c>
      <c r="J167" s="191" t="s">
        <v>677</v>
      </c>
      <c r="K167" s="192">
        <f t="shared" si="79"/>
        <v>29</v>
      </c>
      <c r="L167" s="193">
        <f t="shared" si="80"/>
        <v>0.35802469135802467</v>
      </c>
      <c r="M167" s="188" t="s">
        <v>588</v>
      </c>
      <c r="N167" s="194">
        <v>42745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47</v>
      </c>
      <c r="B168" s="186">
        <v>42382</v>
      </c>
      <c r="C168" s="186"/>
      <c r="D168" s="187" t="s">
        <v>684</v>
      </c>
      <c r="E168" s="188" t="s">
        <v>590</v>
      </c>
      <c r="F168" s="189">
        <v>417.5</v>
      </c>
      <c r="G168" s="188"/>
      <c r="H168" s="188">
        <v>547</v>
      </c>
      <c r="I168" s="190">
        <v>535</v>
      </c>
      <c r="J168" s="191" t="s">
        <v>677</v>
      </c>
      <c r="K168" s="192">
        <f t="shared" si="79"/>
        <v>129.5</v>
      </c>
      <c r="L168" s="193">
        <f t="shared" si="80"/>
        <v>0.31017964071856285</v>
      </c>
      <c r="M168" s="188" t="s">
        <v>588</v>
      </c>
      <c r="N168" s="194">
        <v>42578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48</v>
      </c>
      <c r="B169" s="186">
        <v>42408</v>
      </c>
      <c r="C169" s="186"/>
      <c r="D169" s="187" t="s">
        <v>685</v>
      </c>
      <c r="E169" s="188" t="s">
        <v>619</v>
      </c>
      <c r="F169" s="189">
        <v>650</v>
      </c>
      <c r="G169" s="188"/>
      <c r="H169" s="188">
        <v>800</v>
      </c>
      <c r="I169" s="190">
        <v>800</v>
      </c>
      <c r="J169" s="191" t="s">
        <v>677</v>
      </c>
      <c r="K169" s="192">
        <f t="shared" si="79"/>
        <v>150</v>
      </c>
      <c r="L169" s="193">
        <f t="shared" si="80"/>
        <v>0.23076923076923078</v>
      </c>
      <c r="M169" s="188" t="s">
        <v>588</v>
      </c>
      <c r="N169" s="194">
        <v>43154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49</v>
      </c>
      <c r="B170" s="186">
        <v>42433</v>
      </c>
      <c r="C170" s="186"/>
      <c r="D170" s="187" t="s">
        <v>210</v>
      </c>
      <c r="E170" s="188" t="s">
        <v>619</v>
      </c>
      <c r="F170" s="189">
        <v>437.5</v>
      </c>
      <c r="G170" s="188"/>
      <c r="H170" s="188">
        <v>504.5</v>
      </c>
      <c r="I170" s="190">
        <v>522</v>
      </c>
      <c r="J170" s="191" t="s">
        <v>686</v>
      </c>
      <c r="K170" s="192">
        <f t="shared" si="79"/>
        <v>67</v>
      </c>
      <c r="L170" s="193">
        <f t="shared" si="80"/>
        <v>0.15314285714285714</v>
      </c>
      <c r="M170" s="188" t="s">
        <v>588</v>
      </c>
      <c r="N170" s="194">
        <v>42480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50</v>
      </c>
      <c r="B171" s="186">
        <v>42438</v>
      </c>
      <c r="C171" s="186"/>
      <c r="D171" s="187" t="s">
        <v>687</v>
      </c>
      <c r="E171" s="188" t="s">
        <v>619</v>
      </c>
      <c r="F171" s="189">
        <v>189.5</v>
      </c>
      <c r="G171" s="188"/>
      <c r="H171" s="188">
        <v>218</v>
      </c>
      <c r="I171" s="190">
        <v>218</v>
      </c>
      <c r="J171" s="191" t="s">
        <v>677</v>
      </c>
      <c r="K171" s="192">
        <f t="shared" si="79"/>
        <v>28.5</v>
      </c>
      <c r="L171" s="193">
        <f t="shared" si="80"/>
        <v>0.15039577836411611</v>
      </c>
      <c r="M171" s="188" t="s">
        <v>588</v>
      </c>
      <c r="N171" s="194">
        <v>43034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5">
        <v>51</v>
      </c>
      <c r="B172" s="196">
        <v>42471</v>
      </c>
      <c r="C172" s="196"/>
      <c r="D172" s="204" t="s">
        <v>688</v>
      </c>
      <c r="E172" s="199" t="s">
        <v>619</v>
      </c>
      <c r="F172" s="199">
        <v>36.5</v>
      </c>
      <c r="G172" s="200"/>
      <c r="H172" s="200">
        <v>15.85</v>
      </c>
      <c r="I172" s="200">
        <v>60</v>
      </c>
      <c r="J172" s="201" t="s">
        <v>689</v>
      </c>
      <c r="K172" s="202">
        <f t="shared" si="79"/>
        <v>-20.65</v>
      </c>
      <c r="L172" s="203">
        <f t="shared" si="80"/>
        <v>-0.5657534246575342</v>
      </c>
      <c r="M172" s="199" t="s">
        <v>600</v>
      </c>
      <c r="N172" s="207">
        <v>43627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52</v>
      </c>
      <c r="B173" s="186">
        <v>42472</v>
      </c>
      <c r="C173" s="186"/>
      <c r="D173" s="187" t="s">
        <v>690</v>
      </c>
      <c r="E173" s="188" t="s">
        <v>619</v>
      </c>
      <c r="F173" s="189">
        <v>93</v>
      </c>
      <c r="G173" s="188"/>
      <c r="H173" s="188">
        <v>149</v>
      </c>
      <c r="I173" s="190">
        <v>140</v>
      </c>
      <c r="J173" s="191" t="s">
        <v>691</v>
      </c>
      <c r="K173" s="192">
        <f t="shared" si="79"/>
        <v>56</v>
      </c>
      <c r="L173" s="193">
        <f t="shared" si="80"/>
        <v>0.60215053763440862</v>
      </c>
      <c r="M173" s="188" t="s">
        <v>588</v>
      </c>
      <c r="N173" s="194">
        <v>42740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53</v>
      </c>
      <c r="B174" s="186">
        <v>42472</v>
      </c>
      <c r="C174" s="186"/>
      <c r="D174" s="187" t="s">
        <v>692</v>
      </c>
      <c r="E174" s="188" t="s">
        <v>619</v>
      </c>
      <c r="F174" s="189">
        <v>130</v>
      </c>
      <c r="G174" s="188"/>
      <c r="H174" s="188">
        <v>150</v>
      </c>
      <c r="I174" s="190" t="s">
        <v>693</v>
      </c>
      <c r="J174" s="191" t="s">
        <v>677</v>
      </c>
      <c r="K174" s="192">
        <f t="shared" si="79"/>
        <v>20</v>
      </c>
      <c r="L174" s="193">
        <f t="shared" si="80"/>
        <v>0.15384615384615385</v>
      </c>
      <c r="M174" s="188" t="s">
        <v>588</v>
      </c>
      <c r="N174" s="194">
        <v>42564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54</v>
      </c>
      <c r="B175" s="186">
        <v>42473</v>
      </c>
      <c r="C175" s="186"/>
      <c r="D175" s="187" t="s">
        <v>694</v>
      </c>
      <c r="E175" s="188" t="s">
        <v>619</v>
      </c>
      <c r="F175" s="189">
        <v>196</v>
      </c>
      <c r="G175" s="188"/>
      <c r="H175" s="188">
        <v>299</v>
      </c>
      <c r="I175" s="190">
        <v>299</v>
      </c>
      <c r="J175" s="191" t="s">
        <v>677</v>
      </c>
      <c r="K175" s="192">
        <v>103</v>
      </c>
      <c r="L175" s="193">
        <v>0.52551020408163296</v>
      </c>
      <c r="M175" s="188" t="s">
        <v>588</v>
      </c>
      <c r="N175" s="194">
        <v>42620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55</v>
      </c>
      <c r="B176" s="186">
        <v>42473</v>
      </c>
      <c r="C176" s="186"/>
      <c r="D176" s="187" t="s">
        <v>695</v>
      </c>
      <c r="E176" s="188" t="s">
        <v>619</v>
      </c>
      <c r="F176" s="189">
        <v>88</v>
      </c>
      <c r="G176" s="188"/>
      <c r="H176" s="188">
        <v>103</v>
      </c>
      <c r="I176" s="190">
        <v>103</v>
      </c>
      <c r="J176" s="191" t="s">
        <v>677</v>
      </c>
      <c r="K176" s="192">
        <v>15</v>
      </c>
      <c r="L176" s="193">
        <v>0.170454545454545</v>
      </c>
      <c r="M176" s="188" t="s">
        <v>588</v>
      </c>
      <c r="N176" s="194">
        <v>42530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56</v>
      </c>
      <c r="B177" s="186">
        <v>42492</v>
      </c>
      <c r="C177" s="186"/>
      <c r="D177" s="187" t="s">
        <v>696</v>
      </c>
      <c r="E177" s="188" t="s">
        <v>619</v>
      </c>
      <c r="F177" s="189">
        <v>127.5</v>
      </c>
      <c r="G177" s="188"/>
      <c r="H177" s="188">
        <v>148</v>
      </c>
      <c r="I177" s="190" t="s">
        <v>697</v>
      </c>
      <c r="J177" s="191" t="s">
        <v>677</v>
      </c>
      <c r="K177" s="192">
        <f>H177-F177</f>
        <v>20.5</v>
      </c>
      <c r="L177" s="193">
        <f>K177/F177</f>
        <v>0.16078431372549021</v>
      </c>
      <c r="M177" s="188" t="s">
        <v>588</v>
      </c>
      <c r="N177" s="194">
        <v>42564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57</v>
      </c>
      <c r="B178" s="186">
        <v>42493</v>
      </c>
      <c r="C178" s="186"/>
      <c r="D178" s="187" t="s">
        <v>698</v>
      </c>
      <c r="E178" s="188" t="s">
        <v>619</v>
      </c>
      <c r="F178" s="189">
        <v>675</v>
      </c>
      <c r="G178" s="188"/>
      <c r="H178" s="188">
        <v>815</v>
      </c>
      <c r="I178" s="190" t="s">
        <v>699</v>
      </c>
      <c r="J178" s="191" t="s">
        <v>677</v>
      </c>
      <c r="K178" s="192">
        <f>H178-F178</f>
        <v>140</v>
      </c>
      <c r="L178" s="193">
        <f>K178/F178</f>
        <v>0.2074074074074074</v>
      </c>
      <c r="M178" s="188" t="s">
        <v>588</v>
      </c>
      <c r="N178" s="194">
        <v>43154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5">
        <v>58</v>
      </c>
      <c r="B179" s="196">
        <v>42522</v>
      </c>
      <c r="C179" s="196"/>
      <c r="D179" s="197" t="s">
        <v>700</v>
      </c>
      <c r="E179" s="198" t="s">
        <v>619</v>
      </c>
      <c r="F179" s="199">
        <v>500</v>
      </c>
      <c r="G179" s="199"/>
      <c r="H179" s="200">
        <v>232.5</v>
      </c>
      <c r="I179" s="200" t="s">
        <v>701</v>
      </c>
      <c r="J179" s="201" t="s">
        <v>702</v>
      </c>
      <c r="K179" s="202">
        <f>H179-F179</f>
        <v>-267.5</v>
      </c>
      <c r="L179" s="203">
        <f>K179/F179</f>
        <v>-0.53500000000000003</v>
      </c>
      <c r="M179" s="199" t="s">
        <v>600</v>
      </c>
      <c r="N179" s="196">
        <v>43735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59</v>
      </c>
      <c r="B180" s="186">
        <v>42527</v>
      </c>
      <c r="C180" s="186"/>
      <c r="D180" s="187" t="s">
        <v>540</v>
      </c>
      <c r="E180" s="188" t="s">
        <v>619</v>
      </c>
      <c r="F180" s="189">
        <v>110</v>
      </c>
      <c r="G180" s="188"/>
      <c r="H180" s="188">
        <v>126.5</v>
      </c>
      <c r="I180" s="190">
        <v>125</v>
      </c>
      <c r="J180" s="191" t="s">
        <v>628</v>
      </c>
      <c r="K180" s="192">
        <f>H180-F180</f>
        <v>16.5</v>
      </c>
      <c r="L180" s="193">
        <f>K180/F180</f>
        <v>0.15</v>
      </c>
      <c r="M180" s="188" t="s">
        <v>588</v>
      </c>
      <c r="N180" s="194">
        <v>42552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60</v>
      </c>
      <c r="B181" s="186">
        <v>42538</v>
      </c>
      <c r="C181" s="186"/>
      <c r="D181" s="187" t="s">
        <v>703</v>
      </c>
      <c r="E181" s="188" t="s">
        <v>619</v>
      </c>
      <c r="F181" s="189">
        <v>44</v>
      </c>
      <c r="G181" s="188"/>
      <c r="H181" s="188">
        <v>69.5</v>
      </c>
      <c r="I181" s="190">
        <v>69.5</v>
      </c>
      <c r="J181" s="191" t="s">
        <v>704</v>
      </c>
      <c r="K181" s="192">
        <f>H181-F181</f>
        <v>25.5</v>
      </c>
      <c r="L181" s="193">
        <f>K181/F181</f>
        <v>0.57954545454545459</v>
      </c>
      <c r="M181" s="188" t="s">
        <v>588</v>
      </c>
      <c r="N181" s="194">
        <v>42977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61</v>
      </c>
      <c r="B182" s="186">
        <v>42549</v>
      </c>
      <c r="C182" s="186"/>
      <c r="D182" s="187" t="s">
        <v>705</v>
      </c>
      <c r="E182" s="188" t="s">
        <v>619</v>
      </c>
      <c r="F182" s="189">
        <v>262.5</v>
      </c>
      <c r="G182" s="188"/>
      <c r="H182" s="188">
        <v>340</v>
      </c>
      <c r="I182" s="190">
        <v>333</v>
      </c>
      <c r="J182" s="191" t="s">
        <v>706</v>
      </c>
      <c r="K182" s="192">
        <v>77.5</v>
      </c>
      <c r="L182" s="193">
        <v>0.29523809523809502</v>
      </c>
      <c r="M182" s="188" t="s">
        <v>588</v>
      </c>
      <c r="N182" s="194">
        <v>43017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62</v>
      </c>
      <c r="B183" s="186">
        <v>42549</v>
      </c>
      <c r="C183" s="186"/>
      <c r="D183" s="187" t="s">
        <v>707</v>
      </c>
      <c r="E183" s="188" t="s">
        <v>619</v>
      </c>
      <c r="F183" s="189">
        <v>840</v>
      </c>
      <c r="G183" s="188"/>
      <c r="H183" s="188">
        <v>1230</v>
      </c>
      <c r="I183" s="190">
        <v>1230</v>
      </c>
      <c r="J183" s="191" t="s">
        <v>677</v>
      </c>
      <c r="K183" s="192">
        <v>390</v>
      </c>
      <c r="L183" s="193">
        <v>0.46428571428571402</v>
      </c>
      <c r="M183" s="188" t="s">
        <v>588</v>
      </c>
      <c r="N183" s="194">
        <v>42649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8">
        <v>63</v>
      </c>
      <c r="B184" s="209">
        <v>42556</v>
      </c>
      <c r="C184" s="209"/>
      <c r="D184" s="210" t="s">
        <v>708</v>
      </c>
      <c r="E184" s="211" t="s">
        <v>619</v>
      </c>
      <c r="F184" s="211">
        <v>395</v>
      </c>
      <c r="G184" s="212"/>
      <c r="H184" s="212">
        <f>(468.5+342.5)/2</f>
        <v>405.5</v>
      </c>
      <c r="I184" s="212">
        <v>510</v>
      </c>
      <c r="J184" s="213" t="s">
        <v>709</v>
      </c>
      <c r="K184" s="214">
        <f t="shared" ref="K184:K190" si="81">H184-F184</f>
        <v>10.5</v>
      </c>
      <c r="L184" s="215">
        <f t="shared" ref="L184:L190" si="82">K184/F184</f>
        <v>2.6582278481012658E-2</v>
      </c>
      <c r="M184" s="211" t="s">
        <v>710</v>
      </c>
      <c r="N184" s="209">
        <v>43606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5">
        <v>64</v>
      </c>
      <c r="B185" s="196">
        <v>42584</v>
      </c>
      <c r="C185" s="196"/>
      <c r="D185" s="197" t="s">
        <v>711</v>
      </c>
      <c r="E185" s="198" t="s">
        <v>590</v>
      </c>
      <c r="F185" s="199">
        <f>169.5-12.8</f>
        <v>156.69999999999999</v>
      </c>
      <c r="G185" s="199"/>
      <c r="H185" s="200">
        <v>77</v>
      </c>
      <c r="I185" s="200" t="s">
        <v>712</v>
      </c>
      <c r="J185" s="201" t="s">
        <v>713</v>
      </c>
      <c r="K185" s="202">
        <f t="shared" si="81"/>
        <v>-79.699999999999989</v>
      </c>
      <c r="L185" s="203">
        <f t="shared" si="82"/>
        <v>-0.50861518825781749</v>
      </c>
      <c r="M185" s="199" t="s">
        <v>600</v>
      </c>
      <c r="N185" s="196">
        <v>43522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65</v>
      </c>
      <c r="B186" s="196">
        <v>42586</v>
      </c>
      <c r="C186" s="196"/>
      <c r="D186" s="197" t="s">
        <v>714</v>
      </c>
      <c r="E186" s="198" t="s">
        <v>619</v>
      </c>
      <c r="F186" s="199">
        <v>400</v>
      </c>
      <c r="G186" s="199"/>
      <c r="H186" s="200">
        <v>305</v>
      </c>
      <c r="I186" s="200">
        <v>475</v>
      </c>
      <c r="J186" s="201" t="s">
        <v>715</v>
      </c>
      <c r="K186" s="202">
        <f t="shared" si="81"/>
        <v>-95</v>
      </c>
      <c r="L186" s="203">
        <f t="shared" si="82"/>
        <v>-0.23749999999999999</v>
      </c>
      <c r="M186" s="199" t="s">
        <v>600</v>
      </c>
      <c r="N186" s="196">
        <v>43606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66</v>
      </c>
      <c r="B187" s="186">
        <v>42593</v>
      </c>
      <c r="C187" s="186"/>
      <c r="D187" s="187" t="s">
        <v>716</v>
      </c>
      <c r="E187" s="188" t="s">
        <v>619</v>
      </c>
      <c r="F187" s="189">
        <v>86.5</v>
      </c>
      <c r="G187" s="188"/>
      <c r="H187" s="188">
        <v>130</v>
      </c>
      <c r="I187" s="190">
        <v>130</v>
      </c>
      <c r="J187" s="191" t="s">
        <v>717</v>
      </c>
      <c r="K187" s="192">
        <f t="shared" si="81"/>
        <v>43.5</v>
      </c>
      <c r="L187" s="193">
        <f t="shared" si="82"/>
        <v>0.50289017341040465</v>
      </c>
      <c r="M187" s="188" t="s">
        <v>588</v>
      </c>
      <c r="N187" s="194">
        <v>43091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5">
        <v>67</v>
      </c>
      <c r="B188" s="196">
        <v>42600</v>
      </c>
      <c r="C188" s="196"/>
      <c r="D188" s="197" t="s">
        <v>109</v>
      </c>
      <c r="E188" s="198" t="s">
        <v>619</v>
      </c>
      <c r="F188" s="199">
        <v>133.5</v>
      </c>
      <c r="G188" s="199"/>
      <c r="H188" s="200">
        <v>126.5</v>
      </c>
      <c r="I188" s="200">
        <v>178</v>
      </c>
      <c r="J188" s="201" t="s">
        <v>718</v>
      </c>
      <c r="K188" s="202">
        <f t="shared" si="81"/>
        <v>-7</v>
      </c>
      <c r="L188" s="203">
        <f t="shared" si="82"/>
        <v>-5.2434456928838954E-2</v>
      </c>
      <c r="M188" s="199" t="s">
        <v>600</v>
      </c>
      <c r="N188" s="196">
        <v>42615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68</v>
      </c>
      <c r="B189" s="186">
        <v>42613</v>
      </c>
      <c r="C189" s="186"/>
      <c r="D189" s="187" t="s">
        <v>719</v>
      </c>
      <c r="E189" s="188" t="s">
        <v>619</v>
      </c>
      <c r="F189" s="189">
        <v>560</v>
      </c>
      <c r="G189" s="188"/>
      <c r="H189" s="188">
        <v>725</v>
      </c>
      <c r="I189" s="190">
        <v>725</v>
      </c>
      <c r="J189" s="191" t="s">
        <v>621</v>
      </c>
      <c r="K189" s="192">
        <f t="shared" si="81"/>
        <v>165</v>
      </c>
      <c r="L189" s="193">
        <f t="shared" si="82"/>
        <v>0.29464285714285715</v>
      </c>
      <c r="M189" s="188" t="s">
        <v>588</v>
      </c>
      <c r="N189" s="194">
        <v>42456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69</v>
      </c>
      <c r="B190" s="186">
        <v>42614</v>
      </c>
      <c r="C190" s="186"/>
      <c r="D190" s="187" t="s">
        <v>720</v>
      </c>
      <c r="E190" s="188" t="s">
        <v>619</v>
      </c>
      <c r="F190" s="189">
        <v>160.5</v>
      </c>
      <c r="G190" s="188"/>
      <c r="H190" s="188">
        <v>210</v>
      </c>
      <c r="I190" s="190">
        <v>210</v>
      </c>
      <c r="J190" s="191" t="s">
        <v>621</v>
      </c>
      <c r="K190" s="192">
        <f t="shared" si="81"/>
        <v>49.5</v>
      </c>
      <c r="L190" s="193">
        <f t="shared" si="82"/>
        <v>0.30841121495327101</v>
      </c>
      <c r="M190" s="188" t="s">
        <v>588</v>
      </c>
      <c r="N190" s="194">
        <v>42871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70</v>
      </c>
      <c r="B191" s="186">
        <v>42646</v>
      </c>
      <c r="C191" s="186"/>
      <c r="D191" s="187" t="s">
        <v>395</v>
      </c>
      <c r="E191" s="188" t="s">
        <v>619</v>
      </c>
      <c r="F191" s="189">
        <v>430</v>
      </c>
      <c r="G191" s="188"/>
      <c r="H191" s="188">
        <v>596</v>
      </c>
      <c r="I191" s="190">
        <v>575</v>
      </c>
      <c r="J191" s="191" t="s">
        <v>721</v>
      </c>
      <c r="K191" s="192">
        <v>166</v>
      </c>
      <c r="L191" s="193">
        <v>0.38604651162790699</v>
      </c>
      <c r="M191" s="188" t="s">
        <v>588</v>
      </c>
      <c r="N191" s="194">
        <v>42769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71</v>
      </c>
      <c r="B192" s="186">
        <v>42657</v>
      </c>
      <c r="C192" s="186"/>
      <c r="D192" s="187" t="s">
        <v>722</v>
      </c>
      <c r="E192" s="188" t="s">
        <v>619</v>
      </c>
      <c r="F192" s="189">
        <v>280</v>
      </c>
      <c r="G192" s="188"/>
      <c r="H192" s="188">
        <v>345</v>
      </c>
      <c r="I192" s="190">
        <v>345</v>
      </c>
      <c r="J192" s="191" t="s">
        <v>621</v>
      </c>
      <c r="K192" s="192">
        <f t="shared" ref="K192:K197" si="83">H192-F192</f>
        <v>65</v>
      </c>
      <c r="L192" s="193">
        <f>K192/F192</f>
        <v>0.23214285714285715</v>
      </c>
      <c r="M192" s="188" t="s">
        <v>588</v>
      </c>
      <c r="N192" s="194">
        <v>42814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72</v>
      </c>
      <c r="B193" s="186">
        <v>42657</v>
      </c>
      <c r="C193" s="186"/>
      <c r="D193" s="187" t="s">
        <v>723</v>
      </c>
      <c r="E193" s="188" t="s">
        <v>619</v>
      </c>
      <c r="F193" s="189">
        <v>245</v>
      </c>
      <c r="G193" s="188"/>
      <c r="H193" s="188">
        <v>325.5</v>
      </c>
      <c r="I193" s="190">
        <v>330</v>
      </c>
      <c r="J193" s="191" t="s">
        <v>724</v>
      </c>
      <c r="K193" s="192">
        <f t="shared" si="83"/>
        <v>80.5</v>
      </c>
      <c r="L193" s="193">
        <f>K193/F193</f>
        <v>0.32857142857142857</v>
      </c>
      <c r="M193" s="188" t="s">
        <v>588</v>
      </c>
      <c r="N193" s="194">
        <v>42769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73</v>
      </c>
      <c r="B194" s="186">
        <v>42660</v>
      </c>
      <c r="C194" s="186"/>
      <c r="D194" s="187" t="s">
        <v>345</v>
      </c>
      <c r="E194" s="188" t="s">
        <v>619</v>
      </c>
      <c r="F194" s="189">
        <v>125</v>
      </c>
      <c r="G194" s="188"/>
      <c r="H194" s="188">
        <v>160</v>
      </c>
      <c r="I194" s="190">
        <v>160</v>
      </c>
      <c r="J194" s="191" t="s">
        <v>677</v>
      </c>
      <c r="K194" s="192">
        <f t="shared" si="83"/>
        <v>35</v>
      </c>
      <c r="L194" s="193">
        <v>0.28000000000000003</v>
      </c>
      <c r="M194" s="188" t="s">
        <v>588</v>
      </c>
      <c r="N194" s="194">
        <v>42803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74</v>
      </c>
      <c r="B195" s="186">
        <v>42660</v>
      </c>
      <c r="C195" s="186"/>
      <c r="D195" s="187" t="s">
        <v>468</v>
      </c>
      <c r="E195" s="188" t="s">
        <v>619</v>
      </c>
      <c r="F195" s="189">
        <v>114</v>
      </c>
      <c r="G195" s="188"/>
      <c r="H195" s="188">
        <v>145</v>
      </c>
      <c r="I195" s="190">
        <v>145</v>
      </c>
      <c r="J195" s="191" t="s">
        <v>677</v>
      </c>
      <c r="K195" s="192">
        <f t="shared" si="83"/>
        <v>31</v>
      </c>
      <c r="L195" s="193">
        <f>K195/F195</f>
        <v>0.27192982456140352</v>
      </c>
      <c r="M195" s="188" t="s">
        <v>588</v>
      </c>
      <c r="N195" s="194">
        <v>42859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75</v>
      </c>
      <c r="B196" s="186">
        <v>42660</v>
      </c>
      <c r="C196" s="186"/>
      <c r="D196" s="187" t="s">
        <v>725</v>
      </c>
      <c r="E196" s="188" t="s">
        <v>619</v>
      </c>
      <c r="F196" s="189">
        <v>212</v>
      </c>
      <c r="G196" s="188"/>
      <c r="H196" s="188">
        <v>280</v>
      </c>
      <c r="I196" s="190">
        <v>276</v>
      </c>
      <c r="J196" s="191" t="s">
        <v>726</v>
      </c>
      <c r="K196" s="192">
        <f t="shared" si="83"/>
        <v>68</v>
      </c>
      <c r="L196" s="193">
        <f>K196/F196</f>
        <v>0.32075471698113206</v>
      </c>
      <c r="M196" s="188" t="s">
        <v>588</v>
      </c>
      <c r="N196" s="194">
        <v>42858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76</v>
      </c>
      <c r="B197" s="186">
        <v>42678</v>
      </c>
      <c r="C197" s="186"/>
      <c r="D197" s="187" t="s">
        <v>456</v>
      </c>
      <c r="E197" s="188" t="s">
        <v>619</v>
      </c>
      <c r="F197" s="189">
        <v>155</v>
      </c>
      <c r="G197" s="188"/>
      <c r="H197" s="188">
        <v>210</v>
      </c>
      <c r="I197" s="190">
        <v>210</v>
      </c>
      <c r="J197" s="191" t="s">
        <v>727</v>
      </c>
      <c r="K197" s="192">
        <f t="shared" si="83"/>
        <v>55</v>
      </c>
      <c r="L197" s="193">
        <f>K197/F197</f>
        <v>0.35483870967741937</v>
      </c>
      <c r="M197" s="188" t="s">
        <v>588</v>
      </c>
      <c r="N197" s="194">
        <v>42944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5">
        <v>77</v>
      </c>
      <c r="B198" s="196">
        <v>42710</v>
      </c>
      <c r="C198" s="196"/>
      <c r="D198" s="197" t="s">
        <v>728</v>
      </c>
      <c r="E198" s="198" t="s">
        <v>619</v>
      </c>
      <c r="F198" s="199">
        <v>150.5</v>
      </c>
      <c r="G198" s="199"/>
      <c r="H198" s="200">
        <v>72.5</v>
      </c>
      <c r="I198" s="200">
        <v>174</v>
      </c>
      <c r="J198" s="201" t="s">
        <v>729</v>
      </c>
      <c r="K198" s="202">
        <v>-78</v>
      </c>
      <c r="L198" s="203">
        <v>-0.51827242524916906</v>
      </c>
      <c r="M198" s="199" t="s">
        <v>600</v>
      </c>
      <c r="N198" s="196">
        <v>43333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78</v>
      </c>
      <c r="B199" s="186">
        <v>42712</v>
      </c>
      <c r="C199" s="186"/>
      <c r="D199" s="187" t="s">
        <v>730</v>
      </c>
      <c r="E199" s="188" t="s">
        <v>619</v>
      </c>
      <c r="F199" s="189">
        <v>380</v>
      </c>
      <c r="G199" s="188"/>
      <c r="H199" s="188">
        <v>478</v>
      </c>
      <c r="I199" s="190">
        <v>468</v>
      </c>
      <c r="J199" s="191" t="s">
        <v>677</v>
      </c>
      <c r="K199" s="192">
        <f>H199-F199</f>
        <v>98</v>
      </c>
      <c r="L199" s="193">
        <f>K199/F199</f>
        <v>0.25789473684210529</v>
      </c>
      <c r="M199" s="188" t="s">
        <v>588</v>
      </c>
      <c r="N199" s="194">
        <v>43025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79</v>
      </c>
      <c r="B200" s="186">
        <v>42734</v>
      </c>
      <c r="C200" s="186"/>
      <c r="D200" s="187" t="s">
        <v>108</v>
      </c>
      <c r="E200" s="188" t="s">
        <v>619</v>
      </c>
      <c r="F200" s="189">
        <v>305</v>
      </c>
      <c r="G200" s="188"/>
      <c r="H200" s="188">
        <v>375</v>
      </c>
      <c r="I200" s="190">
        <v>375</v>
      </c>
      <c r="J200" s="191" t="s">
        <v>677</v>
      </c>
      <c r="K200" s="192">
        <f>H200-F200</f>
        <v>70</v>
      </c>
      <c r="L200" s="193">
        <f>K200/F200</f>
        <v>0.22950819672131148</v>
      </c>
      <c r="M200" s="188" t="s">
        <v>588</v>
      </c>
      <c r="N200" s="194">
        <v>42768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80</v>
      </c>
      <c r="B201" s="186">
        <v>42739</v>
      </c>
      <c r="C201" s="186"/>
      <c r="D201" s="187" t="s">
        <v>94</v>
      </c>
      <c r="E201" s="188" t="s">
        <v>619</v>
      </c>
      <c r="F201" s="189">
        <v>99.5</v>
      </c>
      <c r="G201" s="188"/>
      <c r="H201" s="188">
        <v>158</v>
      </c>
      <c r="I201" s="190">
        <v>158</v>
      </c>
      <c r="J201" s="191" t="s">
        <v>677</v>
      </c>
      <c r="K201" s="192">
        <f>H201-F201</f>
        <v>58.5</v>
      </c>
      <c r="L201" s="193">
        <f>K201/F201</f>
        <v>0.5879396984924623</v>
      </c>
      <c r="M201" s="188" t="s">
        <v>588</v>
      </c>
      <c r="N201" s="194">
        <v>42898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81</v>
      </c>
      <c r="B202" s="186">
        <v>42739</v>
      </c>
      <c r="C202" s="186"/>
      <c r="D202" s="187" t="s">
        <v>94</v>
      </c>
      <c r="E202" s="188" t="s">
        <v>619</v>
      </c>
      <c r="F202" s="189">
        <v>99.5</v>
      </c>
      <c r="G202" s="188"/>
      <c r="H202" s="188">
        <v>158</v>
      </c>
      <c r="I202" s="190">
        <v>158</v>
      </c>
      <c r="J202" s="191" t="s">
        <v>677</v>
      </c>
      <c r="K202" s="192">
        <v>58.5</v>
      </c>
      <c r="L202" s="193">
        <v>0.58793969849246197</v>
      </c>
      <c r="M202" s="188" t="s">
        <v>588</v>
      </c>
      <c r="N202" s="194">
        <v>42898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82</v>
      </c>
      <c r="B203" s="186">
        <v>42786</v>
      </c>
      <c r="C203" s="186"/>
      <c r="D203" s="187" t="s">
        <v>185</v>
      </c>
      <c r="E203" s="188" t="s">
        <v>619</v>
      </c>
      <c r="F203" s="189">
        <v>140.5</v>
      </c>
      <c r="G203" s="188"/>
      <c r="H203" s="188">
        <v>220</v>
      </c>
      <c r="I203" s="190">
        <v>220</v>
      </c>
      <c r="J203" s="191" t="s">
        <v>677</v>
      </c>
      <c r="K203" s="192">
        <f>H203-F203</f>
        <v>79.5</v>
      </c>
      <c r="L203" s="193">
        <f>K203/F203</f>
        <v>0.5658362989323843</v>
      </c>
      <c r="M203" s="188" t="s">
        <v>588</v>
      </c>
      <c r="N203" s="194">
        <v>42864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83</v>
      </c>
      <c r="B204" s="186">
        <v>42786</v>
      </c>
      <c r="C204" s="186"/>
      <c r="D204" s="187" t="s">
        <v>731</v>
      </c>
      <c r="E204" s="188" t="s">
        <v>619</v>
      </c>
      <c r="F204" s="189">
        <v>202.5</v>
      </c>
      <c r="G204" s="188"/>
      <c r="H204" s="188">
        <v>234</v>
      </c>
      <c r="I204" s="190">
        <v>234</v>
      </c>
      <c r="J204" s="191" t="s">
        <v>677</v>
      </c>
      <c r="K204" s="192">
        <v>31.5</v>
      </c>
      <c r="L204" s="193">
        <v>0.155555555555556</v>
      </c>
      <c r="M204" s="188" t="s">
        <v>588</v>
      </c>
      <c r="N204" s="194">
        <v>42836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84</v>
      </c>
      <c r="B205" s="186">
        <v>42818</v>
      </c>
      <c r="C205" s="186"/>
      <c r="D205" s="187" t="s">
        <v>732</v>
      </c>
      <c r="E205" s="188" t="s">
        <v>619</v>
      </c>
      <c r="F205" s="189">
        <v>300.5</v>
      </c>
      <c r="G205" s="188"/>
      <c r="H205" s="188">
        <v>417.5</v>
      </c>
      <c r="I205" s="190">
        <v>420</v>
      </c>
      <c r="J205" s="191" t="s">
        <v>733</v>
      </c>
      <c r="K205" s="192">
        <f>H205-F205</f>
        <v>117</v>
      </c>
      <c r="L205" s="193">
        <f>K205/F205</f>
        <v>0.38935108153078202</v>
      </c>
      <c r="M205" s="188" t="s">
        <v>588</v>
      </c>
      <c r="N205" s="194">
        <v>43070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85</v>
      </c>
      <c r="B206" s="186">
        <v>42818</v>
      </c>
      <c r="C206" s="186"/>
      <c r="D206" s="187" t="s">
        <v>707</v>
      </c>
      <c r="E206" s="188" t="s">
        <v>619</v>
      </c>
      <c r="F206" s="189">
        <v>850</v>
      </c>
      <c r="G206" s="188"/>
      <c r="H206" s="188">
        <v>1042.5</v>
      </c>
      <c r="I206" s="190">
        <v>1023</v>
      </c>
      <c r="J206" s="191" t="s">
        <v>734</v>
      </c>
      <c r="K206" s="192">
        <v>192.5</v>
      </c>
      <c r="L206" s="193">
        <v>0.22647058823529401</v>
      </c>
      <c r="M206" s="188" t="s">
        <v>588</v>
      </c>
      <c r="N206" s="194">
        <v>42830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86</v>
      </c>
      <c r="B207" s="186">
        <v>42830</v>
      </c>
      <c r="C207" s="186"/>
      <c r="D207" s="187" t="s">
        <v>487</v>
      </c>
      <c r="E207" s="188" t="s">
        <v>619</v>
      </c>
      <c r="F207" s="189">
        <v>785</v>
      </c>
      <c r="G207" s="188"/>
      <c r="H207" s="188">
        <v>930</v>
      </c>
      <c r="I207" s="190">
        <v>920</v>
      </c>
      <c r="J207" s="191" t="s">
        <v>735</v>
      </c>
      <c r="K207" s="192">
        <f>H207-F207</f>
        <v>145</v>
      </c>
      <c r="L207" s="193">
        <f>K207/F207</f>
        <v>0.18471337579617833</v>
      </c>
      <c r="M207" s="188" t="s">
        <v>588</v>
      </c>
      <c r="N207" s="194">
        <v>42976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5">
        <v>87</v>
      </c>
      <c r="B208" s="196">
        <v>42831</v>
      </c>
      <c r="C208" s="196"/>
      <c r="D208" s="197" t="s">
        <v>736</v>
      </c>
      <c r="E208" s="198" t="s">
        <v>619</v>
      </c>
      <c r="F208" s="199">
        <v>40</v>
      </c>
      <c r="G208" s="199"/>
      <c r="H208" s="200">
        <v>13.1</v>
      </c>
      <c r="I208" s="200">
        <v>60</v>
      </c>
      <c r="J208" s="201" t="s">
        <v>737</v>
      </c>
      <c r="K208" s="202">
        <v>-26.9</v>
      </c>
      <c r="L208" s="203">
        <v>-0.67249999999999999</v>
      </c>
      <c r="M208" s="199" t="s">
        <v>600</v>
      </c>
      <c r="N208" s="196">
        <v>43138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88</v>
      </c>
      <c r="B209" s="186">
        <v>42837</v>
      </c>
      <c r="C209" s="186"/>
      <c r="D209" s="187" t="s">
        <v>93</v>
      </c>
      <c r="E209" s="188" t="s">
        <v>619</v>
      </c>
      <c r="F209" s="189">
        <v>289.5</v>
      </c>
      <c r="G209" s="188"/>
      <c r="H209" s="188">
        <v>354</v>
      </c>
      <c r="I209" s="190">
        <v>360</v>
      </c>
      <c r="J209" s="191" t="s">
        <v>738</v>
      </c>
      <c r="K209" s="192">
        <f t="shared" ref="K209:K217" si="84">H209-F209</f>
        <v>64.5</v>
      </c>
      <c r="L209" s="193">
        <f t="shared" ref="L209:L217" si="85">K209/F209</f>
        <v>0.22279792746113988</v>
      </c>
      <c r="M209" s="188" t="s">
        <v>588</v>
      </c>
      <c r="N209" s="194">
        <v>43040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89</v>
      </c>
      <c r="B210" s="186">
        <v>42845</v>
      </c>
      <c r="C210" s="186"/>
      <c r="D210" s="187" t="s">
        <v>426</v>
      </c>
      <c r="E210" s="188" t="s">
        <v>619</v>
      </c>
      <c r="F210" s="189">
        <v>700</v>
      </c>
      <c r="G210" s="188"/>
      <c r="H210" s="188">
        <v>840</v>
      </c>
      <c r="I210" s="190">
        <v>840</v>
      </c>
      <c r="J210" s="191" t="s">
        <v>739</v>
      </c>
      <c r="K210" s="192">
        <f t="shared" si="84"/>
        <v>140</v>
      </c>
      <c r="L210" s="193">
        <f t="shared" si="85"/>
        <v>0.2</v>
      </c>
      <c r="M210" s="188" t="s">
        <v>588</v>
      </c>
      <c r="N210" s="194">
        <v>42893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90</v>
      </c>
      <c r="B211" s="186">
        <v>42887</v>
      </c>
      <c r="C211" s="186"/>
      <c r="D211" s="187" t="s">
        <v>740</v>
      </c>
      <c r="E211" s="188" t="s">
        <v>619</v>
      </c>
      <c r="F211" s="189">
        <v>130</v>
      </c>
      <c r="G211" s="188"/>
      <c r="H211" s="188">
        <v>144.25</v>
      </c>
      <c r="I211" s="190">
        <v>170</v>
      </c>
      <c r="J211" s="191" t="s">
        <v>741</v>
      </c>
      <c r="K211" s="192">
        <f t="shared" si="84"/>
        <v>14.25</v>
      </c>
      <c r="L211" s="193">
        <f t="shared" si="85"/>
        <v>0.10961538461538461</v>
      </c>
      <c r="M211" s="188" t="s">
        <v>588</v>
      </c>
      <c r="N211" s="194">
        <v>43675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91</v>
      </c>
      <c r="B212" s="186">
        <v>42901</v>
      </c>
      <c r="C212" s="186"/>
      <c r="D212" s="187" t="s">
        <v>742</v>
      </c>
      <c r="E212" s="188" t="s">
        <v>619</v>
      </c>
      <c r="F212" s="189">
        <v>214.5</v>
      </c>
      <c r="G212" s="188"/>
      <c r="H212" s="188">
        <v>262</v>
      </c>
      <c r="I212" s="190">
        <v>262</v>
      </c>
      <c r="J212" s="191" t="s">
        <v>743</v>
      </c>
      <c r="K212" s="192">
        <f t="shared" si="84"/>
        <v>47.5</v>
      </c>
      <c r="L212" s="193">
        <f t="shared" si="85"/>
        <v>0.22144522144522144</v>
      </c>
      <c r="M212" s="188" t="s">
        <v>588</v>
      </c>
      <c r="N212" s="194">
        <v>42977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92</v>
      </c>
      <c r="B213" s="217">
        <v>42933</v>
      </c>
      <c r="C213" s="217"/>
      <c r="D213" s="218" t="s">
        <v>744</v>
      </c>
      <c r="E213" s="219" t="s">
        <v>619</v>
      </c>
      <c r="F213" s="220">
        <v>370</v>
      </c>
      <c r="G213" s="219"/>
      <c r="H213" s="219">
        <v>447.5</v>
      </c>
      <c r="I213" s="221">
        <v>450</v>
      </c>
      <c r="J213" s="222" t="s">
        <v>677</v>
      </c>
      <c r="K213" s="192">
        <f t="shared" si="84"/>
        <v>77.5</v>
      </c>
      <c r="L213" s="223">
        <f t="shared" si="85"/>
        <v>0.20945945945945946</v>
      </c>
      <c r="M213" s="219" t="s">
        <v>588</v>
      </c>
      <c r="N213" s="224">
        <v>43035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93</v>
      </c>
      <c r="B214" s="217">
        <v>42943</v>
      </c>
      <c r="C214" s="217"/>
      <c r="D214" s="218" t="s">
        <v>183</v>
      </c>
      <c r="E214" s="219" t="s">
        <v>619</v>
      </c>
      <c r="F214" s="220">
        <v>657.5</v>
      </c>
      <c r="G214" s="219"/>
      <c r="H214" s="219">
        <v>825</v>
      </c>
      <c r="I214" s="221">
        <v>820</v>
      </c>
      <c r="J214" s="222" t="s">
        <v>677</v>
      </c>
      <c r="K214" s="192">
        <f t="shared" si="84"/>
        <v>167.5</v>
      </c>
      <c r="L214" s="223">
        <f t="shared" si="85"/>
        <v>0.25475285171102663</v>
      </c>
      <c r="M214" s="219" t="s">
        <v>588</v>
      </c>
      <c r="N214" s="224">
        <v>43090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94</v>
      </c>
      <c r="B215" s="186">
        <v>42964</v>
      </c>
      <c r="C215" s="186"/>
      <c r="D215" s="187" t="s">
        <v>361</v>
      </c>
      <c r="E215" s="188" t="s">
        <v>619</v>
      </c>
      <c r="F215" s="189">
        <v>605</v>
      </c>
      <c r="G215" s="188"/>
      <c r="H215" s="188">
        <v>750</v>
      </c>
      <c r="I215" s="190">
        <v>750</v>
      </c>
      <c r="J215" s="191" t="s">
        <v>735</v>
      </c>
      <c r="K215" s="192">
        <f t="shared" si="84"/>
        <v>145</v>
      </c>
      <c r="L215" s="193">
        <f t="shared" si="85"/>
        <v>0.23966942148760331</v>
      </c>
      <c r="M215" s="188" t="s">
        <v>588</v>
      </c>
      <c r="N215" s="194">
        <v>43027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5">
        <v>95</v>
      </c>
      <c r="B216" s="196">
        <v>42979</v>
      </c>
      <c r="C216" s="196"/>
      <c r="D216" s="204" t="s">
        <v>745</v>
      </c>
      <c r="E216" s="199" t="s">
        <v>619</v>
      </c>
      <c r="F216" s="199">
        <v>255</v>
      </c>
      <c r="G216" s="200"/>
      <c r="H216" s="200">
        <v>217.25</v>
      </c>
      <c r="I216" s="200">
        <v>320</v>
      </c>
      <c r="J216" s="201" t="s">
        <v>746</v>
      </c>
      <c r="K216" s="202">
        <f t="shared" si="84"/>
        <v>-37.75</v>
      </c>
      <c r="L216" s="205">
        <f t="shared" si="85"/>
        <v>-0.14803921568627451</v>
      </c>
      <c r="M216" s="199" t="s">
        <v>600</v>
      </c>
      <c r="N216" s="196">
        <v>43661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96</v>
      </c>
      <c r="B217" s="186">
        <v>42997</v>
      </c>
      <c r="C217" s="186"/>
      <c r="D217" s="187" t="s">
        <v>747</v>
      </c>
      <c r="E217" s="188" t="s">
        <v>619</v>
      </c>
      <c r="F217" s="189">
        <v>215</v>
      </c>
      <c r="G217" s="188"/>
      <c r="H217" s="188">
        <v>258</v>
      </c>
      <c r="I217" s="190">
        <v>258</v>
      </c>
      <c r="J217" s="191" t="s">
        <v>677</v>
      </c>
      <c r="K217" s="192">
        <f t="shared" si="84"/>
        <v>43</v>
      </c>
      <c r="L217" s="193">
        <f t="shared" si="85"/>
        <v>0.2</v>
      </c>
      <c r="M217" s="188" t="s">
        <v>588</v>
      </c>
      <c r="N217" s="194">
        <v>43040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97</v>
      </c>
      <c r="B218" s="186">
        <v>42997</v>
      </c>
      <c r="C218" s="186"/>
      <c r="D218" s="187" t="s">
        <v>747</v>
      </c>
      <c r="E218" s="188" t="s">
        <v>619</v>
      </c>
      <c r="F218" s="189">
        <v>215</v>
      </c>
      <c r="G218" s="188"/>
      <c r="H218" s="188">
        <v>258</v>
      </c>
      <c r="I218" s="190">
        <v>258</v>
      </c>
      <c r="J218" s="222" t="s">
        <v>677</v>
      </c>
      <c r="K218" s="192">
        <v>43</v>
      </c>
      <c r="L218" s="193">
        <v>0.2</v>
      </c>
      <c r="M218" s="188" t="s">
        <v>588</v>
      </c>
      <c r="N218" s="194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98</v>
      </c>
      <c r="B219" s="217">
        <v>42998</v>
      </c>
      <c r="C219" s="217"/>
      <c r="D219" s="218" t="s">
        <v>748</v>
      </c>
      <c r="E219" s="219" t="s">
        <v>619</v>
      </c>
      <c r="F219" s="189">
        <v>75</v>
      </c>
      <c r="G219" s="219"/>
      <c r="H219" s="219">
        <v>90</v>
      </c>
      <c r="I219" s="221">
        <v>90</v>
      </c>
      <c r="J219" s="191" t="s">
        <v>749</v>
      </c>
      <c r="K219" s="192">
        <f t="shared" ref="K219:K224" si="86">H219-F219</f>
        <v>15</v>
      </c>
      <c r="L219" s="193">
        <f t="shared" ref="L219:L224" si="87">K219/F219</f>
        <v>0.2</v>
      </c>
      <c r="M219" s="188" t="s">
        <v>588</v>
      </c>
      <c r="N219" s="194">
        <v>43019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99</v>
      </c>
      <c r="B220" s="217">
        <v>43011</v>
      </c>
      <c r="C220" s="217"/>
      <c r="D220" s="218" t="s">
        <v>602</v>
      </c>
      <c r="E220" s="219" t="s">
        <v>619</v>
      </c>
      <c r="F220" s="220">
        <v>315</v>
      </c>
      <c r="G220" s="219"/>
      <c r="H220" s="219">
        <v>392</v>
      </c>
      <c r="I220" s="221">
        <v>384</v>
      </c>
      <c r="J220" s="222" t="s">
        <v>750</v>
      </c>
      <c r="K220" s="192">
        <f t="shared" si="86"/>
        <v>77</v>
      </c>
      <c r="L220" s="223">
        <f t="shared" si="87"/>
        <v>0.24444444444444444</v>
      </c>
      <c r="M220" s="219" t="s">
        <v>588</v>
      </c>
      <c r="N220" s="224">
        <v>43017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100</v>
      </c>
      <c r="B221" s="217">
        <v>43013</v>
      </c>
      <c r="C221" s="217"/>
      <c r="D221" s="218" t="s">
        <v>461</v>
      </c>
      <c r="E221" s="219" t="s">
        <v>619</v>
      </c>
      <c r="F221" s="220">
        <v>145</v>
      </c>
      <c r="G221" s="219"/>
      <c r="H221" s="219">
        <v>179</v>
      </c>
      <c r="I221" s="221">
        <v>180</v>
      </c>
      <c r="J221" s="222" t="s">
        <v>751</v>
      </c>
      <c r="K221" s="192">
        <f t="shared" si="86"/>
        <v>34</v>
      </c>
      <c r="L221" s="223">
        <f t="shared" si="87"/>
        <v>0.23448275862068965</v>
      </c>
      <c r="M221" s="219" t="s">
        <v>588</v>
      </c>
      <c r="N221" s="224">
        <v>43025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101</v>
      </c>
      <c r="B222" s="217">
        <v>43014</v>
      </c>
      <c r="C222" s="217"/>
      <c r="D222" s="218" t="s">
        <v>335</v>
      </c>
      <c r="E222" s="219" t="s">
        <v>619</v>
      </c>
      <c r="F222" s="220">
        <v>256</v>
      </c>
      <c r="G222" s="219"/>
      <c r="H222" s="219">
        <v>323</v>
      </c>
      <c r="I222" s="221">
        <v>320</v>
      </c>
      <c r="J222" s="222" t="s">
        <v>677</v>
      </c>
      <c r="K222" s="192">
        <f t="shared" si="86"/>
        <v>67</v>
      </c>
      <c r="L222" s="223">
        <f t="shared" si="87"/>
        <v>0.26171875</v>
      </c>
      <c r="M222" s="219" t="s">
        <v>588</v>
      </c>
      <c r="N222" s="224">
        <v>43067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102</v>
      </c>
      <c r="B223" s="217">
        <v>43017</v>
      </c>
      <c r="C223" s="217"/>
      <c r="D223" s="218" t="s">
        <v>351</v>
      </c>
      <c r="E223" s="219" t="s">
        <v>619</v>
      </c>
      <c r="F223" s="220">
        <v>137.5</v>
      </c>
      <c r="G223" s="219"/>
      <c r="H223" s="219">
        <v>184</v>
      </c>
      <c r="I223" s="221">
        <v>183</v>
      </c>
      <c r="J223" s="222" t="s">
        <v>752</v>
      </c>
      <c r="K223" s="192">
        <f t="shared" si="86"/>
        <v>46.5</v>
      </c>
      <c r="L223" s="223">
        <f t="shared" si="87"/>
        <v>0.33818181818181819</v>
      </c>
      <c r="M223" s="219" t="s">
        <v>588</v>
      </c>
      <c r="N223" s="224">
        <v>43108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103</v>
      </c>
      <c r="B224" s="217">
        <v>43018</v>
      </c>
      <c r="C224" s="217"/>
      <c r="D224" s="218" t="s">
        <v>753</v>
      </c>
      <c r="E224" s="219" t="s">
        <v>619</v>
      </c>
      <c r="F224" s="220">
        <v>125.5</v>
      </c>
      <c r="G224" s="219"/>
      <c r="H224" s="219">
        <v>158</v>
      </c>
      <c r="I224" s="221">
        <v>155</v>
      </c>
      <c r="J224" s="222" t="s">
        <v>754</v>
      </c>
      <c r="K224" s="192">
        <f t="shared" si="86"/>
        <v>32.5</v>
      </c>
      <c r="L224" s="223">
        <f t="shared" si="87"/>
        <v>0.25896414342629481</v>
      </c>
      <c r="M224" s="219" t="s">
        <v>588</v>
      </c>
      <c r="N224" s="224">
        <v>43067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104</v>
      </c>
      <c r="B225" s="217">
        <v>43018</v>
      </c>
      <c r="C225" s="217"/>
      <c r="D225" s="218" t="s">
        <v>755</v>
      </c>
      <c r="E225" s="219" t="s">
        <v>619</v>
      </c>
      <c r="F225" s="220">
        <v>895</v>
      </c>
      <c r="G225" s="219"/>
      <c r="H225" s="219">
        <v>1122.5</v>
      </c>
      <c r="I225" s="221">
        <v>1078</v>
      </c>
      <c r="J225" s="222" t="s">
        <v>756</v>
      </c>
      <c r="K225" s="192">
        <v>227.5</v>
      </c>
      <c r="L225" s="223">
        <v>0.25418994413407803</v>
      </c>
      <c r="M225" s="219" t="s">
        <v>588</v>
      </c>
      <c r="N225" s="224">
        <v>43117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105</v>
      </c>
      <c r="B226" s="217">
        <v>43020</v>
      </c>
      <c r="C226" s="217"/>
      <c r="D226" s="218" t="s">
        <v>344</v>
      </c>
      <c r="E226" s="219" t="s">
        <v>619</v>
      </c>
      <c r="F226" s="220">
        <v>525</v>
      </c>
      <c r="G226" s="219"/>
      <c r="H226" s="219">
        <v>629</v>
      </c>
      <c r="I226" s="221">
        <v>629</v>
      </c>
      <c r="J226" s="222" t="s">
        <v>677</v>
      </c>
      <c r="K226" s="192">
        <v>104</v>
      </c>
      <c r="L226" s="223">
        <v>0.19809523809523799</v>
      </c>
      <c r="M226" s="219" t="s">
        <v>588</v>
      </c>
      <c r="N226" s="224">
        <v>43119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106</v>
      </c>
      <c r="B227" s="217">
        <v>43046</v>
      </c>
      <c r="C227" s="217"/>
      <c r="D227" s="218" t="s">
        <v>386</v>
      </c>
      <c r="E227" s="219" t="s">
        <v>619</v>
      </c>
      <c r="F227" s="220">
        <v>740</v>
      </c>
      <c r="G227" s="219"/>
      <c r="H227" s="219">
        <v>892.5</v>
      </c>
      <c r="I227" s="221">
        <v>900</v>
      </c>
      <c r="J227" s="222" t="s">
        <v>757</v>
      </c>
      <c r="K227" s="192">
        <f>H227-F227</f>
        <v>152.5</v>
      </c>
      <c r="L227" s="223">
        <f>K227/F227</f>
        <v>0.20608108108108109</v>
      </c>
      <c r="M227" s="219" t="s">
        <v>588</v>
      </c>
      <c r="N227" s="224">
        <v>43052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107</v>
      </c>
      <c r="B228" s="186">
        <v>43073</v>
      </c>
      <c r="C228" s="186"/>
      <c r="D228" s="187" t="s">
        <v>758</v>
      </c>
      <c r="E228" s="188" t="s">
        <v>619</v>
      </c>
      <c r="F228" s="189">
        <v>118.5</v>
      </c>
      <c r="G228" s="188"/>
      <c r="H228" s="188">
        <v>143.5</v>
      </c>
      <c r="I228" s="190">
        <v>145</v>
      </c>
      <c r="J228" s="191" t="s">
        <v>609</v>
      </c>
      <c r="K228" s="192">
        <f>H228-F228</f>
        <v>25</v>
      </c>
      <c r="L228" s="193">
        <f>K228/F228</f>
        <v>0.2109704641350211</v>
      </c>
      <c r="M228" s="188" t="s">
        <v>588</v>
      </c>
      <c r="N228" s="194">
        <v>43097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5">
        <v>108</v>
      </c>
      <c r="B229" s="196">
        <v>43090</v>
      </c>
      <c r="C229" s="196"/>
      <c r="D229" s="197" t="s">
        <v>432</v>
      </c>
      <c r="E229" s="198" t="s">
        <v>619</v>
      </c>
      <c r="F229" s="199">
        <v>715</v>
      </c>
      <c r="G229" s="199"/>
      <c r="H229" s="200">
        <v>500</v>
      </c>
      <c r="I229" s="200">
        <v>872</v>
      </c>
      <c r="J229" s="201" t="s">
        <v>759</v>
      </c>
      <c r="K229" s="202">
        <f>H229-F229</f>
        <v>-215</v>
      </c>
      <c r="L229" s="203">
        <f>K229/F229</f>
        <v>-0.30069930069930068</v>
      </c>
      <c r="M229" s="199" t="s">
        <v>600</v>
      </c>
      <c r="N229" s="196">
        <v>43670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109</v>
      </c>
      <c r="B230" s="186">
        <v>43098</v>
      </c>
      <c r="C230" s="186"/>
      <c r="D230" s="187" t="s">
        <v>602</v>
      </c>
      <c r="E230" s="188" t="s">
        <v>619</v>
      </c>
      <c r="F230" s="189">
        <v>435</v>
      </c>
      <c r="G230" s="188"/>
      <c r="H230" s="188">
        <v>542.5</v>
      </c>
      <c r="I230" s="190">
        <v>539</v>
      </c>
      <c r="J230" s="191" t="s">
        <v>677</v>
      </c>
      <c r="K230" s="192">
        <v>107.5</v>
      </c>
      <c r="L230" s="193">
        <v>0.247126436781609</v>
      </c>
      <c r="M230" s="188" t="s">
        <v>588</v>
      </c>
      <c r="N230" s="194">
        <v>43206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110</v>
      </c>
      <c r="B231" s="186">
        <v>43098</v>
      </c>
      <c r="C231" s="186"/>
      <c r="D231" s="187" t="s">
        <v>560</v>
      </c>
      <c r="E231" s="188" t="s">
        <v>619</v>
      </c>
      <c r="F231" s="189">
        <v>885</v>
      </c>
      <c r="G231" s="188"/>
      <c r="H231" s="188">
        <v>1090</v>
      </c>
      <c r="I231" s="190">
        <v>1084</v>
      </c>
      <c r="J231" s="191" t="s">
        <v>677</v>
      </c>
      <c r="K231" s="192">
        <v>205</v>
      </c>
      <c r="L231" s="193">
        <v>0.23163841807909599</v>
      </c>
      <c r="M231" s="188" t="s">
        <v>588</v>
      </c>
      <c r="N231" s="194">
        <v>43213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5">
        <v>111</v>
      </c>
      <c r="B232" s="226">
        <v>43192</v>
      </c>
      <c r="C232" s="226"/>
      <c r="D232" s="204" t="s">
        <v>760</v>
      </c>
      <c r="E232" s="199" t="s">
        <v>619</v>
      </c>
      <c r="F232" s="227">
        <v>478.5</v>
      </c>
      <c r="G232" s="199"/>
      <c r="H232" s="199">
        <v>442</v>
      </c>
      <c r="I232" s="200">
        <v>613</v>
      </c>
      <c r="J232" s="201" t="s">
        <v>761</v>
      </c>
      <c r="K232" s="202">
        <f>H232-F232</f>
        <v>-36.5</v>
      </c>
      <c r="L232" s="203">
        <f>K232/F232</f>
        <v>-7.6280041797283177E-2</v>
      </c>
      <c r="M232" s="199" t="s">
        <v>600</v>
      </c>
      <c r="N232" s="196">
        <v>43762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5">
        <v>112</v>
      </c>
      <c r="B233" s="196">
        <v>43194</v>
      </c>
      <c r="C233" s="196"/>
      <c r="D233" s="197" t="s">
        <v>762</v>
      </c>
      <c r="E233" s="198" t="s">
        <v>619</v>
      </c>
      <c r="F233" s="199">
        <f>141.5-7.3</f>
        <v>134.19999999999999</v>
      </c>
      <c r="G233" s="199"/>
      <c r="H233" s="200">
        <v>77</v>
      </c>
      <c r="I233" s="200">
        <v>180</v>
      </c>
      <c r="J233" s="201" t="s">
        <v>763</v>
      </c>
      <c r="K233" s="202">
        <f>H233-F233</f>
        <v>-57.199999999999989</v>
      </c>
      <c r="L233" s="203">
        <f>K233/F233</f>
        <v>-0.42622950819672129</v>
      </c>
      <c r="M233" s="199" t="s">
        <v>600</v>
      </c>
      <c r="N233" s="196">
        <v>43522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5">
        <v>113</v>
      </c>
      <c r="B234" s="196">
        <v>43209</v>
      </c>
      <c r="C234" s="196"/>
      <c r="D234" s="197" t="s">
        <v>764</v>
      </c>
      <c r="E234" s="198" t="s">
        <v>619</v>
      </c>
      <c r="F234" s="199">
        <v>430</v>
      </c>
      <c r="G234" s="199"/>
      <c r="H234" s="200">
        <v>220</v>
      </c>
      <c r="I234" s="200">
        <v>537</v>
      </c>
      <c r="J234" s="201" t="s">
        <v>765</v>
      </c>
      <c r="K234" s="202">
        <f>H234-F234</f>
        <v>-210</v>
      </c>
      <c r="L234" s="203">
        <f>K234/F234</f>
        <v>-0.48837209302325579</v>
      </c>
      <c r="M234" s="199" t="s">
        <v>600</v>
      </c>
      <c r="N234" s="196">
        <v>43252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114</v>
      </c>
      <c r="B235" s="217">
        <v>43220</v>
      </c>
      <c r="C235" s="217"/>
      <c r="D235" s="218" t="s">
        <v>387</v>
      </c>
      <c r="E235" s="219" t="s">
        <v>619</v>
      </c>
      <c r="F235" s="219">
        <v>153.5</v>
      </c>
      <c r="G235" s="219"/>
      <c r="H235" s="219">
        <v>196</v>
      </c>
      <c r="I235" s="221">
        <v>196</v>
      </c>
      <c r="J235" s="191" t="s">
        <v>766</v>
      </c>
      <c r="K235" s="192">
        <f>H235-F235</f>
        <v>42.5</v>
      </c>
      <c r="L235" s="193">
        <f>K235/F235</f>
        <v>0.27687296416938112</v>
      </c>
      <c r="M235" s="188" t="s">
        <v>588</v>
      </c>
      <c r="N235" s="194">
        <v>43605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5">
        <v>115</v>
      </c>
      <c r="B236" s="196">
        <v>43306</v>
      </c>
      <c r="C236" s="196"/>
      <c r="D236" s="197" t="s">
        <v>736</v>
      </c>
      <c r="E236" s="198" t="s">
        <v>619</v>
      </c>
      <c r="F236" s="199">
        <v>27.5</v>
      </c>
      <c r="G236" s="199"/>
      <c r="H236" s="200">
        <v>13.1</v>
      </c>
      <c r="I236" s="200">
        <v>60</v>
      </c>
      <c r="J236" s="201" t="s">
        <v>767</v>
      </c>
      <c r="K236" s="202">
        <v>-14.4</v>
      </c>
      <c r="L236" s="203">
        <v>-0.52363636363636401</v>
      </c>
      <c r="M236" s="199" t="s">
        <v>600</v>
      </c>
      <c r="N236" s="196">
        <v>43138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5">
        <v>116</v>
      </c>
      <c r="B237" s="226">
        <v>43318</v>
      </c>
      <c r="C237" s="226"/>
      <c r="D237" s="204" t="s">
        <v>768</v>
      </c>
      <c r="E237" s="199" t="s">
        <v>619</v>
      </c>
      <c r="F237" s="199">
        <v>148.5</v>
      </c>
      <c r="G237" s="199"/>
      <c r="H237" s="199">
        <v>102</v>
      </c>
      <c r="I237" s="200">
        <v>182</v>
      </c>
      <c r="J237" s="201" t="s">
        <v>769</v>
      </c>
      <c r="K237" s="202">
        <f>H237-F237</f>
        <v>-46.5</v>
      </c>
      <c r="L237" s="203">
        <f>K237/F237</f>
        <v>-0.31313131313131315</v>
      </c>
      <c r="M237" s="199" t="s">
        <v>600</v>
      </c>
      <c r="N237" s="196">
        <v>43661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117</v>
      </c>
      <c r="B238" s="186">
        <v>43335</v>
      </c>
      <c r="C238" s="186"/>
      <c r="D238" s="187" t="s">
        <v>770</v>
      </c>
      <c r="E238" s="188" t="s">
        <v>619</v>
      </c>
      <c r="F238" s="219">
        <v>285</v>
      </c>
      <c r="G238" s="188"/>
      <c r="H238" s="188">
        <v>355</v>
      </c>
      <c r="I238" s="190">
        <v>364</v>
      </c>
      <c r="J238" s="191" t="s">
        <v>771</v>
      </c>
      <c r="K238" s="192">
        <v>70</v>
      </c>
      <c r="L238" s="193">
        <v>0.24561403508771901</v>
      </c>
      <c r="M238" s="188" t="s">
        <v>588</v>
      </c>
      <c r="N238" s="194">
        <v>43455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118</v>
      </c>
      <c r="B239" s="186">
        <v>43341</v>
      </c>
      <c r="C239" s="186"/>
      <c r="D239" s="187" t="s">
        <v>375</v>
      </c>
      <c r="E239" s="188" t="s">
        <v>619</v>
      </c>
      <c r="F239" s="219">
        <v>525</v>
      </c>
      <c r="G239" s="188"/>
      <c r="H239" s="188">
        <v>585</v>
      </c>
      <c r="I239" s="190">
        <v>635</v>
      </c>
      <c r="J239" s="191" t="s">
        <v>772</v>
      </c>
      <c r="K239" s="192">
        <f t="shared" ref="K239:K256" si="88">H239-F239</f>
        <v>60</v>
      </c>
      <c r="L239" s="193">
        <f t="shared" ref="L239:L256" si="89">K239/F239</f>
        <v>0.11428571428571428</v>
      </c>
      <c r="M239" s="188" t="s">
        <v>588</v>
      </c>
      <c r="N239" s="194">
        <v>43662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119</v>
      </c>
      <c r="B240" s="186">
        <v>43395</v>
      </c>
      <c r="C240" s="186"/>
      <c r="D240" s="187" t="s">
        <v>361</v>
      </c>
      <c r="E240" s="188" t="s">
        <v>619</v>
      </c>
      <c r="F240" s="219">
        <v>475</v>
      </c>
      <c r="G240" s="188"/>
      <c r="H240" s="188">
        <v>574</v>
      </c>
      <c r="I240" s="190">
        <v>570</v>
      </c>
      <c r="J240" s="191" t="s">
        <v>677</v>
      </c>
      <c r="K240" s="192">
        <f t="shared" si="88"/>
        <v>99</v>
      </c>
      <c r="L240" s="193">
        <f t="shared" si="89"/>
        <v>0.20842105263157895</v>
      </c>
      <c r="M240" s="188" t="s">
        <v>588</v>
      </c>
      <c r="N240" s="194">
        <v>43403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120</v>
      </c>
      <c r="B241" s="217">
        <v>43397</v>
      </c>
      <c r="C241" s="217"/>
      <c r="D241" s="218" t="s">
        <v>382</v>
      </c>
      <c r="E241" s="219" t="s">
        <v>619</v>
      </c>
      <c r="F241" s="219">
        <v>707.5</v>
      </c>
      <c r="G241" s="219"/>
      <c r="H241" s="219">
        <v>872</v>
      </c>
      <c r="I241" s="221">
        <v>872</v>
      </c>
      <c r="J241" s="222" t="s">
        <v>677</v>
      </c>
      <c r="K241" s="192">
        <f t="shared" si="88"/>
        <v>164.5</v>
      </c>
      <c r="L241" s="223">
        <f t="shared" si="89"/>
        <v>0.23250883392226149</v>
      </c>
      <c r="M241" s="219" t="s">
        <v>588</v>
      </c>
      <c r="N241" s="224">
        <v>43482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121</v>
      </c>
      <c r="B242" s="217">
        <v>43398</v>
      </c>
      <c r="C242" s="217"/>
      <c r="D242" s="218" t="s">
        <v>773</v>
      </c>
      <c r="E242" s="219" t="s">
        <v>619</v>
      </c>
      <c r="F242" s="219">
        <v>162</v>
      </c>
      <c r="G242" s="219"/>
      <c r="H242" s="219">
        <v>204</v>
      </c>
      <c r="I242" s="221">
        <v>209</v>
      </c>
      <c r="J242" s="222" t="s">
        <v>774</v>
      </c>
      <c r="K242" s="192">
        <f t="shared" si="88"/>
        <v>42</v>
      </c>
      <c r="L242" s="223">
        <f t="shared" si="89"/>
        <v>0.25925925925925924</v>
      </c>
      <c r="M242" s="219" t="s">
        <v>588</v>
      </c>
      <c r="N242" s="224">
        <v>43539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122</v>
      </c>
      <c r="B243" s="217">
        <v>43399</v>
      </c>
      <c r="C243" s="217"/>
      <c r="D243" s="218" t="s">
        <v>480</v>
      </c>
      <c r="E243" s="219" t="s">
        <v>619</v>
      </c>
      <c r="F243" s="219">
        <v>240</v>
      </c>
      <c r="G243" s="219"/>
      <c r="H243" s="219">
        <v>297</v>
      </c>
      <c r="I243" s="221">
        <v>297</v>
      </c>
      <c r="J243" s="222" t="s">
        <v>677</v>
      </c>
      <c r="K243" s="228">
        <f t="shared" si="88"/>
        <v>57</v>
      </c>
      <c r="L243" s="223">
        <f t="shared" si="89"/>
        <v>0.23749999999999999</v>
      </c>
      <c r="M243" s="219" t="s">
        <v>588</v>
      </c>
      <c r="N243" s="224">
        <v>43417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123</v>
      </c>
      <c r="B244" s="186">
        <v>43439</v>
      </c>
      <c r="C244" s="186"/>
      <c r="D244" s="187" t="s">
        <v>775</v>
      </c>
      <c r="E244" s="188" t="s">
        <v>619</v>
      </c>
      <c r="F244" s="188">
        <v>202.5</v>
      </c>
      <c r="G244" s="188"/>
      <c r="H244" s="188">
        <v>255</v>
      </c>
      <c r="I244" s="190">
        <v>252</v>
      </c>
      <c r="J244" s="191" t="s">
        <v>677</v>
      </c>
      <c r="K244" s="192">
        <f t="shared" si="88"/>
        <v>52.5</v>
      </c>
      <c r="L244" s="193">
        <f t="shared" si="89"/>
        <v>0.25925925925925924</v>
      </c>
      <c r="M244" s="188" t="s">
        <v>588</v>
      </c>
      <c r="N244" s="194">
        <v>43542</v>
      </c>
      <c r="O244" s="1"/>
      <c r="P244" s="1"/>
      <c r="Q244" s="1"/>
      <c r="R244" s="6" t="s">
        <v>776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124</v>
      </c>
      <c r="B245" s="217">
        <v>43465</v>
      </c>
      <c r="C245" s="186"/>
      <c r="D245" s="218" t="s">
        <v>414</v>
      </c>
      <c r="E245" s="219" t="s">
        <v>619</v>
      </c>
      <c r="F245" s="219">
        <v>710</v>
      </c>
      <c r="G245" s="219"/>
      <c r="H245" s="219">
        <v>866</v>
      </c>
      <c r="I245" s="221">
        <v>866</v>
      </c>
      <c r="J245" s="222" t="s">
        <v>677</v>
      </c>
      <c r="K245" s="192">
        <f t="shared" si="88"/>
        <v>156</v>
      </c>
      <c r="L245" s="193">
        <f t="shared" si="89"/>
        <v>0.21971830985915494</v>
      </c>
      <c r="M245" s="188" t="s">
        <v>588</v>
      </c>
      <c r="N245" s="194">
        <v>43553</v>
      </c>
      <c r="O245" s="1"/>
      <c r="P245" s="1"/>
      <c r="Q245" s="1"/>
      <c r="R245" s="6" t="s">
        <v>776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125</v>
      </c>
      <c r="B246" s="217">
        <v>43522</v>
      </c>
      <c r="C246" s="217"/>
      <c r="D246" s="218" t="s">
        <v>152</v>
      </c>
      <c r="E246" s="219" t="s">
        <v>619</v>
      </c>
      <c r="F246" s="219">
        <v>337.25</v>
      </c>
      <c r="G246" s="219"/>
      <c r="H246" s="219">
        <v>398.5</v>
      </c>
      <c r="I246" s="221">
        <v>411</v>
      </c>
      <c r="J246" s="191" t="s">
        <v>777</v>
      </c>
      <c r="K246" s="192">
        <f t="shared" si="88"/>
        <v>61.25</v>
      </c>
      <c r="L246" s="193">
        <f t="shared" si="89"/>
        <v>0.1816160118606375</v>
      </c>
      <c r="M246" s="188" t="s">
        <v>588</v>
      </c>
      <c r="N246" s="194">
        <v>43760</v>
      </c>
      <c r="O246" s="1"/>
      <c r="P246" s="1"/>
      <c r="Q246" s="1"/>
      <c r="R246" s="6" t="s">
        <v>776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126</v>
      </c>
      <c r="B247" s="230">
        <v>43559</v>
      </c>
      <c r="C247" s="230"/>
      <c r="D247" s="231" t="s">
        <v>778</v>
      </c>
      <c r="E247" s="232" t="s">
        <v>619</v>
      </c>
      <c r="F247" s="232">
        <v>130</v>
      </c>
      <c r="G247" s="232"/>
      <c r="H247" s="232">
        <v>65</v>
      </c>
      <c r="I247" s="233">
        <v>158</v>
      </c>
      <c r="J247" s="201" t="s">
        <v>779</v>
      </c>
      <c r="K247" s="202">
        <f t="shared" si="88"/>
        <v>-65</v>
      </c>
      <c r="L247" s="203">
        <f t="shared" si="89"/>
        <v>-0.5</v>
      </c>
      <c r="M247" s="199" t="s">
        <v>600</v>
      </c>
      <c r="N247" s="196">
        <v>43726</v>
      </c>
      <c r="O247" s="1"/>
      <c r="P247" s="1"/>
      <c r="Q247" s="1"/>
      <c r="R247" s="6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127</v>
      </c>
      <c r="B248" s="217">
        <v>43017</v>
      </c>
      <c r="C248" s="217"/>
      <c r="D248" s="218" t="s">
        <v>185</v>
      </c>
      <c r="E248" s="219" t="s">
        <v>619</v>
      </c>
      <c r="F248" s="219">
        <v>141.5</v>
      </c>
      <c r="G248" s="219"/>
      <c r="H248" s="219">
        <v>183.5</v>
      </c>
      <c r="I248" s="221">
        <v>210</v>
      </c>
      <c r="J248" s="191" t="s">
        <v>774</v>
      </c>
      <c r="K248" s="192">
        <f t="shared" si="88"/>
        <v>42</v>
      </c>
      <c r="L248" s="193">
        <f t="shared" si="89"/>
        <v>0.29681978798586572</v>
      </c>
      <c r="M248" s="188" t="s">
        <v>588</v>
      </c>
      <c r="N248" s="194">
        <v>43042</v>
      </c>
      <c r="O248" s="1"/>
      <c r="P248" s="1"/>
      <c r="Q248" s="1"/>
      <c r="R248" s="6" t="s">
        <v>780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128</v>
      </c>
      <c r="B249" s="230">
        <v>43074</v>
      </c>
      <c r="C249" s="230"/>
      <c r="D249" s="231" t="s">
        <v>781</v>
      </c>
      <c r="E249" s="232" t="s">
        <v>619</v>
      </c>
      <c r="F249" s="227">
        <v>172</v>
      </c>
      <c r="G249" s="232"/>
      <c r="H249" s="232">
        <v>155.25</v>
      </c>
      <c r="I249" s="233">
        <v>230</v>
      </c>
      <c r="J249" s="201" t="s">
        <v>782</v>
      </c>
      <c r="K249" s="202">
        <f t="shared" si="88"/>
        <v>-16.75</v>
      </c>
      <c r="L249" s="203">
        <f t="shared" si="89"/>
        <v>-9.7383720930232565E-2</v>
      </c>
      <c r="M249" s="199" t="s">
        <v>600</v>
      </c>
      <c r="N249" s="196">
        <v>43787</v>
      </c>
      <c r="O249" s="1"/>
      <c r="P249" s="1"/>
      <c r="Q249" s="1"/>
      <c r="R249" s="6" t="s">
        <v>780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129</v>
      </c>
      <c r="B250" s="217">
        <v>43398</v>
      </c>
      <c r="C250" s="217"/>
      <c r="D250" s="218" t="s">
        <v>107</v>
      </c>
      <c r="E250" s="219" t="s">
        <v>619</v>
      </c>
      <c r="F250" s="219">
        <v>698.5</v>
      </c>
      <c r="G250" s="219"/>
      <c r="H250" s="219">
        <v>890</v>
      </c>
      <c r="I250" s="221">
        <v>890</v>
      </c>
      <c r="J250" s="191" t="s">
        <v>850</v>
      </c>
      <c r="K250" s="192">
        <f t="shared" si="88"/>
        <v>191.5</v>
      </c>
      <c r="L250" s="193">
        <f t="shared" si="89"/>
        <v>0.27415891195418757</v>
      </c>
      <c r="M250" s="188" t="s">
        <v>588</v>
      </c>
      <c r="N250" s="194">
        <v>44328</v>
      </c>
      <c r="O250" s="1"/>
      <c r="P250" s="1"/>
      <c r="Q250" s="1"/>
      <c r="R250" s="6" t="s">
        <v>776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130</v>
      </c>
      <c r="B251" s="217">
        <v>42877</v>
      </c>
      <c r="C251" s="217"/>
      <c r="D251" s="218" t="s">
        <v>374</v>
      </c>
      <c r="E251" s="219" t="s">
        <v>619</v>
      </c>
      <c r="F251" s="219">
        <v>127.6</v>
      </c>
      <c r="G251" s="219"/>
      <c r="H251" s="219">
        <v>138</v>
      </c>
      <c r="I251" s="221">
        <v>190</v>
      </c>
      <c r="J251" s="191" t="s">
        <v>783</v>
      </c>
      <c r="K251" s="192">
        <f t="shared" si="88"/>
        <v>10.400000000000006</v>
      </c>
      <c r="L251" s="193">
        <f t="shared" si="89"/>
        <v>8.1504702194357417E-2</v>
      </c>
      <c r="M251" s="188" t="s">
        <v>588</v>
      </c>
      <c r="N251" s="194">
        <v>43774</v>
      </c>
      <c r="O251" s="1"/>
      <c r="P251" s="1"/>
      <c r="Q251" s="1"/>
      <c r="R251" s="6" t="s">
        <v>780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131</v>
      </c>
      <c r="B252" s="217">
        <v>43158</v>
      </c>
      <c r="C252" s="217"/>
      <c r="D252" s="218" t="s">
        <v>784</v>
      </c>
      <c r="E252" s="219" t="s">
        <v>619</v>
      </c>
      <c r="F252" s="219">
        <v>317</v>
      </c>
      <c r="G252" s="219"/>
      <c r="H252" s="219">
        <v>382.5</v>
      </c>
      <c r="I252" s="221">
        <v>398</v>
      </c>
      <c r="J252" s="191" t="s">
        <v>785</v>
      </c>
      <c r="K252" s="192">
        <f t="shared" si="88"/>
        <v>65.5</v>
      </c>
      <c r="L252" s="193">
        <f t="shared" si="89"/>
        <v>0.20662460567823343</v>
      </c>
      <c r="M252" s="188" t="s">
        <v>588</v>
      </c>
      <c r="N252" s="194">
        <v>44238</v>
      </c>
      <c r="O252" s="1"/>
      <c r="P252" s="1"/>
      <c r="Q252" s="1"/>
      <c r="R252" s="6" t="s">
        <v>780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132</v>
      </c>
      <c r="B253" s="230">
        <v>43164</v>
      </c>
      <c r="C253" s="230"/>
      <c r="D253" s="231" t="s">
        <v>144</v>
      </c>
      <c r="E253" s="232" t="s">
        <v>619</v>
      </c>
      <c r="F253" s="227">
        <f>510-14.4</f>
        <v>495.6</v>
      </c>
      <c r="G253" s="232"/>
      <c r="H253" s="232">
        <v>350</v>
      </c>
      <c r="I253" s="233">
        <v>672</v>
      </c>
      <c r="J253" s="201" t="s">
        <v>786</v>
      </c>
      <c r="K253" s="202">
        <f t="shared" si="88"/>
        <v>-145.60000000000002</v>
      </c>
      <c r="L253" s="203">
        <f t="shared" si="89"/>
        <v>-0.29378531073446329</v>
      </c>
      <c r="M253" s="199" t="s">
        <v>600</v>
      </c>
      <c r="N253" s="196">
        <v>43887</v>
      </c>
      <c r="O253" s="1"/>
      <c r="P253" s="1"/>
      <c r="Q253" s="1"/>
      <c r="R253" s="6" t="s">
        <v>776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133</v>
      </c>
      <c r="B254" s="230">
        <v>43237</v>
      </c>
      <c r="C254" s="230"/>
      <c r="D254" s="231" t="s">
        <v>472</v>
      </c>
      <c r="E254" s="232" t="s">
        <v>619</v>
      </c>
      <c r="F254" s="227">
        <v>230.3</v>
      </c>
      <c r="G254" s="232"/>
      <c r="H254" s="232">
        <v>102.5</v>
      </c>
      <c r="I254" s="233">
        <v>348</v>
      </c>
      <c r="J254" s="201" t="s">
        <v>787</v>
      </c>
      <c r="K254" s="202">
        <f t="shared" si="88"/>
        <v>-127.80000000000001</v>
      </c>
      <c r="L254" s="203">
        <f t="shared" si="89"/>
        <v>-0.55492835432045162</v>
      </c>
      <c r="M254" s="199" t="s">
        <v>600</v>
      </c>
      <c r="N254" s="196">
        <v>43896</v>
      </c>
      <c r="O254" s="1"/>
      <c r="P254" s="1"/>
      <c r="Q254" s="1"/>
      <c r="R254" s="6" t="s">
        <v>776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134</v>
      </c>
      <c r="B255" s="217">
        <v>43258</v>
      </c>
      <c r="C255" s="217"/>
      <c r="D255" s="218" t="s">
        <v>437</v>
      </c>
      <c r="E255" s="219" t="s">
        <v>619</v>
      </c>
      <c r="F255" s="219">
        <f>342.5-5.1</f>
        <v>337.4</v>
      </c>
      <c r="G255" s="219"/>
      <c r="H255" s="219">
        <v>412.5</v>
      </c>
      <c r="I255" s="221">
        <v>439</v>
      </c>
      <c r="J255" s="191" t="s">
        <v>788</v>
      </c>
      <c r="K255" s="192">
        <f t="shared" si="88"/>
        <v>75.100000000000023</v>
      </c>
      <c r="L255" s="193">
        <f t="shared" si="89"/>
        <v>0.22258446947243635</v>
      </c>
      <c r="M255" s="188" t="s">
        <v>588</v>
      </c>
      <c r="N255" s="194">
        <v>44230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0">
        <v>135</v>
      </c>
      <c r="B256" s="209">
        <v>43285</v>
      </c>
      <c r="C256" s="209"/>
      <c r="D256" s="210" t="s">
        <v>55</v>
      </c>
      <c r="E256" s="211" t="s">
        <v>619</v>
      </c>
      <c r="F256" s="211">
        <f>127.5-5.53</f>
        <v>121.97</v>
      </c>
      <c r="G256" s="212"/>
      <c r="H256" s="212">
        <v>122.5</v>
      </c>
      <c r="I256" s="212">
        <v>170</v>
      </c>
      <c r="J256" s="213" t="s">
        <v>817</v>
      </c>
      <c r="K256" s="214">
        <f t="shared" si="88"/>
        <v>0.53000000000000114</v>
      </c>
      <c r="L256" s="215">
        <f t="shared" si="89"/>
        <v>4.3453308190538747E-3</v>
      </c>
      <c r="M256" s="211" t="s">
        <v>710</v>
      </c>
      <c r="N256" s="209">
        <v>44431</v>
      </c>
      <c r="O256" s="1"/>
      <c r="P256" s="1"/>
      <c r="Q256" s="1"/>
      <c r="R256" s="6" t="s">
        <v>776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136</v>
      </c>
      <c r="B257" s="230">
        <v>43294</v>
      </c>
      <c r="C257" s="230"/>
      <c r="D257" s="231" t="s">
        <v>363</v>
      </c>
      <c r="E257" s="232" t="s">
        <v>619</v>
      </c>
      <c r="F257" s="227">
        <v>46.5</v>
      </c>
      <c r="G257" s="232"/>
      <c r="H257" s="232">
        <v>17</v>
      </c>
      <c r="I257" s="233">
        <v>59</v>
      </c>
      <c r="J257" s="201" t="s">
        <v>789</v>
      </c>
      <c r="K257" s="202">
        <f t="shared" ref="K257:K265" si="90">H257-F257</f>
        <v>-29.5</v>
      </c>
      <c r="L257" s="203">
        <f t="shared" ref="L257:L265" si="91">K257/F257</f>
        <v>-0.63440860215053763</v>
      </c>
      <c r="M257" s="199" t="s">
        <v>600</v>
      </c>
      <c r="N257" s="196">
        <v>43887</v>
      </c>
      <c r="O257" s="1"/>
      <c r="P257" s="1"/>
      <c r="Q257" s="1"/>
      <c r="R257" s="6" t="s">
        <v>776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137</v>
      </c>
      <c r="B258" s="217">
        <v>43396</v>
      </c>
      <c r="C258" s="217"/>
      <c r="D258" s="218" t="s">
        <v>416</v>
      </c>
      <c r="E258" s="219" t="s">
        <v>619</v>
      </c>
      <c r="F258" s="219">
        <v>156.5</v>
      </c>
      <c r="G258" s="219"/>
      <c r="H258" s="219">
        <v>207.5</v>
      </c>
      <c r="I258" s="221">
        <v>191</v>
      </c>
      <c r="J258" s="191" t="s">
        <v>677</v>
      </c>
      <c r="K258" s="192">
        <f t="shared" si="90"/>
        <v>51</v>
      </c>
      <c r="L258" s="193">
        <f t="shared" si="91"/>
        <v>0.32587859424920129</v>
      </c>
      <c r="M258" s="188" t="s">
        <v>588</v>
      </c>
      <c r="N258" s="194">
        <v>44369</v>
      </c>
      <c r="O258" s="1"/>
      <c r="P258" s="1"/>
      <c r="Q258" s="1"/>
      <c r="R258" s="6" t="s">
        <v>776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138</v>
      </c>
      <c r="B259" s="217">
        <v>43439</v>
      </c>
      <c r="C259" s="217"/>
      <c r="D259" s="218" t="s">
        <v>325</v>
      </c>
      <c r="E259" s="219" t="s">
        <v>619</v>
      </c>
      <c r="F259" s="219">
        <v>259.5</v>
      </c>
      <c r="G259" s="219"/>
      <c r="H259" s="219">
        <v>320</v>
      </c>
      <c r="I259" s="221">
        <v>320</v>
      </c>
      <c r="J259" s="191" t="s">
        <v>677</v>
      </c>
      <c r="K259" s="192">
        <f t="shared" si="90"/>
        <v>60.5</v>
      </c>
      <c r="L259" s="193">
        <f t="shared" si="91"/>
        <v>0.23314065510597304</v>
      </c>
      <c r="M259" s="188" t="s">
        <v>588</v>
      </c>
      <c r="N259" s="194">
        <v>44323</v>
      </c>
      <c r="O259" s="1"/>
      <c r="P259" s="1"/>
      <c r="Q259" s="1"/>
      <c r="R259" s="6" t="s">
        <v>776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139</v>
      </c>
      <c r="B260" s="230">
        <v>43439</v>
      </c>
      <c r="C260" s="230"/>
      <c r="D260" s="231" t="s">
        <v>790</v>
      </c>
      <c r="E260" s="232" t="s">
        <v>619</v>
      </c>
      <c r="F260" s="232">
        <v>715</v>
      </c>
      <c r="G260" s="232"/>
      <c r="H260" s="232">
        <v>445</v>
      </c>
      <c r="I260" s="233">
        <v>840</v>
      </c>
      <c r="J260" s="201" t="s">
        <v>791</v>
      </c>
      <c r="K260" s="202">
        <f t="shared" si="90"/>
        <v>-270</v>
      </c>
      <c r="L260" s="203">
        <f t="shared" si="91"/>
        <v>-0.3776223776223776</v>
      </c>
      <c r="M260" s="199" t="s">
        <v>600</v>
      </c>
      <c r="N260" s="196">
        <v>43800</v>
      </c>
      <c r="O260" s="1"/>
      <c r="P260" s="1"/>
      <c r="Q260" s="1"/>
      <c r="R260" s="6" t="s">
        <v>776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140</v>
      </c>
      <c r="B261" s="217">
        <v>43469</v>
      </c>
      <c r="C261" s="217"/>
      <c r="D261" s="218" t="s">
        <v>157</v>
      </c>
      <c r="E261" s="219" t="s">
        <v>619</v>
      </c>
      <c r="F261" s="219">
        <v>875</v>
      </c>
      <c r="G261" s="219"/>
      <c r="H261" s="219">
        <v>1165</v>
      </c>
      <c r="I261" s="221">
        <v>1185</v>
      </c>
      <c r="J261" s="191" t="s">
        <v>792</v>
      </c>
      <c r="K261" s="192">
        <f t="shared" si="90"/>
        <v>290</v>
      </c>
      <c r="L261" s="193">
        <f t="shared" si="91"/>
        <v>0.33142857142857141</v>
      </c>
      <c r="M261" s="188" t="s">
        <v>588</v>
      </c>
      <c r="N261" s="194">
        <v>43847</v>
      </c>
      <c r="O261" s="1"/>
      <c r="P261" s="1"/>
      <c r="Q261" s="1"/>
      <c r="R261" s="6" t="s">
        <v>776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141</v>
      </c>
      <c r="B262" s="217">
        <v>43559</v>
      </c>
      <c r="C262" s="217"/>
      <c r="D262" s="218" t="s">
        <v>341</v>
      </c>
      <c r="E262" s="219" t="s">
        <v>619</v>
      </c>
      <c r="F262" s="219">
        <f>387-14.63</f>
        <v>372.37</v>
      </c>
      <c r="G262" s="219"/>
      <c r="H262" s="219">
        <v>490</v>
      </c>
      <c r="I262" s="221">
        <v>490</v>
      </c>
      <c r="J262" s="191" t="s">
        <v>677</v>
      </c>
      <c r="K262" s="192">
        <f t="shared" si="90"/>
        <v>117.63</v>
      </c>
      <c r="L262" s="193">
        <f t="shared" si="91"/>
        <v>0.31589548030185027</v>
      </c>
      <c r="M262" s="188" t="s">
        <v>588</v>
      </c>
      <c r="N262" s="194">
        <v>43850</v>
      </c>
      <c r="O262" s="1"/>
      <c r="P262" s="1"/>
      <c r="Q262" s="1"/>
      <c r="R262" s="6" t="s">
        <v>776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142</v>
      </c>
      <c r="B263" s="230">
        <v>43578</v>
      </c>
      <c r="C263" s="230"/>
      <c r="D263" s="231" t="s">
        <v>793</v>
      </c>
      <c r="E263" s="232" t="s">
        <v>590</v>
      </c>
      <c r="F263" s="232">
        <v>220</v>
      </c>
      <c r="G263" s="232"/>
      <c r="H263" s="232">
        <v>127.5</v>
      </c>
      <c r="I263" s="233">
        <v>284</v>
      </c>
      <c r="J263" s="201" t="s">
        <v>794</v>
      </c>
      <c r="K263" s="202">
        <f t="shared" si="90"/>
        <v>-92.5</v>
      </c>
      <c r="L263" s="203">
        <f t="shared" si="91"/>
        <v>-0.42045454545454547</v>
      </c>
      <c r="M263" s="199" t="s">
        <v>600</v>
      </c>
      <c r="N263" s="196">
        <v>43896</v>
      </c>
      <c r="O263" s="1"/>
      <c r="P263" s="1"/>
      <c r="Q263" s="1"/>
      <c r="R263" s="6" t="s">
        <v>776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143</v>
      </c>
      <c r="B264" s="217">
        <v>43622</v>
      </c>
      <c r="C264" s="217"/>
      <c r="D264" s="218" t="s">
        <v>481</v>
      </c>
      <c r="E264" s="219" t="s">
        <v>590</v>
      </c>
      <c r="F264" s="219">
        <v>332.8</v>
      </c>
      <c r="G264" s="219"/>
      <c r="H264" s="219">
        <v>405</v>
      </c>
      <c r="I264" s="221">
        <v>419</v>
      </c>
      <c r="J264" s="191" t="s">
        <v>795</v>
      </c>
      <c r="K264" s="192">
        <f t="shared" si="90"/>
        <v>72.199999999999989</v>
      </c>
      <c r="L264" s="193">
        <f t="shared" si="91"/>
        <v>0.21694711538461534</v>
      </c>
      <c r="M264" s="188" t="s">
        <v>588</v>
      </c>
      <c r="N264" s="194">
        <v>43860</v>
      </c>
      <c r="O264" s="1"/>
      <c r="P264" s="1"/>
      <c r="Q264" s="1"/>
      <c r="R264" s="6" t="s">
        <v>780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0">
        <v>144</v>
      </c>
      <c r="B265" s="209">
        <v>43641</v>
      </c>
      <c r="C265" s="209"/>
      <c r="D265" s="210" t="s">
        <v>150</v>
      </c>
      <c r="E265" s="211" t="s">
        <v>619</v>
      </c>
      <c r="F265" s="211">
        <v>386</v>
      </c>
      <c r="G265" s="212"/>
      <c r="H265" s="212">
        <v>395</v>
      </c>
      <c r="I265" s="212">
        <v>452</v>
      </c>
      <c r="J265" s="213" t="s">
        <v>796</v>
      </c>
      <c r="K265" s="214">
        <f t="shared" si="90"/>
        <v>9</v>
      </c>
      <c r="L265" s="215">
        <f t="shared" si="91"/>
        <v>2.3316062176165803E-2</v>
      </c>
      <c r="M265" s="211" t="s">
        <v>710</v>
      </c>
      <c r="N265" s="209">
        <v>43868</v>
      </c>
      <c r="O265" s="1"/>
      <c r="P265" s="1"/>
      <c r="Q265" s="1"/>
      <c r="R265" s="6" t="s">
        <v>780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0">
        <v>145</v>
      </c>
      <c r="B266" s="209">
        <v>43707</v>
      </c>
      <c r="C266" s="209"/>
      <c r="D266" s="210" t="s">
        <v>130</v>
      </c>
      <c r="E266" s="211" t="s">
        <v>619</v>
      </c>
      <c r="F266" s="211">
        <v>137.5</v>
      </c>
      <c r="G266" s="212"/>
      <c r="H266" s="212">
        <v>138.5</v>
      </c>
      <c r="I266" s="212">
        <v>190</v>
      </c>
      <c r="J266" s="213" t="s">
        <v>816</v>
      </c>
      <c r="K266" s="214">
        <f>H266-F266</f>
        <v>1</v>
      </c>
      <c r="L266" s="215">
        <f>K266/F266</f>
        <v>7.2727272727272727E-3</v>
      </c>
      <c r="M266" s="211" t="s">
        <v>710</v>
      </c>
      <c r="N266" s="209">
        <v>44432</v>
      </c>
      <c r="O266" s="1"/>
      <c r="P266" s="1"/>
      <c r="Q266" s="1"/>
      <c r="R266" s="6" t="s">
        <v>776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146</v>
      </c>
      <c r="B267" s="217">
        <v>43731</v>
      </c>
      <c r="C267" s="217"/>
      <c r="D267" s="218" t="s">
        <v>428</v>
      </c>
      <c r="E267" s="219" t="s">
        <v>619</v>
      </c>
      <c r="F267" s="219">
        <v>235</v>
      </c>
      <c r="G267" s="219"/>
      <c r="H267" s="219">
        <v>295</v>
      </c>
      <c r="I267" s="221">
        <v>296</v>
      </c>
      <c r="J267" s="191" t="s">
        <v>797</v>
      </c>
      <c r="K267" s="192">
        <f t="shared" ref="K267:K273" si="92">H267-F267</f>
        <v>60</v>
      </c>
      <c r="L267" s="193">
        <f t="shared" ref="L267:L273" si="93">K267/F267</f>
        <v>0.25531914893617019</v>
      </c>
      <c r="M267" s="188" t="s">
        <v>588</v>
      </c>
      <c r="N267" s="194">
        <v>43844</v>
      </c>
      <c r="O267" s="1"/>
      <c r="P267" s="1"/>
      <c r="Q267" s="1"/>
      <c r="R267" s="6" t="s">
        <v>780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147</v>
      </c>
      <c r="B268" s="217">
        <v>43752</v>
      </c>
      <c r="C268" s="217"/>
      <c r="D268" s="218" t="s">
        <v>798</v>
      </c>
      <c r="E268" s="219" t="s">
        <v>619</v>
      </c>
      <c r="F268" s="219">
        <v>277.5</v>
      </c>
      <c r="G268" s="219"/>
      <c r="H268" s="219">
        <v>333</v>
      </c>
      <c r="I268" s="221">
        <v>333</v>
      </c>
      <c r="J268" s="191" t="s">
        <v>799</v>
      </c>
      <c r="K268" s="192">
        <f t="shared" si="92"/>
        <v>55.5</v>
      </c>
      <c r="L268" s="193">
        <f t="shared" si="93"/>
        <v>0.2</v>
      </c>
      <c r="M268" s="188" t="s">
        <v>588</v>
      </c>
      <c r="N268" s="194">
        <v>43846</v>
      </c>
      <c r="O268" s="1"/>
      <c r="P268" s="1"/>
      <c r="Q268" s="1"/>
      <c r="R268" s="6" t="s">
        <v>776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148</v>
      </c>
      <c r="B269" s="217">
        <v>43752</v>
      </c>
      <c r="C269" s="217"/>
      <c r="D269" s="218" t="s">
        <v>800</v>
      </c>
      <c r="E269" s="219" t="s">
        <v>619</v>
      </c>
      <c r="F269" s="219">
        <v>930</v>
      </c>
      <c r="G269" s="219"/>
      <c r="H269" s="219">
        <v>1165</v>
      </c>
      <c r="I269" s="221">
        <v>1200</v>
      </c>
      <c r="J269" s="191" t="s">
        <v>801</v>
      </c>
      <c r="K269" s="192">
        <f t="shared" si="92"/>
        <v>235</v>
      </c>
      <c r="L269" s="193">
        <f t="shared" si="93"/>
        <v>0.25268817204301075</v>
      </c>
      <c r="M269" s="188" t="s">
        <v>588</v>
      </c>
      <c r="N269" s="194">
        <v>43847</v>
      </c>
      <c r="O269" s="1"/>
      <c r="P269" s="1"/>
      <c r="Q269" s="1"/>
      <c r="R269" s="6" t="s">
        <v>780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149</v>
      </c>
      <c r="B270" s="217">
        <v>43753</v>
      </c>
      <c r="C270" s="217"/>
      <c r="D270" s="218" t="s">
        <v>802</v>
      </c>
      <c r="E270" s="219" t="s">
        <v>619</v>
      </c>
      <c r="F270" s="189">
        <v>111</v>
      </c>
      <c r="G270" s="219"/>
      <c r="H270" s="219">
        <v>141</v>
      </c>
      <c r="I270" s="221">
        <v>141</v>
      </c>
      <c r="J270" s="191" t="s">
        <v>603</v>
      </c>
      <c r="K270" s="192">
        <f t="shared" si="92"/>
        <v>30</v>
      </c>
      <c r="L270" s="193">
        <f t="shared" si="93"/>
        <v>0.27027027027027029</v>
      </c>
      <c r="M270" s="188" t="s">
        <v>588</v>
      </c>
      <c r="N270" s="194">
        <v>44328</v>
      </c>
      <c r="O270" s="1"/>
      <c r="P270" s="1"/>
      <c r="Q270" s="1"/>
      <c r="R270" s="6" t="s">
        <v>780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150</v>
      </c>
      <c r="B271" s="217">
        <v>43753</v>
      </c>
      <c r="C271" s="217"/>
      <c r="D271" s="218" t="s">
        <v>803</v>
      </c>
      <c r="E271" s="219" t="s">
        <v>619</v>
      </c>
      <c r="F271" s="189">
        <v>296</v>
      </c>
      <c r="G271" s="219"/>
      <c r="H271" s="219">
        <v>370</v>
      </c>
      <c r="I271" s="221">
        <v>370</v>
      </c>
      <c r="J271" s="191" t="s">
        <v>677</v>
      </c>
      <c r="K271" s="192">
        <f t="shared" si="92"/>
        <v>74</v>
      </c>
      <c r="L271" s="193">
        <f t="shared" si="93"/>
        <v>0.25</v>
      </c>
      <c r="M271" s="188" t="s">
        <v>588</v>
      </c>
      <c r="N271" s="194">
        <v>43853</v>
      </c>
      <c r="O271" s="1"/>
      <c r="P271" s="1"/>
      <c r="Q271" s="1"/>
      <c r="R271" s="6" t="s">
        <v>780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151</v>
      </c>
      <c r="B272" s="217">
        <v>43754</v>
      </c>
      <c r="C272" s="217"/>
      <c r="D272" s="218" t="s">
        <v>804</v>
      </c>
      <c r="E272" s="219" t="s">
        <v>619</v>
      </c>
      <c r="F272" s="189">
        <v>300</v>
      </c>
      <c r="G272" s="219"/>
      <c r="H272" s="219">
        <v>382.5</v>
      </c>
      <c r="I272" s="221">
        <v>344</v>
      </c>
      <c r="J272" s="191" t="s">
        <v>855</v>
      </c>
      <c r="K272" s="192">
        <f t="shared" si="92"/>
        <v>82.5</v>
      </c>
      <c r="L272" s="193">
        <f t="shared" si="93"/>
        <v>0.27500000000000002</v>
      </c>
      <c r="M272" s="188" t="s">
        <v>588</v>
      </c>
      <c r="N272" s="194">
        <v>44238</v>
      </c>
      <c r="O272" s="1"/>
      <c r="P272" s="1"/>
      <c r="Q272" s="1"/>
      <c r="R272" s="6" t="s">
        <v>780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152</v>
      </c>
      <c r="B273" s="217">
        <v>43832</v>
      </c>
      <c r="C273" s="217"/>
      <c r="D273" s="218" t="s">
        <v>805</v>
      </c>
      <c r="E273" s="219" t="s">
        <v>619</v>
      </c>
      <c r="F273" s="189">
        <v>495</v>
      </c>
      <c r="G273" s="219"/>
      <c r="H273" s="219">
        <v>595</v>
      </c>
      <c r="I273" s="221">
        <v>590</v>
      </c>
      <c r="J273" s="191" t="s">
        <v>854</v>
      </c>
      <c r="K273" s="192">
        <f t="shared" si="92"/>
        <v>100</v>
      </c>
      <c r="L273" s="193">
        <f t="shared" si="93"/>
        <v>0.20202020202020202</v>
      </c>
      <c r="M273" s="188" t="s">
        <v>588</v>
      </c>
      <c r="N273" s="194">
        <v>44589</v>
      </c>
      <c r="O273" s="1"/>
      <c r="P273" s="1"/>
      <c r="Q273" s="1"/>
      <c r="R273" s="6" t="s">
        <v>780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153</v>
      </c>
      <c r="B274" s="217">
        <v>43966</v>
      </c>
      <c r="C274" s="217"/>
      <c r="D274" s="218" t="s">
        <v>71</v>
      </c>
      <c r="E274" s="219" t="s">
        <v>619</v>
      </c>
      <c r="F274" s="189">
        <v>67.5</v>
      </c>
      <c r="G274" s="219"/>
      <c r="H274" s="219">
        <v>86</v>
      </c>
      <c r="I274" s="221">
        <v>86</v>
      </c>
      <c r="J274" s="191" t="s">
        <v>806</v>
      </c>
      <c r="K274" s="192">
        <f t="shared" ref="K274:K281" si="94">H274-F274</f>
        <v>18.5</v>
      </c>
      <c r="L274" s="193">
        <f t="shared" ref="L274:L281" si="95">K274/F274</f>
        <v>0.27407407407407408</v>
      </c>
      <c r="M274" s="188" t="s">
        <v>588</v>
      </c>
      <c r="N274" s="194">
        <v>44008</v>
      </c>
      <c r="O274" s="1"/>
      <c r="P274" s="1"/>
      <c r="Q274" s="1"/>
      <c r="R274" s="6" t="s">
        <v>780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154</v>
      </c>
      <c r="B275" s="217">
        <v>44035</v>
      </c>
      <c r="C275" s="217"/>
      <c r="D275" s="218" t="s">
        <v>480</v>
      </c>
      <c r="E275" s="219" t="s">
        <v>619</v>
      </c>
      <c r="F275" s="189">
        <v>231</v>
      </c>
      <c r="G275" s="219"/>
      <c r="H275" s="219">
        <v>281</v>
      </c>
      <c r="I275" s="221">
        <v>281</v>
      </c>
      <c r="J275" s="191" t="s">
        <v>677</v>
      </c>
      <c r="K275" s="192">
        <f t="shared" si="94"/>
        <v>50</v>
      </c>
      <c r="L275" s="193">
        <f t="shared" si="95"/>
        <v>0.21645021645021645</v>
      </c>
      <c r="M275" s="188" t="s">
        <v>588</v>
      </c>
      <c r="N275" s="194">
        <v>44358</v>
      </c>
      <c r="O275" s="1"/>
      <c r="P275" s="1"/>
      <c r="Q275" s="1"/>
      <c r="R275" s="6" t="s">
        <v>780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155</v>
      </c>
      <c r="B276" s="217">
        <v>44092</v>
      </c>
      <c r="C276" s="217"/>
      <c r="D276" s="218" t="s">
        <v>405</v>
      </c>
      <c r="E276" s="219" t="s">
        <v>619</v>
      </c>
      <c r="F276" s="219">
        <v>206</v>
      </c>
      <c r="G276" s="219"/>
      <c r="H276" s="219">
        <v>248</v>
      </c>
      <c r="I276" s="221">
        <v>248</v>
      </c>
      <c r="J276" s="191" t="s">
        <v>677</v>
      </c>
      <c r="K276" s="192">
        <f t="shared" si="94"/>
        <v>42</v>
      </c>
      <c r="L276" s="193">
        <f t="shared" si="95"/>
        <v>0.20388349514563106</v>
      </c>
      <c r="M276" s="188" t="s">
        <v>588</v>
      </c>
      <c r="N276" s="194">
        <v>44214</v>
      </c>
      <c r="O276" s="1"/>
      <c r="P276" s="1"/>
      <c r="Q276" s="1"/>
      <c r="R276" s="6" t="s">
        <v>780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156</v>
      </c>
      <c r="B277" s="217">
        <v>44140</v>
      </c>
      <c r="C277" s="217"/>
      <c r="D277" s="218" t="s">
        <v>405</v>
      </c>
      <c r="E277" s="219" t="s">
        <v>619</v>
      </c>
      <c r="F277" s="219">
        <v>182.5</v>
      </c>
      <c r="G277" s="219"/>
      <c r="H277" s="219">
        <v>248</v>
      </c>
      <c r="I277" s="221">
        <v>248</v>
      </c>
      <c r="J277" s="191" t="s">
        <v>677</v>
      </c>
      <c r="K277" s="192">
        <f t="shared" si="94"/>
        <v>65.5</v>
      </c>
      <c r="L277" s="193">
        <f t="shared" si="95"/>
        <v>0.35890410958904112</v>
      </c>
      <c r="M277" s="188" t="s">
        <v>588</v>
      </c>
      <c r="N277" s="194">
        <v>44214</v>
      </c>
      <c r="O277" s="1"/>
      <c r="P277" s="1"/>
      <c r="Q277" s="1"/>
      <c r="R277" s="6" t="s">
        <v>780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157</v>
      </c>
      <c r="B278" s="217">
        <v>44140</v>
      </c>
      <c r="C278" s="217"/>
      <c r="D278" s="218" t="s">
        <v>325</v>
      </c>
      <c r="E278" s="219" t="s">
        <v>619</v>
      </c>
      <c r="F278" s="219">
        <v>247.5</v>
      </c>
      <c r="G278" s="219"/>
      <c r="H278" s="219">
        <v>320</v>
      </c>
      <c r="I278" s="221">
        <v>320</v>
      </c>
      <c r="J278" s="191" t="s">
        <v>677</v>
      </c>
      <c r="K278" s="192">
        <f t="shared" si="94"/>
        <v>72.5</v>
      </c>
      <c r="L278" s="193">
        <f t="shared" si="95"/>
        <v>0.29292929292929293</v>
      </c>
      <c r="M278" s="188" t="s">
        <v>588</v>
      </c>
      <c r="N278" s="194">
        <v>44323</v>
      </c>
      <c r="O278" s="1"/>
      <c r="P278" s="1"/>
      <c r="Q278" s="1"/>
      <c r="R278" s="6" t="s">
        <v>780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158</v>
      </c>
      <c r="B279" s="217">
        <v>44140</v>
      </c>
      <c r="C279" s="217"/>
      <c r="D279" s="218" t="s">
        <v>271</v>
      </c>
      <c r="E279" s="219" t="s">
        <v>619</v>
      </c>
      <c r="F279" s="189">
        <v>925</v>
      </c>
      <c r="G279" s="219"/>
      <c r="H279" s="219">
        <v>1095</v>
      </c>
      <c r="I279" s="221">
        <v>1093</v>
      </c>
      <c r="J279" s="191" t="s">
        <v>807</v>
      </c>
      <c r="K279" s="192">
        <f t="shared" si="94"/>
        <v>170</v>
      </c>
      <c r="L279" s="193">
        <f t="shared" si="95"/>
        <v>0.18378378378378379</v>
      </c>
      <c r="M279" s="188" t="s">
        <v>588</v>
      </c>
      <c r="N279" s="194">
        <v>44201</v>
      </c>
      <c r="O279" s="1"/>
      <c r="P279" s="1"/>
      <c r="Q279" s="1"/>
      <c r="R279" s="6" t="s">
        <v>780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159</v>
      </c>
      <c r="B280" s="217">
        <v>44140</v>
      </c>
      <c r="C280" s="217"/>
      <c r="D280" s="218" t="s">
        <v>341</v>
      </c>
      <c r="E280" s="219" t="s">
        <v>619</v>
      </c>
      <c r="F280" s="189">
        <v>332.5</v>
      </c>
      <c r="G280" s="219"/>
      <c r="H280" s="219">
        <v>393</v>
      </c>
      <c r="I280" s="221">
        <v>406</v>
      </c>
      <c r="J280" s="191" t="s">
        <v>808</v>
      </c>
      <c r="K280" s="192">
        <f t="shared" si="94"/>
        <v>60.5</v>
      </c>
      <c r="L280" s="193">
        <f t="shared" si="95"/>
        <v>0.18195488721804512</v>
      </c>
      <c r="M280" s="188" t="s">
        <v>588</v>
      </c>
      <c r="N280" s="194">
        <v>44256</v>
      </c>
      <c r="O280" s="1"/>
      <c r="P280" s="1"/>
      <c r="Q280" s="1"/>
      <c r="R280" s="6" t="s">
        <v>780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160</v>
      </c>
      <c r="B281" s="217">
        <v>44141</v>
      </c>
      <c r="C281" s="217"/>
      <c r="D281" s="218" t="s">
        <v>480</v>
      </c>
      <c r="E281" s="219" t="s">
        <v>619</v>
      </c>
      <c r="F281" s="189">
        <v>231</v>
      </c>
      <c r="G281" s="219"/>
      <c r="H281" s="219">
        <v>281</v>
      </c>
      <c r="I281" s="221">
        <v>281</v>
      </c>
      <c r="J281" s="191" t="s">
        <v>677</v>
      </c>
      <c r="K281" s="192">
        <f t="shared" si="94"/>
        <v>50</v>
      </c>
      <c r="L281" s="193">
        <f t="shared" si="95"/>
        <v>0.21645021645021645</v>
      </c>
      <c r="M281" s="188" t="s">
        <v>588</v>
      </c>
      <c r="N281" s="194">
        <v>44358</v>
      </c>
      <c r="O281" s="1"/>
      <c r="P281" s="1"/>
      <c r="Q281" s="1"/>
      <c r="R281" s="6" t="s">
        <v>780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42">
        <v>161</v>
      </c>
      <c r="B282" s="235">
        <v>44187</v>
      </c>
      <c r="C282" s="235"/>
      <c r="D282" s="236" t="s">
        <v>453</v>
      </c>
      <c r="E282" s="53" t="s">
        <v>619</v>
      </c>
      <c r="F282" s="237" t="s">
        <v>809</v>
      </c>
      <c r="G282" s="53"/>
      <c r="H282" s="53"/>
      <c r="I282" s="238">
        <v>239</v>
      </c>
      <c r="J282" s="234" t="s">
        <v>591</v>
      </c>
      <c r="K282" s="234"/>
      <c r="L282" s="239"/>
      <c r="M282" s="240"/>
      <c r="N282" s="241"/>
      <c r="O282" s="1"/>
      <c r="P282" s="1"/>
      <c r="Q282" s="1"/>
      <c r="R282" s="6" t="s">
        <v>780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162</v>
      </c>
      <c r="B283" s="217">
        <v>44258</v>
      </c>
      <c r="C283" s="217"/>
      <c r="D283" s="218" t="s">
        <v>805</v>
      </c>
      <c r="E283" s="219" t="s">
        <v>619</v>
      </c>
      <c r="F283" s="189">
        <v>495</v>
      </c>
      <c r="G283" s="219"/>
      <c r="H283" s="219">
        <v>595</v>
      </c>
      <c r="I283" s="221">
        <v>590</v>
      </c>
      <c r="J283" s="191" t="s">
        <v>854</v>
      </c>
      <c r="K283" s="192">
        <f>H283-F283</f>
        <v>100</v>
      </c>
      <c r="L283" s="193">
        <f>K283/F283</f>
        <v>0.20202020202020202</v>
      </c>
      <c r="M283" s="188" t="s">
        <v>588</v>
      </c>
      <c r="N283" s="194">
        <v>44589</v>
      </c>
      <c r="O283" s="1"/>
      <c r="P283" s="1"/>
      <c r="R283" s="6" t="s">
        <v>780</v>
      </c>
    </row>
    <row r="284" spans="1:26" ht="12.75" customHeight="1">
      <c r="A284" s="216">
        <v>163</v>
      </c>
      <c r="B284" s="217">
        <v>44274</v>
      </c>
      <c r="C284" s="217"/>
      <c r="D284" s="218" t="s">
        <v>341</v>
      </c>
      <c r="E284" s="219" t="s">
        <v>619</v>
      </c>
      <c r="F284" s="189">
        <v>355</v>
      </c>
      <c r="G284" s="219"/>
      <c r="H284" s="219">
        <v>422.5</v>
      </c>
      <c r="I284" s="221">
        <v>420</v>
      </c>
      <c r="J284" s="191" t="s">
        <v>810</v>
      </c>
      <c r="K284" s="192">
        <f>H284-F284</f>
        <v>67.5</v>
      </c>
      <c r="L284" s="193">
        <f>K284/F284</f>
        <v>0.19014084507042253</v>
      </c>
      <c r="M284" s="188" t="s">
        <v>588</v>
      </c>
      <c r="N284" s="194">
        <v>44361</v>
      </c>
      <c r="O284" s="1"/>
      <c r="R284" s="243" t="s">
        <v>780</v>
      </c>
    </row>
    <row r="285" spans="1:26" ht="12.75" customHeight="1">
      <c r="A285" s="216">
        <v>164</v>
      </c>
      <c r="B285" s="217">
        <v>44295</v>
      </c>
      <c r="C285" s="217"/>
      <c r="D285" s="218" t="s">
        <v>811</v>
      </c>
      <c r="E285" s="219" t="s">
        <v>619</v>
      </c>
      <c r="F285" s="189">
        <v>555</v>
      </c>
      <c r="G285" s="219"/>
      <c r="H285" s="219">
        <v>663</v>
      </c>
      <c r="I285" s="221">
        <v>663</v>
      </c>
      <c r="J285" s="191" t="s">
        <v>812</v>
      </c>
      <c r="K285" s="192">
        <f>H285-F285</f>
        <v>108</v>
      </c>
      <c r="L285" s="193">
        <f>K285/F285</f>
        <v>0.19459459459459461</v>
      </c>
      <c r="M285" s="188" t="s">
        <v>588</v>
      </c>
      <c r="N285" s="194">
        <v>44321</v>
      </c>
      <c r="O285" s="1"/>
      <c r="P285" s="1"/>
      <c r="Q285" s="1"/>
      <c r="R285" s="243" t="s">
        <v>780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165</v>
      </c>
      <c r="B286" s="217">
        <v>44308</v>
      </c>
      <c r="C286" s="217"/>
      <c r="D286" s="218" t="s">
        <v>374</v>
      </c>
      <c r="E286" s="219" t="s">
        <v>619</v>
      </c>
      <c r="F286" s="189">
        <v>126.5</v>
      </c>
      <c r="G286" s="219"/>
      <c r="H286" s="219">
        <v>155</v>
      </c>
      <c r="I286" s="221">
        <v>155</v>
      </c>
      <c r="J286" s="191" t="s">
        <v>677</v>
      </c>
      <c r="K286" s="192">
        <f>H286-F286</f>
        <v>28.5</v>
      </c>
      <c r="L286" s="193">
        <f>K286/F286</f>
        <v>0.22529644268774704</v>
      </c>
      <c r="M286" s="188" t="s">
        <v>588</v>
      </c>
      <c r="N286" s="194">
        <v>44362</v>
      </c>
      <c r="O286" s="1"/>
      <c r="R286" s="243" t="s">
        <v>780</v>
      </c>
    </row>
    <row r="287" spans="1:26" ht="12.75" customHeight="1">
      <c r="A287" s="286">
        <v>166</v>
      </c>
      <c r="B287" s="287">
        <v>44368</v>
      </c>
      <c r="C287" s="287"/>
      <c r="D287" s="288" t="s">
        <v>392</v>
      </c>
      <c r="E287" s="289" t="s">
        <v>619</v>
      </c>
      <c r="F287" s="290">
        <v>287.5</v>
      </c>
      <c r="G287" s="289"/>
      <c r="H287" s="289">
        <v>245</v>
      </c>
      <c r="I287" s="291">
        <v>344</v>
      </c>
      <c r="J287" s="201" t="s">
        <v>848</v>
      </c>
      <c r="K287" s="202">
        <f>H287-F287</f>
        <v>-42.5</v>
      </c>
      <c r="L287" s="203">
        <f>K287/F287</f>
        <v>-0.14782608695652175</v>
      </c>
      <c r="M287" s="199" t="s">
        <v>600</v>
      </c>
      <c r="N287" s="196">
        <v>44508</v>
      </c>
      <c r="O287" s="1"/>
      <c r="R287" s="243" t="s">
        <v>780</v>
      </c>
    </row>
    <row r="288" spans="1:26" ht="12.75" customHeight="1">
      <c r="A288" s="242">
        <v>167</v>
      </c>
      <c r="B288" s="235">
        <v>44368</v>
      </c>
      <c r="C288" s="235"/>
      <c r="D288" s="236" t="s">
        <v>480</v>
      </c>
      <c r="E288" s="53" t="s">
        <v>619</v>
      </c>
      <c r="F288" s="237" t="s">
        <v>813</v>
      </c>
      <c r="G288" s="53"/>
      <c r="H288" s="53"/>
      <c r="I288" s="238">
        <v>320</v>
      </c>
      <c r="J288" s="234" t="s">
        <v>591</v>
      </c>
      <c r="K288" s="242"/>
      <c r="L288" s="235"/>
      <c r="M288" s="235"/>
      <c r="N288" s="236"/>
      <c r="O288" s="41"/>
      <c r="R288" s="243" t="s">
        <v>780</v>
      </c>
    </row>
    <row r="289" spans="1:18" ht="12.75" customHeight="1">
      <c r="A289" s="216">
        <v>168</v>
      </c>
      <c r="B289" s="217">
        <v>44406</v>
      </c>
      <c r="C289" s="217"/>
      <c r="D289" s="218" t="s">
        <v>374</v>
      </c>
      <c r="E289" s="219" t="s">
        <v>619</v>
      </c>
      <c r="F289" s="189">
        <v>162.5</v>
      </c>
      <c r="G289" s="219"/>
      <c r="H289" s="219">
        <v>200</v>
      </c>
      <c r="I289" s="221">
        <v>200</v>
      </c>
      <c r="J289" s="191" t="s">
        <v>677</v>
      </c>
      <c r="K289" s="192">
        <f>H289-F289</f>
        <v>37.5</v>
      </c>
      <c r="L289" s="193">
        <f>K289/F289</f>
        <v>0.23076923076923078</v>
      </c>
      <c r="M289" s="188" t="s">
        <v>588</v>
      </c>
      <c r="N289" s="194">
        <v>44571</v>
      </c>
      <c r="O289" s="1"/>
      <c r="R289" s="243" t="s">
        <v>780</v>
      </c>
    </row>
    <row r="290" spans="1:18" ht="12.75" customHeight="1">
      <c r="A290" s="216">
        <v>169</v>
      </c>
      <c r="B290" s="217">
        <v>44462</v>
      </c>
      <c r="C290" s="217"/>
      <c r="D290" s="218" t="s">
        <v>818</v>
      </c>
      <c r="E290" s="219" t="s">
        <v>619</v>
      </c>
      <c r="F290" s="189">
        <v>1235</v>
      </c>
      <c r="G290" s="219"/>
      <c r="H290" s="219">
        <v>1505</v>
      </c>
      <c r="I290" s="221">
        <v>1500</v>
      </c>
      <c r="J290" s="191" t="s">
        <v>677</v>
      </c>
      <c r="K290" s="192">
        <f>H290-F290</f>
        <v>270</v>
      </c>
      <c r="L290" s="193">
        <f>K290/F290</f>
        <v>0.21862348178137653</v>
      </c>
      <c r="M290" s="188" t="s">
        <v>588</v>
      </c>
      <c r="N290" s="194">
        <v>44564</v>
      </c>
      <c r="O290" s="1"/>
      <c r="R290" s="243" t="s">
        <v>780</v>
      </c>
    </row>
    <row r="291" spans="1:18" ht="12.75" customHeight="1">
      <c r="A291" s="258">
        <v>170</v>
      </c>
      <c r="B291" s="259">
        <v>44480</v>
      </c>
      <c r="C291" s="259"/>
      <c r="D291" s="260" t="s">
        <v>820</v>
      </c>
      <c r="E291" s="261" t="s">
        <v>619</v>
      </c>
      <c r="F291" s="262" t="s">
        <v>825</v>
      </c>
      <c r="G291" s="261"/>
      <c r="H291" s="261"/>
      <c r="I291" s="261">
        <v>145</v>
      </c>
      <c r="J291" s="263" t="s">
        <v>591</v>
      </c>
      <c r="K291" s="258"/>
      <c r="L291" s="259"/>
      <c r="M291" s="259"/>
      <c r="N291" s="260"/>
      <c r="O291" s="41"/>
      <c r="R291" s="243" t="s">
        <v>780</v>
      </c>
    </row>
    <row r="292" spans="1:18" ht="12.75" customHeight="1">
      <c r="A292" s="264">
        <v>171</v>
      </c>
      <c r="B292" s="265">
        <v>44481</v>
      </c>
      <c r="C292" s="265"/>
      <c r="D292" s="266" t="s">
        <v>260</v>
      </c>
      <c r="E292" s="267" t="s">
        <v>619</v>
      </c>
      <c r="F292" s="268" t="s">
        <v>822</v>
      </c>
      <c r="G292" s="267"/>
      <c r="H292" s="267"/>
      <c r="I292" s="267">
        <v>380</v>
      </c>
      <c r="J292" s="269" t="s">
        <v>591</v>
      </c>
      <c r="K292" s="264"/>
      <c r="L292" s="265"/>
      <c r="M292" s="265"/>
      <c r="N292" s="266"/>
      <c r="O292" s="41"/>
      <c r="R292" s="243" t="s">
        <v>780</v>
      </c>
    </row>
    <row r="293" spans="1:18" ht="12.75" customHeight="1">
      <c r="A293" s="264">
        <v>172</v>
      </c>
      <c r="B293" s="265">
        <v>44481</v>
      </c>
      <c r="C293" s="265"/>
      <c r="D293" s="266" t="s">
        <v>400</v>
      </c>
      <c r="E293" s="267" t="s">
        <v>619</v>
      </c>
      <c r="F293" s="268" t="s">
        <v>823</v>
      </c>
      <c r="G293" s="267"/>
      <c r="H293" s="267"/>
      <c r="I293" s="267">
        <v>56</v>
      </c>
      <c r="J293" s="269" t="s">
        <v>591</v>
      </c>
      <c r="K293" s="264"/>
      <c r="L293" s="265"/>
      <c r="M293" s="265"/>
      <c r="N293" s="266"/>
      <c r="O293" s="41"/>
      <c r="R293" s="243"/>
    </row>
    <row r="294" spans="1:18" ht="12.75" customHeight="1">
      <c r="A294" s="216">
        <v>173</v>
      </c>
      <c r="B294" s="217">
        <v>44551</v>
      </c>
      <c r="C294" s="217"/>
      <c r="D294" s="218" t="s">
        <v>118</v>
      </c>
      <c r="E294" s="219" t="s">
        <v>619</v>
      </c>
      <c r="F294" s="189">
        <v>2300</v>
      </c>
      <c r="G294" s="219"/>
      <c r="H294" s="219">
        <f>(2820+2200)/2</f>
        <v>2510</v>
      </c>
      <c r="I294" s="221">
        <v>3000</v>
      </c>
      <c r="J294" s="191" t="s">
        <v>878</v>
      </c>
      <c r="K294" s="192">
        <f>H294-F294</f>
        <v>210</v>
      </c>
      <c r="L294" s="193">
        <f>K294/F294</f>
        <v>9.1304347826086957E-2</v>
      </c>
      <c r="M294" s="188" t="s">
        <v>588</v>
      </c>
      <c r="N294" s="194">
        <v>44649</v>
      </c>
      <c r="O294" s="1"/>
      <c r="R294" s="243"/>
    </row>
    <row r="295" spans="1:18" ht="12.75" customHeight="1">
      <c r="A295" s="270">
        <v>174</v>
      </c>
      <c r="B295" s="265">
        <v>44606</v>
      </c>
      <c r="C295" s="270"/>
      <c r="D295" s="270" t="s">
        <v>426</v>
      </c>
      <c r="E295" s="267" t="s">
        <v>619</v>
      </c>
      <c r="F295" s="267" t="s">
        <v>857</v>
      </c>
      <c r="G295" s="267"/>
      <c r="H295" s="267"/>
      <c r="I295" s="267">
        <v>764</v>
      </c>
      <c r="J295" s="267" t="s">
        <v>591</v>
      </c>
      <c r="K295" s="267"/>
      <c r="L295" s="267"/>
      <c r="M295" s="267"/>
      <c r="N295" s="270"/>
      <c r="O295" s="41"/>
      <c r="R295" s="243"/>
    </row>
    <row r="296" spans="1:18" ht="12.75" customHeight="1">
      <c r="A296" s="270">
        <v>175</v>
      </c>
      <c r="B296" s="265">
        <v>44613</v>
      </c>
      <c r="C296" s="270"/>
      <c r="D296" s="270" t="s">
        <v>818</v>
      </c>
      <c r="E296" s="267" t="s">
        <v>619</v>
      </c>
      <c r="F296" s="267" t="s">
        <v>858</v>
      </c>
      <c r="G296" s="267"/>
      <c r="H296" s="267"/>
      <c r="I296" s="267">
        <v>1510</v>
      </c>
      <c r="J296" s="267" t="s">
        <v>591</v>
      </c>
      <c r="K296" s="267"/>
      <c r="L296" s="267"/>
      <c r="M296" s="267"/>
      <c r="N296" s="270"/>
      <c r="O296" s="41"/>
      <c r="R296" s="243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243"/>
    </row>
    <row r="298" spans="1:18" ht="12.75" customHeight="1">
      <c r="A298" s="242"/>
      <c r="B298" s="244" t="s">
        <v>814</v>
      </c>
      <c r="F298" s="56"/>
      <c r="G298" s="56"/>
      <c r="H298" s="56"/>
      <c r="I298" s="56"/>
      <c r="J298" s="41"/>
      <c r="K298" s="56"/>
      <c r="L298" s="56"/>
      <c r="M298" s="56"/>
      <c r="O298" s="41"/>
      <c r="R298" s="243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1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1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A308" s="245"/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A309" s="245"/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A310" s="53"/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</sheetData>
  <autoFilter ref="R1:R306"/>
  <mergeCells count="3">
    <mergeCell ref="A69:A70"/>
    <mergeCell ref="B69:B70"/>
    <mergeCell ref="J69:J70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2022-04-12T02:40:55Z</dcterms:modified>
</cp:coreProperties>
</file>