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F&amp;O)'!$R$1:$R$281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6"/>
  <c r="L38"/>
  <c r="M38" s="1"/>
  <c r="K266" l="1"/>
  <c r="L266" s="1"/>
  <c r="L37"/>
  <c r="K37"/>
  <c r="K68"/>
  <c r="M68" s="1"/>
  <c r="M37" l="1"/>
  <c r="K67"/>
  <c r="M67" s="1"/>
  <c r="K66"/>
  <c r="M66" s="1"/>
  <c r="K65"/>
  <c r="M65" s="1"/>
  <c r="K64" l="1"/>
  <c r="M64" s="1"/>
  <c r="K63"/>
  <c r="M63" s="1"/>
  <c r="K61"/>
  <c r="M61" s="1"/>
  <c r="K50"/>
  <c r="L50"/>
  <c r="K62"/>
  <c r="M62" s="1"/>
  <c r="M50" l="1"/>
  <c r="L77" l="1"/>
  <c r="K77"/>
  <c r="K60"/>
  <c r="M60" s="1"/>
  <c r="L49"/>
  <c r="K49"/>
  <c r="M77" l="1"/>
  <c r="M49"/>
  <c r="L34"/>
  <c r="K34"/>
  <c r="L33"/>
  <c r="K33"/>
  <c r="M34" l="1"/>
  <c r="M33"/>
  <c r="P15"/>
  <c r="K267"/>
  <c r="L267" s="1"/>
  <c r="K59"/>
  <c r="M59" s="1"/>
  <c r="L35" l="1"/>
  <c r="K35"/>
  <c r="L31"/>
  <c r="K31"/>
  <c r="P14"/>
  <c r="L14"/>
  <c r="K14"/>
  <c r="P18"/>
  <c r="L18"/>
  <c r="K18"/>
  <c r="M18" l="1"/>
  <c r="M14"/>
  <c r="M31"/>
  <c r="M35"/>
  <c r="P17"/>
  <c r="L17"/>
  <c r="K17"/>
  <c r="L15"/>
  <c r="K15"/>
  <c r="M17" l="1"/>
  <c r="M15"/>
  <c r="P16" l="1"/>
  <c r="L13" l="1"/>
  <c r="K13"/>
  <c r="P13"/>
  <c r="M13" l="1"/>
  <c r="P12" l="1"/>
  <c r="P10" l="1"/>
  <c r="P11"/>
  <c r="K264" l="1"/>
  <c r="L264" s="1"/>
  <c r="K243"/>
  <c r="L243" s="1"/>
  <c r="K263"/>
  <c r="L263" s="1"/>
  <c r="K262"/>
  <c r="L262" s="1"/>
  <c r="K261"/>
  <c r="L261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8"/>
  <c r="L248" s="1"/>
  <c r="K247"/>
  <c r="L247" s="1"/>
  <c r="K246"/>
  <c r="L246" s="1"/>
  <c r="K245"/>
  <c r="L245" s="1"/>
  <c r="K244"/>
  <c r="L244" s="1"/>
  <c r="K242"/>
  <c r="L242" s="1"/>
  <c r="K241"/>
  <c r="L241" s="1"/>
  <c r="K240"/>
  <c r="L240" s="1"/>
  <c r="F239"/>
  <c r="K239" s="1"/>
  <c r="L239" s="1"/>
  <c r="K238"/>
  <c r="L238" s="1"/>
  <c r="K237"/>
  <c r="L237" s="1"/>
  <c r="K236"/>
  <c r="L236" s="1"/>
  <c r="K235"/>
  <c r="L235" s="1"/>
  <c r="K234"/>
  <c r="L234" s="1"/>
  <c r="F233"/>
  <c r="K233" s="1"/>
  <c r="L233" s="1"/>
  <c r="F232"/>
  <c r="K232" s="1"/>
  <c r="L232" s="1"/>
  <c r="K231"/>
  <c r="L231" s="1"/>
  <c r="F230"/>
  <c r="K230" s="1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2"/>
  <c r="L212" s="1"/>
  <c r="K211"/>
  <c r="L211" s="1"/>
  <c r="F210"/>
  <c r="K210" s="1"/>
  <c r="L210" s="1"/>
  <c r="K209"/>
  <c r="L209" s="1"/>
  <c r="K206"/>
  <c r="L206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4"/>
  <c r="L184" s="1"/>
  <c r="K182"/>
  <c r="L182" s="1"/>
  <c r="K180"/>
  <c r="L180" s="1"/>
  <c r="K178"/>
  <c r="L178" s="1"/>
  <c r="K177"/>
  <c r="L177" s="1"/>
  <c r="K176"/>
  <c r="L176" s="1"/>
  <c r="K174"/>
  <c r="L174" s="1"/>
  <c r="K173"/>
  <c r="L173" s="1"/>
  <c r="K172"/>
  <c r="L172" s="1"/>
  <c r="K171"/>
  <c r="K170"/>
  <c r="L170" s="1"/>
  <c r="K169"/>
  <c r="L169" s="1"/>
  <c r="K167"/>
  <c r="L167" s="1"/>
  <c r="K166"/>
  <c r="L166" s="1"/>
  <c r="K165"/>
  <c r="L165" s="1"/>
  <c r="K164"/>
  <c r="L164" s="1"/>
  <c r="K163"/>
  <c r="L163" s="1"/>
  <c r="F162"/>
  <c r="K162" s="1"/>
  <c r="L162" s="1"/>
  <c r="H161"/>
  <c r="K161" s="1"/>
  <c r="L161" s="1"/>
  <c r="K158"/>
  <c r="L158" s="1"/>
  <c r="K157"/>
  <c r="L157" s="1"/>
  <c r="K156"/>
  <c r="L156" s="1"/>
  <c r="K155"/>
  <c r="L155" s="1"/>
  <c r="K154"/>
  <c r="L154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H127"/>
  <c r="K127" s="1"/>
  <c r="L127" s="1"/>
  <c r="F126"/>
  <c r="K126" s="1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M7"/>
  <c r="D7" i="5"/>
  <c r="K6" i="4"/>
  <c r="K6" i="3"/>
  <c r="L6" i="2"/>
</calcChain>
</file>

<file path=xl/sharedStrings.xml><?xml version="1.0" encoding="utf-8"?>
<sst xmlns="http://schemas.openxmlformats.org/spreadsheetml/2006/main" count="3323" uniqueCount="1178">
  <si>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</si>
  <si>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</si>
  <si>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</si>
  <si>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</si>
  <si>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</si>
  <si>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</si>
  <si>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</si>
  <si>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</si>
  <si>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</si>
  <si>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</si>
  <si>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</si>
  <si>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</si>
  <si>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</si>
  <si>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</si>
  <si>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</si>
  <si>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</si>
  <si>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</si>
  <si>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</si>
  <si>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</si>
  <si>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</si>
  <si>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</si>
  <si>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</si>
  <si>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</si>
  <si>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</si>
  <si>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</si>
  <si>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</si>
  <si>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</si>
  <si>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</si>
  <si>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</si>
  <si>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</si>
  <si>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</si>
  <si>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</si>
  <si>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</si>
  <si>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</si>
  <si>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</si>
  <si>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</si>
  <si>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</si>
  <si>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</si>
  <si>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</si>
  <si>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</si>
  <si>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</si>
  <si>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</si>
  <si>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</si>
  <si>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</si>
  <si>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</si>
  <si>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</si>
  <si>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</si>
  <si>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</si>
  <si>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</si>
  <si>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</si>
  <si>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</si>
  <si>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</si>
  <si>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</si>
  <si>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</si>
  <si>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</si>
  <si>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</si>
  <si>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</si>
  <si>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</si>
  <si>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</si>
  <si>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</si>
  <si>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</si>
  <si>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</si>
  <si>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</si>
  <si>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</si>
  <si>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</si>
  <si>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</si>
  <si>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</si>
  <si>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</si>
  <si>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</si>
  <si>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</si>
  <si>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</si>
  <si>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</si>
  <si>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</si>
  <si>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</si>
  <si>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</si>
  <si>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</si>
  <si>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</si>
  <si>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</si>
  <si>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</si>
  <si>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</si>
  <si>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</si>
  <si>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</si>
  <si>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</si>
  <si>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</si>
  <si>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</si>
  <si>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</si>
  <si>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</si>
  <si>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</si>
  <si>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</si>
  <si>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</si>
  <si>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</si>
  <si>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</si>
  <si>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</si>
  <si>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</si>
  <si>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</si>
  <si>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</si>
  <si>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</si>
  <si>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</si>
  <si>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</si>
  <si>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</si>
  <si>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</si>
  <si>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</si>
  <si>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</si>
  <si>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</si>
  <si>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</si>
  <si>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</si>
  <si>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</si>
  <si>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</si>
  <si>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</si>
  <si>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</si>
  <si>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</si>
  <si>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</si>
  <si>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</si>
  <si>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</si>
  <si>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</si>
  <si>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</si>
  <si>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</si>
  <si>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</si>
  <si>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</si>
  <si>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</si>
  <si>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</si>
  <si>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</si>
  <si>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</si>
  <si>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</si>
  <si>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</si>
  <si>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</si>
  <si>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</si>
  <si>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</si>
  <si>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</si>
  <si>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</si>
  <si>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</si>
  <si>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</si>
  <si>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</si>
  <si>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</si>
  <si>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</si>
  <si>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</si>
  <si>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</si>
  <si>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</si>
  <si>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</si>
  <si>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</si>
  <si>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</si>
  <si>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</si>
  <si>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</si>
  <si>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</si>
  <si>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</si>
  <si>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</si>
  <si>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</si>
  <si>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</si>
  <si>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</si>
  <si>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</si>
  <si>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</si>
  <si>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</si>
  <si>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</si>
  <si>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</si>
  <si>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</si>
  <si>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</si>
  <si>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</si>
  <si>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</si>
  <si>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</si>
  <si>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</si>
  <si>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</si>
  <si>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</si>
  <si>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</si>
  <si>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</si>
  <si>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</si>
  <si>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</si>
  <si>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</si>
  <si>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</si>
  <si>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</si>
  <si>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</si>
  <si>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</si>
  <si>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</si>
  <si>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</si>
  <si>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</si>
  <si>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</si>
  <si>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</si>
  <si>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</si>
  <si>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</si>
  <si>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</si>
  <si>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</si>
  <si>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</si>
  <si>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</si>
  <si>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</si>
  <si>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</si>
  <si>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</si>
  <si>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</si>
  <si>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</si>
  <si>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</si>
  <si>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</si>
  <si>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</si>
  <si>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</si>
  <si>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</si>
  <si>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</si>
  <si>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</si>
  <si>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</si>
  <si>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</si>
  <si>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</si>
  <si>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</si>
  <si>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</si>
  <si>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</si>
  <si>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</si>
  <si>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</si>
  <si>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</si>
  <si>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</si>
  <si>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</si>
  <si>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</si>
  <si>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</si>
  <si>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</si>
  <si>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</si>
  <si>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</si>
  <si>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</si>
  <si>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</si>
  <si>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</si>
  <si>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</si>
  <si>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</si>
  <si>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</si>
  <si>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</si>
  <si>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</si>
  <si>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</si>
  <si>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</si>
  <si>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</si>
  <si>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</si>
  <si>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</si>
  <si>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</si>
  <si>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</si>
  <si>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</si>
  <si>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</si>
  <si>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</si>
  <si>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</si>
  <si>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</si>
  <si>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</si>
  <si>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</si>
  <si>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</si>
  <si>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</si>
  <si>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</si>
  <si>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</si>
  <si>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</si>
  <si>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</si>
  <si>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</si>
  <si>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</si>
  <si>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</si>
  <si>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</si>
  <si>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</si>
  <si>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</si>
  <si>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</si>
  <si>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</si>
  <si>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</si>
  <si>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</si>
  <si>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</si>
  <si>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</si>
  <si>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</si>
  <si>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</si>
  <si>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</si>
  <si>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</si>
  <si>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</si>
  <si>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</si>
  <si>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</si>
  <si>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</si>
  <si>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</si>
  <si>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</si>
  <si>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</si>
  <si>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</si>
  <si>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</si>
  <si>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</si>
  <si>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</si>
  <si>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</si>
  <si>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</si>
  <si>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</si>
  <si>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</si>
  <si>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</si>
  <si>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</si>
  <si>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</si>
  <si>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</si>
  <si>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</si>
  <si>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</si>
  <si>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</si>
  <si>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</si>
  <si>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</si>
  <si>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</si>
  <si>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</si>
  <si>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</si>
  <si>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</si>
  <si>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</si>
  <si>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</si>
  <si>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</si>
  <si>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</si>
  <si>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</si>
  <si>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</si>
  <si>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</si>
  <si>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</si>
  <si>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</si>
  <si>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</si>
  <si>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</si>
  <si>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</si>
  <si>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</si>
  <si>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</si>
  <si>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</si>
  <si>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</si>
  <si>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</si>
  <si>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</si>
  <si>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</si>
  <si>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</si>
  <si>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</si>
  <si>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</si>
  <si>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</si>
  <si>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</si>
  <si>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</si>
  <si>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</si>
  <si>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</si>
  <si>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</si>
  <si>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</si>
  <si>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</si>
  <si>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</si>
  <si>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</si>
  <si>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</si>
  <si>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</si>
  <si>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</si>
  <si>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</si>
  <si>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</si>
  <si>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</si>
  <si>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</si>
  <si>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</si>
  <si>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</si>
  <si>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</si>
  <si>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</si>
  <si>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</si>
  <si>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</si>
  <si>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</si>
  <si>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</si>
  <si>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</si>
  <si>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</si>
  <si>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</si>
  <si>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</si>
  <si>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</si>
  <si>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</si>
  <si>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</si>
  <si>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</si>
  <si>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</si>
  <si>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</si>
  <si>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</si>
  <si>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</si>
  <si>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</si>
  <si>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</si>
  <si>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</si>
  <si>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</si>
  <si>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</si>
  <si>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</si>
  <si>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</si>
  <si>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</si>
  <si>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</si>
  <si>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</si>
  <si>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</si>
  <si>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</si>
  <si>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</si>
  <si>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</si>
  <si>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</si>
  <si>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</si>
  <si>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</si>
  <si>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</si>
  <si>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</si>
  <si>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</si>
  <si>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</si>
  <si>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</si>
  <si>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</si>
  <si>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</si>
  <si>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</si>
  <si>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</si>
  <si>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</si>
  <si>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</si>
  <si>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</si>
  <si>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</si>
  <si>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</si>
  <si>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</si>
  <si>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</si>
  <si>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</si>
  <si>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</si>
  <si>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</si>
  <si>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</si>
  <si>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</si>
  <si>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</si>
  <si>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</si>
  <si>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</si>
  <si>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</si>
  <si>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</si>
  <si>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</si>
  <si>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</si>
  <si>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</si>
  <si>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</si>
  <si>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</si>
  <si>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</si>
  <si>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</si>
  <si>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</si>
  <si>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</si>
  <si>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</si>
  <si>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</si>
  <si>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</si>
  <si>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</si>
  <si>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</si>
  <si>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</si>
  <si>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</si>
  <si>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</si>
  <si>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</si>
  <si>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</si>
  <si>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</si>
  <si>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</si>
  <si>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</si>
  <si>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</si>
  <si>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</si>
  <si>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</si>
  <si>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</si>
  <si>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</si>
  <si>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</si>
  <si>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</si>
  <si>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</si>
  <si>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</si>
  <si>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</si>
  <si>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</si>
  <si>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</si>
  <si>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</si>
  <si>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</si>
  <si>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</si>
  <si>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</si>
  <si>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</si>
  <si>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</si>
  <si>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</si>
  <si>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</si>
  <si>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</si>
  <si>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</si>
  <si>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</si>
  <si>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</si>
  <si>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</si>
  <si>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</si>
  <si>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</si>
  <si>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</si>
  <si>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</si>
  <si>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</si>
  <si>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</si>
  <si>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</si>
  <si>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</si>
  <si>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</si>
  <si>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</si>
  <si>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</si>
  <si>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</si>
  <si>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</si>
  <si>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</si>
  <si>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</si>
  <si>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</si>
  <si>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</si>
  <si>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</si>
  <si>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</si>
  <si>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</si>
  <si>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</si>
  <si>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</si>
  <si>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</si>
  <si>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</si>
  <si>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</si>
  <si>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</si>
  <si>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</si>
  <si>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</si>
  <si>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</si>
  <si>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</si>
  <si>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</si>
  <si>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</si>
  <si>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</si>
  <si>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</si>
  <si>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</si>
  <si>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</si>
  <si>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</si>
  <si>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</si>
  <si>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</si>
  <si>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</si>
  <si>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</si>
  <si>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</si>
  <si>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</si>
  <si>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</si>
  <si>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</si>
  <si>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</si>
  <si>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</si>
  <si>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</si>
  <si>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</si>
  <si>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</si>
  <si>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</si>
  <si>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</si>
  <si>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</si>
  <si>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</si>
  <si>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</si>
  <si>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</si>
  <si>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</si>
  <si>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</si>
  <si>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</si>
  <si>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</si>
  <si>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</si>
  <si>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</si>
  <si>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</si>
  <si>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</si>
  <si>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</si>
  <si>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</si>
  <si>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</si>
  <si>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</si>
  <si>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</si>
  <si>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</si>
  <si>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</si>
  <si>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</si>
  <si>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</si>
  <si>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</si>
  <si>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</si>
  <si>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</si>
  <si>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</si>
  <si>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</si>
  <si>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</si>
  <si>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</si>
  <si>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</si>
  <si>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</si>
  <si>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</si>
  <si>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</si>
  <si>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</si>
  <si>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</si>
  <si>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</si>
  <si>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</si>
  <si>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</si>
  <si>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</si>
  <si>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</si>
  <si>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</si>
  <si>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</si>
  <si>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</si>
  <si>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</si>
  <si>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</si>
  <si>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</si>
  <si>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</si>
  <si>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</si>
  <si>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</si>
  <si>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</si>
  <si>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</si>
  <si>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</si>
  <si>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</si>
  <si>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</si>
  <si>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</si>
  <si>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</si>
  <si>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</si>
  <si>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</si>
  <si>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</si>
  <si>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</si>
  <si>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</si>
  <si>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</si>
  <si>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</si>
  <si>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</si>
  <si>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</si>
  <si>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</si>
  <si>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</si>
  <si>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</si>
  <si>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</si>
  <si>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</si>
  <si>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</si>
  <si>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</si>
  <si>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</si>
  <si>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</si>
  <si>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</si>
  <si>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</si>
  <si>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</si>
  <si>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</si>
  <si>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</si>
  <si>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</si>
  <si>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</si>
  <si>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</si>
  <si>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</si>
  <si>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</si>
  <si>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</si>
  <si>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</si>
  <si>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</si>
  <si>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</si>
  <si>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</si>
  <si>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</si>
  <si>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</si>
  <si>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</si>
  <si>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</si>
  <si>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</si>
  <si>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</si>
  <si>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</si>
  <si>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</si>
  <si>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</si>
  <si>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</si>
  <si>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</si>
  <si>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</si>
  <si>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</si>
  <si>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</si>
  <si>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</si>
  <si>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</si>
  <si>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</si>
  <si>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</si>
  <si>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</si>
  <si>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</si>
  <si>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</si>
  <si>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</si>
  <si>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</si>
  <si>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</si>
  <si>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</si>
  <si>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</si>
  <si>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</si>
  <si>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</si>
  <si>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</si>
  <si>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</si>
  <si>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</si>
  <si>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</si>
  <si>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</si>
  <si>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</si>
  <si>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</si>
  <si>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</si>
  <si>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</si>
  <si>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</si>
  <si>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</si>
  <si>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</si>
  <si>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</si>
  <si>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</si>
  <si>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</si>
  <si>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</si>
  <si>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</si>
  <si>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</si>
  <si>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</si>
  <si>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</si>
  <si>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</si>
  <si>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</si>
  <si>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</si>
  <si>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</si>
  <si>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</si>
  <si>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</si>
  <si>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</si>
  <si>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</si>
  <si>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</si>
  <si>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</si>
  <si>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</si>
  <si>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</si>
  <si>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</si>
  <si>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</si>
  <si>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</si>
  <si>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</si>
  <si>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</si>
  <si>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</si>
  <si>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</si>
  <si>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</si>
  <si>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</si>
  <si>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</si>
  <si>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</si>
  <si>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</si>
  <si>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</si>
  <si>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</si>
  <si>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</si>
  <si>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</si>
  <si>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</si>
  <si>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</si>
  <si>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</si>
  <si>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</si>
  <si>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</si>
  <si>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</si>
  <si>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</si>
  <si>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</si>
  <si>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</si>
  <si>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</si>
  <si>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</si>
  <si>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</si>
  <si>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</si>
  <si>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</si>
  <si>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</si>
  <si>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</si>
  <si>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</si>
  <si>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</si>
  <si>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</si>
  <si>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</si>
  <si>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</si>
  <si>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</si>
  <si>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</si>
  <si>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</si>
  <si>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</si>
  <si>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</si>
  <si>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</si>
  <si>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</si>
  <si>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</si>
  <si>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</si>
  <si>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</si>
  <si>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</si>
  <si>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</si>
  <si>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</si>
  <si>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</si>
  <si>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</si>
  <si>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</si>
  <si>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</si>
  <si>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</si>
  <si>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</si>
  <si>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</si>
  <si>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</si>
  <si>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</si>
  <si>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</si>
  <si>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</si>
  <si>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</si>
  <si>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</si>
  <si>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</si>
  <si>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</si>
  <si>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</si>
  <si>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</si>
  <si>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</si>
  <si>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</si>
  <si>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</si>
  <si>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</si>
  <si>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</si>
  <si>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</si>
  <si>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</si>
  <si>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</si>
  <si>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</si>
  <si>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</si>
  <si>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</si>
  <si>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</si>
  <si>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</si>
  <si>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</si>
  <si>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</si>
  <si>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</si>
  <si>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</si>
  <si>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</si>
  <si>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</si>
  <si>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</si>
  <si>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</si>
  <si>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</si>
  <si>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</si>
  <si>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</si>
  <si>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</si>
  <si>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</si>
  <si>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</si>
  <si>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</si>
  <si>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</si>
  <si>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</si>
  <si>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</si>
  <si>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</si>
  <si>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</si>
  <si>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</si>
  <si>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</si>
  <si>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</si>
  <si>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</si>
  <si>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</si>
  <si>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</si>
  <si>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</si>
  <si>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</si>
  <si>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</si>
  <si>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</si>
  <si>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</si>
  <si>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</si>
  <si>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</si>
  <si>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</si>
  <si>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</si>
  <si>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</si>
  <si>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</si>
  <si>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</si>
  <si>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</si>
  <si>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</si>
  <si>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</si>
  <si>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</si>
  <si>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</si>
  <si>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</si>
  <si>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</si>
  <si>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</si>
  <si>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</si>
  <si>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</si>
  <si>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</si>
  <si>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</si>
  <si>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</si>
  <si>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</si>
  <si>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</si>
  <si>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</si>
  <si>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</si>
  <si>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</si>
  <si>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</si>
  <si>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</si>
  <si>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</si>
  <si>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</si>
  <si>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</si>
  <si>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</si>
  <si>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</si>
  <si>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</si>
  <si>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</si>
  <si>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</si>
  <si>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</si>
  <si>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</si>
  <si>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</si>
  <si>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</si>
  <si>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</si>
  <si>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</si>
  <si>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</si>
  <si>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</si>
  <si>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</si>
  <si>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</si>
  <si>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</si>
  <si>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</si>
  <si>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</si>
  <si>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</si>
  <si>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</si>
  <si>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</si>
  <si>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</si>
  <si>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</si>
  <si>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</si>
  <si>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</si>
  <si>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</si>
  <si>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</si>
  <si>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</si>
  <si>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</si>
  <si>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</si>
  <si>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</si>
  <si>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</si>
  <si>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</si>
  <si>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</si>
  <si>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</si>
  <si>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</si>
  <si>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</si>
  <si>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</si>
  <si>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</si>
  <si>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</si>
  <si>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</si>
  <si>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</si>
  <si>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</si>
  <si>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</si>
  <si>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</si>
  <si>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</si>
  <si>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</si>
  <si>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</si>
  <si>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</si>
  <si>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</si>
  <si>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</si>
  <si>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</si>
  <si>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</si>
  <si>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</si>
  <si>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</si>
  <si>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</si>
  <si>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</si>
  <si>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</si>
  <si>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</si>
  <si>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</si>
  <si>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</si>
  <si>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</si>
  <si>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</si>
  <si>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</si>
  <si>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</si>
  <si>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</si>
  <si>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</si>
  <si>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</si>
  <si>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</si>
  <si>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</si>
  <si>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</si>
  <si>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</si>
  <si>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</si>
  <si>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</si>
  <si>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</si>
  <si>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</si>
  <si>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</si>
  <si>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</si>
  <si>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</si>
  <si>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</si>
  <si>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</si>
  <si>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</si>
  <si>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</si>
  <si>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</si>
  <si>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</si>
  <si>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</si>
  <si>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</si>
  <si>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</si>
  <si>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</si>
  <si>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</si>
  <si>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Profit of Rs.20/-</t>
  </si>
  <si>
    <t>435-440</t>
  </si>
  <si>
    <t>465-475</t>
  </si>
  <si>
    <t>118-120</t>
  </si>
  <si>
    <t>130-135</t>
  </si>
  <si>
    <t>663-668</t>
  </si>
  <si>
    <t>700-730</t>
  </si>
  <si>
    <t>220-230</t>
  </si>
  <si>
    <t>780-820</t>
  </si>
  <si>
    <t>240-250</t>
  </si>
  <si>
    <t>2340-2380</t>
  </si>
  <si>
    <t>2350-2450</t>
  </si>
  <si>
    <t>2200-2230</t>
  </si>
  <si>
    <t>INNOVATIVE</t>
  </si>
  <si>
    <t>3000-3020</t>
  </si>
  <si>
    <t>3140-3200</t>
  </si>
  <si>
    <t>130-134</t>
  </si>
  <si>
    <t>1900-2000</t>
  </si>
  <si>
    <t>AVI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</si>
  <si>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</si>
  <si>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</si>
  <si>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</si>
  <si>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</si>
  <si>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</si>
  <si>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</si>
  <si>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</si>
  <si>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BRANDBUCKT</t>
  </si>
  <si>
    <t>MANSI SHARE &amp; STOCK ADVISORS PRIVATE LIMITED</t>
  </si>
  <si>
    <t>IFL</t>
  </si>
  <si>
    <t>SELLWIN</t>
  </si>
  <si>
    <t>Part Profit of Rs.125/-</t>
  </si>
  <si>
    <t>Retail Research Technical Calls &amp; Fundamental Performance Report for the month of Jan-2022</t>
  </si>
  <si>
    <t>Profit of Rs.18.5/-</t>
  </si>
  <si>
    <t>Loss of Rs.41.50/-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</si>
  <si>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</si>
  <si>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</si>
  <si>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</si>
  <si>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</si>
  <si>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</si>
  <si>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</si>
  <si>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</si>
  <si>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</si>
  <si>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</si>
  <si>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</si>
  <si>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</si>
  <si>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</si>
  <si>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</si>
  <si>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</si>
  <si>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</si>
  <si>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</si>
  <si>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</si>
  <si>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ESPEON CONSULTING PRIVATE LIMITED.</t>
  </si>
  <si>
    <t>MINIBOSS CONSULTANCY PRIVATE LIMITED</t>
  </si>
  <si>
    <t>HDFCBANK 1550 CE JAN</t>
  </si>
  <si>
    <t>40-45</t>
  </si>
  <si>
    <t>Profit of Rs.5.75/-</t>
  </si>
  <si>
    <t>NIFTY 17750 CE 6-JAN</t>
  </si>
  <si>
    <t>60-80</t>
  </si>
  <si>
    <t>Loss of Rs.0.90/-</t>
  </si>
  <si>
    <t>361-363</t>
  </si>
  <si>
    <t>380-390</t>
  </si>
  <si>
    <t>BANASFN</t>
  </si>
  <si>
    <t>HANSABEN BHARATKUMAR PATEL</t>
  </si>
  <si>
    <t>MUZALI</t>
  </si>
  <si>
    <t>TRANWAY</t>
  </si>
  <si>
    <t>WITS</t>
  </si>
  <si>
    <t xml:space="preserve">NIFTY 17750 PE 13-JAN </t>
  </si>
  <si>
    <t>140-160</t>
  </si>
  <si>
    <t xml:space="preserve">NIFTY 17900 CE 13-JAN </t>
  </si>
  <si>
    <t>320-400</t>
  </si>
  <si>
    <t>Loss of Rs.45/-</t>
  </si>
  <si>
    <t xml:space="preserve">BANKNIFTY 37200 PE 13-JAN </t>
  </si>
  <si>
    <t>1720-1770</t>
  </si>
  <si>
    <t>COLPAL JAN FUT</t>
  </si>
  <si>
    <t>1468-1472</t>
  </si>
  <si>
    <t>1510-1530</t>
  </si>
  <si>
    <t>s</t>
  </si>
  <si>
    <t>DEVHARI</t>
  </si>
  <si>
    <t>EVEXIA</t>
  </si>
  <si>
    <t>OLGA TRADING PRIVATE LIMITED</t>
  </si>
  <si>
    <t>FRASER</t>
  </si>
  <si>
    <t>GBFL</t>
  </si>
  <si>
    <t>MIDLAND FINANCIAL ADVISORY PRIVATE LIMITED</t>
  </si>
  <si>
    <t>NEWLIGHT</t>
  </si>
  <si>
    <t>MANISH NITIN THAKUR</t>
  </si>
  <si>
    <t>MOREPLUS MERCHANTS PRIVATE LIMITED</t>
  </si>
  <si>
    <t>SUTLAJ SALES PRIVATE LIMITED</t>
  </si>
  <si>
    <t>VISVEN</t>
  </si>
  <si>
    <t>DAMYANTI JIVANDAS GOKALGANDHI</t>
  </si>
  <si>
    <t>NIFTY 17800 PE 13-JAN</t>
  </si>
  <si>
    <t>100-120</t>
  </si>
  <si>
    <t>Profit of Rs.10/-</t>
  </si>
  <si>
    <t>POWERGRID 210 CE JAN</t>
  </si>
  <si>
    <t>3.70-3.90</t>
  </si>
  <si>
    <t>Profit of Rs.47/-</t>
  </si>
  <si>
    <t xml:space="preserve">IBREALEST </t>
  </si>
  <si>
    <t>169-171</t>
  </si>
  <si>
    <t>185-190</t>
  </si>
  <si>
    <t>NNM SECURITIES PVT LTD</t>
  </si>
  <si>
    <t>BKMINDST</t>
  </si>
  <si>
    <t>DEEP</t>
  </si>
  <si>
    <t>DGL</t>
  </si>
  <si>
    <t>GENPHARMA</t>
  </si>
  <si>
    <t>GVFILM</t>
  </si>
  <si>
    <t>HKG</t>
  </si>
  <si>
    <t>MAQSOOD DABIR SHAIKH</t>
  </si>
  <si>
    <t>JANUSCORP</t>
  </si>
  <si>
    <t>CHANDRA SHEKER G</t>
  </si>
  <si>
    <t>GAURANG JITENDRA PAREKH</t>
  </si>
  <si>
    <t>SUPRBPA</t>
  </si>
  <si>
    <t>TEJNAKSH</t>
  </si>
  <si>
    <t>SMITA ANIL SHAH</t>
  </si>
  <si>
    <t>VIVANTA</t>
  </si>
  <si>
    <t>ARDENT VENTURES LLP</t>
  </si>
  <si>
    <t>VIVEK AGRAWAL</t>
  </si>
  <si>
    <t>1130-1160</t>
  </si>
  <si>
    <t>Profit of Rs.33/-</t>
  </si>
  <si>
    <t>322-330</t>
  </si>
  <si>
    <t>311-313</t>
  </si>
  <si>
    <t>215-230</t>
  </si>
  <si>
    <t>NIFTY 17900 PE 13-JAN</t>
  </si>
  <si>
    <t>60-63</t>
  </si>
  <si>
    <t>ANUROOP</t>
  </si>
  <si>
    <t>ZYANA STOCKS AND COMMODITIES</t>
  </si>
  <si>
    <t>ARL</t>
  </si>
  <si>
    <t>KAPASHI COMMERCIAL LTD</t>
  </si>
  <si>
    <t>ANSHU MISHRA</t>
  </si>
  <si>
    <t>LINCOLN PETER COELHO</t>
  </si>
  <si>
    <t>SUNIL .</t>
  </si>
  <si>
    <t>SONU ARGAL</t>
  </si>
  <si>
    <t>SHANKARLAL KUMHAR</t>
  </si>
  <si>
    <t>DHARMESHBHAI JETHABHAI VAGHELA</t>
  </si>
  <si>
    <t>BIOFILCHEM</t>
  </si>
  <si>
    <t>DB (INTL) OWN TRADING</t>
  </si>
  <si>
    <t>M.PRASAD &amp; CO LTD</t>
  </si>
  <si>
    <t>CHIRANJILALJI FINANCE LTD</t>
  </si>
  <si>
    <t>AMIT HASMUKH PARIKH</t>
  </si>
  <si>
    <t>COMFINCAP</t>
  </si>
  <si>
    <t>GAURAV CHANDRAKANT SHAH</t>
  </si>
  <si>
    <t>COSPOWER</t>
  </si>
  <si>
    <t>MADHUSUDHAN GUNDA</t>
  </si>
  <si>
    <t>CTL</t>
  </si>
  <si>
    <t>SHALU JAIN</t>
  </si>
  <si>
    <t>ANUBHA JAIN .</t>
  </si>
  <si>
    <t>AJAY BINDAL</t>
  </si>
  <si>
    <t>RASHMI RAJEIV BATHIJA .</t>
  </si>
  <si>
    <t>DITCO</t>
  </si>
  <si>
    <t>ROHIT S JOISAR</t>
  </si>
  <si>
    <t>SHWETA AGGARWAL</t>
  </si>
  <si>
    <t>ANITA AGGARWAL</t>
  </si>
  <si>
    <t>RAJKUMAR SHIVHARE YOGEETA</t>
  </si>
  <si>
    <t>OMKAR RAJKUMAR SHIVHARE</t>
  </si>
  <si>
    <t>EKADANTA GENEX PRIVATE LIMITED</t>
  </si>
  <si>
    <t>ANKILSINH M RANA</t>
  </si>
  <si>
    <t>NISHIL SURENDRABHAI MARFATIA</t>
  </si>
  <si>
    <t>GCMCOMM</t>
  </si>
  <si>
    <t>DHARAMPAL AGARWAL</t>
  </si>
  <si>
    <t>TOPGAIN FINANCE PRIVATE LIMITED</t>
  </si>
  <si>
    <t>GOPAIST</t>
  </si>
  <si>
    <t>JASIM ANSARI</t>
  </si>
  <si>
    <t>ALGOQUANT FINANCIALS LLP</t>
  </si>
  <si>
    <t>DEEPTHI BALAGIRI</t>
  </si>
  <si>
    <t>PRIYA ROHAN AGARWAL</t>
  </si>
  <si>
    <t>ICLORGANIC</t>
  </si>
  <si>
    <t>ACME WEALTH ADVISORY PRIVATE LIMITED</t>
  </si>
  <si>
    <t>HIRWANI JAYANTIBHAI VAGHELA</t>
  </si>
  <si>
    <t>SAGARKUMAR RAKESHBHAI DANTANI</t>
  </si>
  <si>
    <t>IISL</t>
  </si>
  <si>
    <t>RISHIKESHGUPTA</t>
  </si>
  <si>
    <t>VISHAL BHANDARI .</t>
  </si>
  <si>
    <t>RAJ AJAY KUMAR BAJAJ</t>
  </si>
  <si>
    <t>VISHWAMURTE TRAD INVEST PE LTD</t>
  </si>
  <si>
    <t>NAVEEN GUPTA</t>
  </si>
  <si>
    <t>INTLCONV</t>
  </si>
  <si>
    <t>I G E (INDIA) PRIVATE LIMITED</t>
  </si>
  <si>
    <t>SURBHIT DABRIWALA</t>
  </si>
  <si>
    <t>INVENTURE</t>
  </si>
  <si>
    <t>LEDOTEA</t>
  </si>
  <si>
    <t>KALPANA HEMANT SHROFF</t>
  </si>
  <si>
    <t>MADHAVIPL</t>
  </si>
  <si>
    <t>NILMESH INFRABUILD LLP</t>
  </si>
  <si>
    <t>MODCL</t>
  </si>
  <si>
    <t>SHIV PARVATI LEASING LIMITED</t>
  </si>
  <si>
    <t>PANKAJ PRASOON</t>
  </si>
  <si>
    <t>AEGIS INVESTMENT FUND</t>
  </si>
  <si>
    <t>ONTIC</t>
  </si>
  <si>
    <t>PROMAX</t>
  </si>
  <si>
    <t>VIVEK SINGLA</t>
  </si>
  <si>
    <t>PVVINFRA</t>
  </si>
  <si>
    <t>JOAN STEPHEN FARGOSE</t>
  </si>
  <si>
    <t>RATHIBAR</t>
  </si>
  <si>
    <t>RAHULUNNIKRISHNAN</t>
  </si>
  <si>
    <t>RGRL</t>
  </si>
  <si>
    <t>UTKARSH CHATURVEDI</t>
  </si>
  <si>
    <t>SACHEMT</t>
  </si>
  <si>
    <t>SHREENARAYAN LOHIA SONS HUF</t>
  </si>
  <si>
    <t>SCANDENT</t>
  </si>
  <si>
    <t>SHREYASH VINOD CHAVAN</t>
  </si>
  <si>
    <t>PARIKH DASHANT RAJESHBHAI</t>
  </si>
  <si>
    <t>SRESTHA</t>
  </si>
  <si>
    <t>VIBRANT SECURITIES PRIVATE LIMITED</t>
  </si>
  <si>
    <t>SUNGOLD</t>
  </si>
  <si>
    <t>WAY2WEALTH BROKERS PRIVATE LIMITED WEALTH DOMINION</t>
  </si>
  <si>
    <t>SAMARTHPRABHUDASRAMANUJ</t>
  </si>
  <si>
    <t>BIMLA CHOUDHARY</t>
  </si>
  <si>
    <t>RAKESH HIRALAL JAIN HUF</t>
  </si>
  <si>
    <t>VITESSE</t>
  </si>
  <si>
    <t>SVPAN CONSULTANT PVT LTD</t>
  </si>
  <si>
    <t>PRUDENTIAL INVESTMENT SOLUTION</t>
  </si>
  <si>
    <t>MEHTA MANISHKUMAR INDRAVADAN</t>
  </si>
  <si>
    <t>ABCOTS</t>
  </si>
  <si>
    <t>A B Cotspin India Limited</t>
  </si>
  <si>
    <t>ANANT WEALTH CONSULTANTS PRIVATE LIMITED</t>
  </si>
  <si>
    <t>BCP</t>
  </si>
  <si>
    <t>B.C. Power Controls Ltd</t>
  </si>
  <si>
    <t>ADROIT FINANCIAL SERVICES PVT LTD</t>
  </si>
  <si>
    <t>Biofil Chemicals &amp; Pharm</t>
  </si>
  <si>
    <t>PRABHULAL LALLUBHAI PAREKH</t>
  </si>
  <si>
    <t>DB INTERNATIONAL STOCK BROKERS LIMITED</t>
  </si>
  <si>
    <t>MUKUL MAHESHWARI (HUF)</t>
  </si>
  <si>
    <t>BRIGHT</t>
  </si>
  <si>
    <t>Bright Solar Limited</t>
  </si>
  <si>
    <t>BRAJESH  KUMAR</t>
  </si>
  <si>
    <t>DSSL</t>
  </si>
  <si>
    <t>Dynacons Sys &amp; Sol. Ltd.</t>
  </si>
  <si>
    <t>EMAMIPAP</t>
  </si>
  <si>
    <t>Emami Paper Mills Limited</t>
  </si>
  <si>
    <t>Greaves Limited</t>
  </si>
  <si>
    <t>XTX MARKETS LLP</t>
  </si>
  <si>
    <t>GRAVITON RESEARCH CAPITAL LLP</t>
  </si>
  <si>
    <t>QE SECURITIES</t>
  </si>
  <si>
    <t>NK SECURITIES RESEARCH PRIVATE LIMITED</t>
  </si>
  <si>
    <t>VAIBHAV STOCK AND DERIVATIVES BROKING PRIVATE LIMITED</t>
  </si>
  <si>
    <t>ICEMAKE</t>
  </si>
  <si>
    <t>Ice Make Refrigerat Ltd</t>
  </si>
  <si>
    <t>KIFS  ENTERPRISE</t>
  </si>
  <si>
    <t>Vodafone Idea Limited</t>
  </si>
  <si>
    <t>HRTI PRIVATE LIMITED</t>
  </si>
  <si>
    <t>Inventure Gro &amp; Sec Ltd</t>
  </si>
  <si>
    <t>MOUNTAIN VENTURES</t>
  </si>
  <si>
    <t>JPPOWER</t>
  </si>
  <si>
    <t>Jaiprakash Power Ven. Lt</t>
  </si>
  <si>
    <t>ASHWIN STOCKS AND INVESTMENT PRIVATE LIMITED</t>
  </si>
  <si>
    <t>Justdial Ltd.</t>
  </si>
  <si>
    <t>KELLTONTEC</t>
  </si>
  <si>
    <t>Kellton Tech Sol Ltd</t>
  </si>
  <si>
    <t>MOKSH</t>
  </si>
  <si>
    <t>Moksh Ornaments Limited</t>
  </si>
  <si>
    <t>COMPANY SHIVAAY TRADING</t>
  </si>
  <si>
    <t>RIIL</t>
  </si>
  <si>
    <t>Reliance Indl Infra Ltd</t>
  </si>
  <si>
    <t>RUPA</t>
  </si>
  <si>
    <t>Rupa &amp; Company Ltd</t>
  </si>
  <si>
    <t>ABAKKUS ASSET MANAGER LLP</t>
  </si>
  <si>
    <t>ABAKKUS GROWTH FUND-2</t>
  </si>
  <si>
    <t>SANGINITA</t>
  </si>
  <si>
    <t>Sanginita Chemicals Limit</t>
  </si>
  <si>
    <t>SBC</t>
  </si>
  <si>
    <t>SBC Exports Limited</t>
  </si>
  <si>
    <t>KALPESH JAVERILAL OSWAL</t>
  </si>
  <si>
    <t>ASHISH GOYAL</t>
  </si>
  <si>
    <t>SILGO</t>
  </si>
  <si>
    <t>Silgo Retail Limited</t>
  </si>
  <si>
    <t>SSINFRA</t>
  </si>
  <si>
    <t>S S Infra Devp Consl Ltd</t>
  </si>
  <si>
    <t>LALIT KUMAR TAPADIA</t>
  </si>
  <si>
    <t>RIDHI VIRMANI</t>
  </si>
  <si>
    <t>PRIYANKA PODDAR</t>
  </si>
  <si>
    <t>PRATIK VIRMANI</t>
  </si>
  <si>
    <t>KEWAL KISHORE VIRMANI</t>
  </si>
  <si>
    <t>INDO THAI SECURITIES LTD</t>
  </si>
  <si>
    <t>STEELXIND</t>
  </si>
  <si>
    <t>Steel Exchange India Ltd</t>
  </si>
  <si>
    <t>SOCIETE GENERALE</t>
  </si>
  <si>
    <t>TTL</t>
  </si>
  <si>
    <t>T T Limited</t>
  </si>
  <si>
    <t>TWL</t>
  </si>
  <si>
    <t>Titagarh Wagons Limited</t>
  </si>
  <si>
    <t>GKK CAPITAL MARKETS PRIVATE LIMITED</t>
  </si>
  <si>
    <t>UFO</t>
  </si>
  <si>
    <t>UFO Moviez India Ltd.</t>
  </si>
  <si>
    <t>VAISHALI</t>
  </si>
  <si>
    <t>Vaishali Pharma Limited</t>
  </si>
  <si>
    <t>MITTAL RIMPY</t>
  </si>
  <si>
    <t>VASWANI</t>
  </si>
  <si>
    <t>Vaswani Ind Ltd</t>
  </si>
  <si>
    <t>RAHUL UNNIKRISHNAN</t>
  </si>
  <si>
    <t>VIKASWSP</t>
  </si>
  <si>
    <t>Vikas Wsp Ltd</t>
  </si>
  <si>
    <t>VISHWARAJ</t>
  </si>
  <si>
    <t>Vishwaraj Sugar Ind Ltd</t>
  </si>
  <si>
    <t>JILESH NAVIN CHHEDA</t>
  </si>
  <si>
    <t>WEBELSOLAR</t>
  </si>
  <si>
    <t>Websol Energy System Ltd</t>
  </si>
  <si>
    <t>Zee News Limited</t>
  </si>
  <si>
    <t>KRG POLYCHEM PRIVATE LIMITED</t>
  </si>
  <si>
    <t>PIYUSHKUMAR THUMAR</t>
  </si>
  <si>
    <t>DYNAMIC</t>
  </si>
  <si>
    <t>Dynamic Srvcs &amp; Sec Ltd</t>
  </si>
  <si>
    <t>BIKRAM GUPTA</t>
  </si>
  <si>
    <t>FOCE</t>
  </si>
  <si>
    <t>Foce India Limited</t>
  </si>
  <si>
    <t>MARK CORPORATE ADVIOSRS PVT LTD</t>
  </si>
  <si>
    <t>ORIENTALTL</t>
  </si>
  <si>
    <t>Oriental Trimex Limited</t>
  </si>
  <si>
    <t>ECOTEK GENERAL TRADING LLC</t>
  </si>
  <si>
    <t>ZIYAN DEVELOPERS LLP</t>
  </si>
  <si>
    <t>SINTEX</t>
  </si>
  <si>
    <t>Sintex Industries Ltd.</t>
  </si>
  <si>
    <t>CHETAN RASIKLAL SHAH</t>
  </si>
  <si>
    <t>SESHAGIRI RAO PALLE</t>
  </si>
  <si>
    <t>SATYANARAYANA SUNDARA</t>
  </si>
  <si>
    <t>ANAND SAKLECHA</t>
  </si>
  <si>
    <t>BELA SAKLECHA</t>
  </si>
  <si>
    <t>VORA FINANCIAL SERVICES PVT LTD</t>
  </si>
  <si>
    <t>NSE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</si>
</sst>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1" fontId="1" fillId="21" borderId="1" xfId="0" applyNumberFormat="1" applyFont="1" applyFill="1" applyBorder="1" applyAlignment="1">
      <alignment horizontal="center" vertical="center" wrapText="1"/>
    </xf>
    <xf numFmtId="167" fontId="1" fillId="21" borderId="1" xfId="0" applyNumberFormat="1" applyFont="1" applyFill="1" applyBorder="1" applyAlignment="1">
      <alignment horizontal="center" vertical="center"/>
    </xf>
    <xf numFmtId="167" fontId="1" fillId="21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0" fontId="35" fillId="20" borderId="21" xfId="0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16" fontId="35" fillId="20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20" borderId="21" xfId="0" applyFont="1" applyFill="1" applyBorder="1" applyAlignment="1">
      <alignment horizontal="center" vertical="center"/>
    </xf>
    <xf numFmtId="0" fontId="36" fillId="19" borderId="22" xfId="0" applyFont="1" applyFill="1" applyBorder="1" applyAlignment="1">
      <alignment horizontal="center" vertical="center"/>
    </xf>
    <xf numFmtId="2" fontId="36" fillId="19" borderId="22" xfId="0" applyNumberFormat="1" applyFont="1" applyFill="1" applyBorder="1" applyAlignment="1">
      <alignment horizontal="center" vertical="center"/>
    </xf>
    <xf numFmtId="43" fontId="36" fillId="24" borderId="22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6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16" fontId="37" fillId="16" borderId="21" xfId="0" applyNumberFormat="1" applyFont="1" applyFill="1" applyBorder="1" applyAlignment="1">
      <alignment horizontal="center" vertical="center"/>
    </xf>
    <xf numFmtId="0" fontId="0" fillId="13" borderId="21" xfId="0" applyFill="1" applyBorder="1" applyAlignment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3" fillId="0" borderId="0" xfId="0" applyFont="1" applyBorder="1"/>
    <xf numFmtId="10" fontId="13" fillId="2" borderId="0" xfId="0" applyNumberFormat="1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2" fontId="36" fillId="20" borderId="21" xfId="0" applyNumberFormat="1" applyFont="1" applyFill="1" applyBorder="1" applyAlignment="1">
      <alignment horizontal="center" vertical="center"/>
    </xf>
    <xf numFmtId="166" fontId="36" fillId="20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16" fontId="36" fillId="20" borderId="21" xfId="0" applyNumberFormat="1" applyFont="1" applyFill="1" applyBorder="1" applyAlignment="1">
      <alignment horizontal="center" vertical="center"/>
    </xf>
    <xf numFmtId="0" fontId="35" fillId="20" borderId="21" xfId="0" applyFont="1" applyFill="1" applyBorder="1"/>
    <xf numFmtId="0" fontId="43" fillId="25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16" fontId="36" fillId="6" borderId="2" xfId="0" applyNumberFormat="1" applyFont="1" applyFill="1" applyBorder="1" applyAlignment="1">
      <alignment horizontal="center" vertical="center"/>
    </xf>
    <xf numFmtId="16" fontId="36" fillId="16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43" fillId="13" borderId="21" xfId="0" applyFont="1" applyFill="1" applyBorder="1" applyAlignment="1"/>
    <xf numFmtId="0" fontId="36" fillId="16" borderId="22" xfId="0" applyFont="1" applyFill="1" applyBorder="1" applyAlignment="1">
      <alignment horizontal="center" vertical="center"/>
    </xf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2" xfId="0" applyNumberFormat="1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1" fillId="11" borderId="1" xfId="0" applyNumberFormat="1" applyFont="1" applyFill="1" applyBorder="1" applyAlignment="1">
      <alignment horizontal="center" vertical="center" wrapText="1"/>
    </xf>
    <xf numFmtId="167" fontId="1" fillId="11" borderId="1" xfId="0" applyNumberFormat="1" applyFont="1" applyFill="1" applyBorder="1" applyAlignment="1">
      <alignment horizontal="center" vertical="center"/>
    </xf>
    <xf numFmtId="167" fontId="1" fillId="11" borderId="1" xfId="0" applyNumberFormat="1" applyFont="1" applyFill="1" applyBorder="1" applyAlignment="1">
      <alignment horizontal="left"/>
    </xf>
    <xf numFmtId="0" fontId="1" fillId="25" borderId="1" xfId="0" applyFont="1" applyFill="1" applyBorder="1" applyAlignment="1">
      <alignment horizontal="center"/>
    </xf>
    <xf numFmtId="2" fontId="1" fillId="25" borderId="1" xfId="0" applyNumberFormat="1" applyFont="1" applyFill="1" applyBorder="1" applyAlignment="1">
      <alignment horizontal="center" vertical="center"/>
    </xf>
    <xf numFmtId="0" fontId="42" fillId="0" borderId="21" xfId="0" applyFont="1" applyBorder="1"/>
    <xf numFmtId="0" fontId="0" fillId="0" borderId="21" xfId="0" applyBorder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44573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C15" sqref="C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44573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7" t="s">
        <v>16</v>
      </c>
      <c r="B9" s="449" t="s">
        <v>17</v>
      </c>
      <c r="C9" s="449" t="s">
        <v>18</v>
      </c>
      <c r="D9" s="449" t="s">
        <v>19</v>
      </c>
      <c r="E9" s="26" t="s">
        <v>20</v>
      </c>
      <c r="F9" s="26" t="s">
        <v>21</v>
      </c>
      <c r="G9" s="444" t="s">
        <v>22</v>
      </c>
      <c r="H9" s="445"/>
      <c r="I9" s="446"/>
      <c r="J9" s="444" t="s">
        <v>23</v>
      </c>
      <c r="K9" s="445"/>
      <c r="L9" s="446"/>
      <c r="M9" s="26"/>
      <c r="N9" s="27"/>
      <c r="O9" s="27"/>
      <c r="P9" s="27"/>
    </row>
    <row r="10" spans="1:16" ht="59.25" customHeight="1">
      <c r="A10" s="448"/>
      <c r="B10" s="450"/>
      <c r="C10" s="450"/>
      <c r="D10" s="450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44588</v>
      </c>
      <c r="E11" s="35">
        <v>38548</v>
      </c>
      <c r="F11" s="35">
        <v>38454.316666666666</v>
      </c>
      <c r="G11" s="36">
        <v>38273.683333333334</v>
      </c>
      <c r="H11" s="36">
        <v>37999.366666666669</v>
      </c>
      <c r="I11" s="36">
        <v>37818.733333333337</v>
      </c>
      <c r="J11" s="36">
        <v>38728.633333333331</v>
      </c>
      <c r="K11" s="36">
        <v>38909.266666666663</v>
      </c>
      <c r="L11" s="36">
        <v>39183.583333333328</v>
      </c>
      <c r="M11" s="37">
        <v>38634.949999999997</v>
      </c>
      <c r="N11" s="37">
        <v>38180</v>
      </c>
      <c r="O11" s="38">
        <v>2541150</v>
      </c>
      <c r="P11" s="39">
        <v>-2.4304555664343721E-2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44588</v>
      </c>
      <c r="E12" s="40">
        <v>18083.55</v>
      </c>
      <c r="F12" s="40">
        <v>18066.433333333334</v>
      </c>
      <c r="G12" s="41">
        <v>18011.866666666669</v>
      </c>
      <c r="H12" s="41">
        <v>17940.183333333334</v>
      </c>
      <c r="I12" s="41">
        <v>17885.616666666669</v>
      </c>
      <c r="J12" s="41">
        <v>18138.116666666669</v>
      </c>
      <c r="K12" s="41">
        <v>18192.683333333334</v>
      </c>
      <c r="L12" s="41">
        <v>18264.366666666669</v>
      </c>
      <c r="M12" s="31">
        <v>18121</v>
      </c>
      <c r="N12" s="31">
        <v>17994.75</v>
      </c>
      <c r="O12" s="42">
        <v>11295650</v>
      </c>
      <c r="P12" s="43">
        <v>-4.4304654251943854E-2</v>
      </c>
    </row>
    <row r="13" spans="1:16" ht="12.75" customHeight="1">
      <c r="A13" s="31">
        <v>3</v>
      </c>
      <c r="B13" s="32" t="s">
        <v>35</v>
      </c>
      <c r="C13" s="33" t="s">
        <v>834</v>
      </c>
      <c r="D13" s="34">
        <v>44586</v>
      </c>
      <c r="E13" s="40">
        <v>18586.900000000001</v>
      </c>
      <c r="F13" s="40">
        <v>18564.166666666668</v>
      </c>
      <c r="G13" s="41">
        <v>18463.733333333337</v>
      </c>
      <c r="H13" s="41">
        <v>18340.566666666669</v>
      </c>
      <c r="I13" s="41">
        <v>18240.133333333339</v>
      </c>
      <c r="J13" s="41">
        <v>18687.333333333336</v>
      </c>
      <c r="K13" s="41">
        <v>18787.766666666663</v>
      </c>
      <c r="L13" s="41">
        <v>18910.933333333334</v>
      </c>
      <c r="M13" s="31">
        <v>18664.599999999999</v>
      </c>
      <c r="N13" s="31">
        <v>18441</v>
      </c>
      <c r="O13" s="42">
        <v>2800</v>
      </c>
      <c r="P13" s="43">
        <v>4.4776119402985072E-2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44588</v>
      </c>
      <c r="E14" s="40">
        <v>1099.8499999999999</v>
      </c>
      <c r="F14" s="40">
        <v>1095.2166666666665</v>
      </c>
      <c r="G14" s="41">
        <v>1081.4333333333329</v>
      </c>
      <c r="H14" s="41">
        <v>1063.0166666666664</v>
      </c>
      <c r="I14" s="41">
        <v>1049.2333333333329</v>
      </c>
      <c r="J14" s="41">
        <v>1113.633333333333</v>
      </c>
      <c r="K14" s="41">
        <v>1127.4166666666663</v>
      </c>
      <c r="L14" s="41">
        <v>1145.833333333333</v>
      </c>
      <c r="M14" s="31">
        <v>1109</v>
      </c>
      <c r="N14" s="31">
        <v>1076.8</v>
      </c>
      <c r="O14" s="42">
        <v>2117350</v>
      </c>
      <c r="P14" s="43">
        <v>-9.3522561863173218E-2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44588</v>
      </c>
      <c r="E15" s="40">
        <v>18251.900000000001</v>
      </c>
      <c r="F15" s="40">
        <v>18308.25</v>
      </c>
      <c r="G15" s="41">
        <v>18119</v>
      </c>
      <c r="H15" s="41">
        <v>17986.099999999999</v>
      </c>
      <c r="I15" s="41">
        <v>17796.849999999999</v>
      </c>
      <c r="J15" s="41">
        <v>18441.150000000001</v>
      </c>
      <c r="K15" s="41">
        <v>18630.400000000001</v>
      </c>
      <c r="L15" s="41">
        <v>18763.300000000003</v>
      </c>
      <c r="M15" s="31">
        <v>18497.5</v>
      </c>
      <c r="N15" s="31">
        <v>18175.349999999999</v>
      </c>
      <c r="O15" s="42">
        <v>41650</v>
      </c>
      <c r="P15" s="43">
        <v>0.1773851590106007</v>
      </c>
    </row>
    <row r="16" spans="1:16" ht="12.75" customHeight="1">
      <c r="A16" s="31">
        <v>6</v>
      </c>
      <c r="B16" s="32" t="s">
        <v>44</v>
      </c>
      <c r="C16" s="33" t="s">
        <v>243</v>
      </c>
      <c r="D16" s="34">
        <v>44588</v>
      </c>
      <c r="E16" s="40">
        <v>136.5</v>
      </c>
      <c r="F16" s="40">
        <v>136.56666666666669</v>
      </c>
      <c r="G16" s="41">
        <v>133.33333333333337</v>
      </c>
      <c r="H16" s="41">
        <v>130.16666666666669</v>
      </c>
      <c r="I16" s="41">
        <v>126.93333333333337</v>
      </c>
      <c r="J16" s="41">
        <v>139.73333333333338</v>
      </c>
      <c r="K16" s="41">
        <v>142.96666666666667</v>
      </c>
      <c r="L16" s="41">
        <v>146.13333333333338</v>
      </c>
      <c r="M16" s="31">
        <v>139.80000000000001</v>
      </c>
      <c r="N16" s="31">
        <v>133.4</v>
      </c>
      <c r="O16" s="42">
        <v>15039200</v>
      </c>
      <c r="P16" s="43">
        <v>0.20734722712822323</v>
      </c>
    </row>
    <row r="17" spans="1:16" ht="12.75" customHeight="1">
      <c r="A17" s="31">
        <v>7</v>
      </c>
      <c r="B17" s="32" t="s">
        <v>40</v>
      </c>
      <c r="C17" s="33" t="s">
        <v>41</v>
      </c>
      <c r="D17" s="34">
        <v>44588</v>
      </c>
      <c r="E17" s="40">
        <v>295.14999999999998</v>
      </c>
      <c r="F17" s="40">
        <v>294.86666666666662</v>
      </c>
      <c r="G17" s="41">
        <v>292.28333333333325</v>
      </c>
      <c r="H17" s="41">
        <v>289.41666666666663</v>
      </c>
      <c r="I17" s="41">
        <v>286.83333333333326</v>
      </c>
      <c r="J17" s="41">
        <v>297.73333333333323</v>
      </c>
      <c r="K17" s="41">
        <v>300.31666666666661</v>
      </c>
      <c r="L17" s="41">
        <v>303.18333333333322</v>
      </c>
      <c r="M17" s="31">
        <v>297.45</v>
      </c>
      <c r="N17" s="31">
        <v>292</v>
      </c>
      <c r="O17" s="42">
        <v>11169600</v>
      </c>
      <c r="P17" s="43">
        <v>-1.0138248847926268E-2</v>
      </c>
    </row>
    <row r="18" spans="1:16" ht="12.75" customHeight="1">
      <c r="A18" s="31">
        <v>8</v>
      </c>
      <c r="B18" s="32" t="s">
        <v>42</v>
      </c>
      <c r="C18" s="33" t="s">
        <v>43</v>
      </c>
      <c r="D18" s="34">
        <v>44588</v>
      </c>
      <c r="E18" s="40">
        <v>2307</v>
      </c>
      <c r="F18" s="40">
        <v>2316.8166666666671</v>
      </c>
      <c r="G18" s="41">
        <v>2283.8333333333339</v>
      </c>
      <c r="H18" s="41">
        <v>2260.666666666667</v>
      </c>
      <c r="I18" s="41">
        <v>2227.6833333333338</v>
      </c>
      <c r="J18" s="41">
        <v>2339.983333333334</v>
      </c>
      <c r="K18" s="41">
        <v>2372.9666666666667</v>
      </c>
      <c r="L18" s="41">
        <v>2396.1333333333341</v>
      </c>
      <c r="M18" s="31">
        <v>2349.8000000000002</v>
      </c>
      <c r="N18" s="31">
        <v>2293.65</v>
      </c>
      <c r="O18" s="42">
        <v>2842500</v>
      </c>
      <c r="P18" s="43">
        <v>9.1417413685985615E-3</v>
      </c>
    </row>
    <row r="19" spans="1:16" ht="12.75" customHeight="1">
      <c r="A19" s="31">
        <v>9</v>
      </c>
      <c r="B19" s="32" t="s">
        <v>44</v>
      </c>
      <c r="C19" s="33" t="s">
        <v>45</v>
      </c>
      <c r="D19" s="34">
        <v>44588</v>
      </c>
      <c r="E19" s="40">
        <v>1849.4</v>
      </c>
      <c r="F19" s="40">
        <v>1815.5</v>
      </c>
      <c r="G19" s="41">
        <v>1774.9</v>
      </c>
      <c r="H19" s="41">
        <v>1700.4</v>
      </c>
      <c r="I19" s="41">
        <v>1659.8000000000002</v>
      </c>
      <c r="J19" s="41">
        <v>1890</v>
      </c>
      <c r="K19" s="41">
        <v>1930.6</v>
      </c>
      <c r="L19" s="41">
        <v>2005.1</v>
      </c>
      <c r="M19" s="31">
        <v>1856.1</v>
      </c>
      <c r="N19" s="31">
        <v>1741</v>
      </c>
      <c r="O19" s="42">
        <v>21419500</v>
      </c>
      <c r="P19" s="43">
        <v>-1.4674425558341192E-2</v>
      </c>
    </row>
    <row r="20" spans="1:16" ht="12.75" customHeight="1">
      <c r="A20" s="31">
        <v>10</v>
      </c>
      <c r="B20" s="32" t="s">
        <v>44</v>
      </c>
      <c r="C20" s="33" t="s">
        <v>46</v>
      </c>
      <c r="D20" s="34">
        <v>44588</v>
      </c>
      <c r="E20" s="40">
        <v>768.65</v>
      </c>
      <c r="F20" s="40">
        <v>757.41666666666663</v>
      </c>
      <c r="G20" s="41">
        <v>742.7833333333333</v>
      </c>
      <c r="H20" s="41">
        <v>716.91666666666663</v>
      </c>
      <c r="I20" s="41">
        <v>702.2833333333333</v>
      </c>
      <c r="J20" s="41">
        <v>783.2833333333333</v>
      </c>
      <c r="K20" s="41">
        <v>797.91666666666674</v>
      </c>
      <c r="L20" s="41">
        <v>823.7833333333333</v>
      </c>
      <c r="M20" s="31">
        <v>772.05</v>
      </c>
      <c r="N20" s="31">
        <v>731.55</v>
      </c>
      <c r="O20" s="42">
        <v>87890000</v>
      </c>
      <c r="P20" s="43">
        <v>-5.2910052910052907E-3</v>
      </c>
    </row>
    <row r="21" spans="1:16" ht="12.75" customHeight="1">
      <c r="A21" s="31">
        <v>11</v>
      </c>
      <c r="B21" s="32" t="s">
        <v>47</v>
      </c>
      <c r="C21" s="33" t="s">
        <v>48</v>
      </c>
      <c r="D21" s="34">
        <v>44588</v>
      </c>
      <c r="E21" s="40">
        <v>3714.1</v>
      </c>
      <c r="F21" s="40">
        <v>3736.65</v>
      </c>
      <c r="G21" s="41">
        <v>3678.3</v>
      </c>
      <c r="H21" s="41">
        <v>3642.5</v>
      </c>
      <c r="I21" s="41">
        <v>3584.15</v>
      </c>
      <c r="J21" s="41">
        <v>3772.4500000000003</v>
      </c>
      <c r="K21" s="41">
        <v>3830.7999999999997</v>
      </c>
      <c r="L21" s="41">
        <v>3866.6000000000004</v>
      </c>
      <c r="M21" s="31">
        <v>3795</v>
      </c>
      <c r="N21" s="31">
        <v>3700.85</v>
      </c>
      <c r="O21" s="42">
        <v>259200</v>
      </c>
      <c r="P21" s="43">
        <v>-3.4277198211624442E-2</v>
      </c>
    </row>
    <row r="22" spans="1:16" ht="12.75" customHeight="1">
      <c r="A22" s="31">
        <v>12</v>
      </c>
      <c r="B22" s="32" t="s">
        <v>49</v>
      </c>
      <c r="C22" s="33" t="s">
        <v>50</v>
      </c>
      <c r="D22" s="34">
        <v>44588</v>
      </c>
      <c r="E22" s="40">
        <v>636.9</v>
      </c>
      <c r="F22" s="40">
        <v>628.51666666666665</v>
      </c>
      <c r="G22" s="41">
        <v>615.88333333333333</v>
      </c>
      <c r="H22" s="41">
        <v>594.86666666666667</v>
      </c>
      <c r="I22" s="41">
        <v>582.23333333333335</v>
      </c>
      <c r="J22" s="41">
        <v>649.5333333333333</v>
      </c>
      <c r="K22" s="41">
        <v>662.16666666666652</v>
      </c>
      <c r="L22" s="41">
        <v>683.18333333333328</v>
      </c>
      <c r="M22" s="31">
        <v>641.15</v>
      </c>
      <c r="N22" s="31">
        <v>607.5</v>
      </c>
      <c r="O22" s="42">
        <v>9089000</v>
      </c>
      <c r="P22" s="43">
        <v>-8.5087814988545878E-3</v>
      </c>
    </row>
    <row r="23" spans="1:16" ht="12.75" customHeight="1">
      <c r="A23" s="31">
        <v>13</v>
      </c>
      <c r="B23" s="32" t="s">
        <v>42</v>
      </c>
      <c r="C23" s="33" t="s">
        <v>51</v>
      </c>
      <c r="D23" s="34">
        <v>44588</v>
      </c>
      <c r="E23" s="40">
        <v>398.1</v>
      </c>
      <c r="F23" s="40">
        <v>399.7166666666667</v>
      </c>
      <c r="G23" s="41">
        <v>393.53333333333342</v>
      </c>
      <c r="H23" s="41">
        <v>388.9666666666667</v>
      </c>
      <c r="I23" s="41">
        <v>382.78333333333342</v>
      </c>
      <c r="J23" s="41">
        <v>404.28333333333342</v>
      </c>
      <c r="K23" s="41">
        <v>410.4666666666667</v>
      </c>
      <c r="L23" s="41">
        <v>415.03333333333342</v>
      </c>
      <c r="M23" s="31">
        <v>405.9</v>
      </c>
      <c r="N23" s="31">
        <v>395.15</v>
      </c>
      <c r="O23" s="42">
        <v>13266000</v>
      </c>
      <c r="P23" s="43">
        <v>-1.0073875083948958E-2</v>
      </c>
    </row>
    <row r="24" spans="1:16" ht="12.75" customHeight="1">
      <c r="A24" s="31">
        <v>14</v>
      </c>
      <c r="B24" s="32" t="s">
        <v>47</v>
      </c>
      <c r="C24" s="33" t="s">
        <v>52</v>
      </c>
      <c r="D24" s="34">
        <v>44588</v>
      </c>
      <c r="E24" s="40">
        <v>819.25</v>
      </c>
      <c r="F24" s="40">
        <v>819.2833333333333</v>
      </c>
      <c r="G24" s="41">
        <v>815.21666666666658</v>
      </c>
      <c r="H24" s="41">
        <v>811.18333333333328</v>
      </c>
      <c r="I24" s="41">
        <v>807.11666666666656</v>
      </c>
      <c r="J24" s="41">
        <v>823.31666666666661</v>
      </c>
      <c r="K24" s="41">
        <v>827.38333333333321</v>
      </c>
      <c r="L24" s="41">
        <v>831.41666666666663</v>
      </c>
      <c r="M24" s="31">
        <v>823.35</v>
      </c>
      <c r="N24" s="31">
        <v>815.25</v>
      </c>
      <c r="O24" s="42">
        <v>1924300</v>
      </c>
      <c r="P24" s="43">
        <v>-1.6809728183118742E-2</v>
      </c>
    </row>
    <row r="25" spans="1:16" ht="12.75" customHeight="1">
      <c r="A25" s="31">
        <v>15</v>
      </c>
      <c r="B25" s="32" t="s">
        <v>44</v>
      </c>
      <c r="C25" s="33" t="s">
        <v>53</v>
      </c>
      <c r="D25" s="34">
        <v>44588</v>
      </c>
      <c r="E25" s="40">
        <v>5069.6499999999996</v>
      </c>
      <c r="F25" s="40">
        <v>5091.0999999999995</v>
      </c>
      <c r="G25" s="41">
        <v>5017.0999999999985</v>
      </c>
      <c r="H25" s="41">
        <v>4964.5499999999993</v>
      </c>
      <c r="I25" s="41">
        <v>4890.5499999999984</v>
      </c>
      <c r="J25" s="41">
        <v>5143.6499999999987</v>
      </c>
      <c r="K25" s="41">
        <v>5217.6500000000005</v>
      </c>
      <c r="L25" s="41">
        <v>5270.1999999999989</v>
      </c>
      <c r="M25" s="31">
        <v>5165.1000000000004</v>
      </c>
      <c r="N25" s="31">
        <v>5038.55</v>
      </c>
      <c r="O25" s="42">
        <v>2313625</v>
      </c>
      <c r="P25" s="43">
        <v>1.597321330552201E-2</v>
      </c>
    </row>
    <row r="26" spans="1:16" ht="12.75" customHeight="1">
      <c r="A26" s="31">
        <v>16</v>
      </c>
      <c r="B26" s="275" t="s">
        <v>49</v>
      </c>
      <c r="C26" s="33" t="s">
        <v>54</v>
      </c>
      <c r="D26" s="34">
        <v>44588</v>
      </c>
      <c r="E26" s="40">
        <v>232.85</v>
      </c>
      <c r="F26" s="40">
        <v>232.04999999999998</v>
      </c>
      <c r="G26" s="41">
        <v>229.94999999999996</v>
      </c>
      <c r="H26" s="41">
        <v>227.04999999999998</v>
      </c>
      <c r="I26" s="41">
        <v>224.94999999999996</v>
      </c>
      <c r="J26" s="41">
        <v>234.94999999999996</v>
      </c>
      <c r="K26" s="41">
        <v>237.04999999999998</v>
      </c>
      <c r="L26" s="41">
        <v>239.94999999999996</v>
      </c>
      <c r="M26" s="31">
        <v>234.15</v>
      </c>
      <c r="N26" s="31">
        <v>229.15</v>
      </c>
      <c r="O26" s="42">
        <v>10775000</v>
      </c>
      <c r="P26" s="43">
        <v>1.6267720195212642E-3</v>
      </c>
    </row>
    <row r="27" spans="1:16" ht="12.75" customHeight="1">
      <c r="A27" s="31">
        <v>17</v>
      </c>
      <c r="B27" s="32" t="s">
        <v>49</v>
      </c>
      <c r="C27" s="33" t="s">
        <v>55</v>
      </c>
      <c r="D27" s="34">
        <v>44588</v>
      </c>
      <c r="E27" s="40">
        <v>134.94999999999999</v>
      </c>
      <c r="F27" s="40">
        <v>135.11666666666665</v>
      </c>
      <c r="G27" s="41">
        <v>133.6333333333333</v>
      </c>
      <c r="H27" s="41">
        <v>132.31666666666666</v>
      </c>
      <c r="I27" s="41">
        <v>130.83333333333331</v>
      </c>
      <c r="J27" s="41">
        <v>136.43333333333328</v>
      </c>
      <c r="K27" s="41">
        <v>137.91666666666663</v>
      </c>
      <c r="L27" s="41">
        <v>139.23333333333326</v>
      </c>
      <c r="M27" s="31">
        <v>136.6</v>
      </c>
      <c r="N27" s="31">
        <v>133.80000000000001</v>
      </c>
      <c r="O27" s="42">
        <v>35793000</v>
      </c>
      <c r="P27" s="43">
        <v>1.1830555908917441E-2</v>
      </c>
    </row>
    <row r="28" spans="1:16" ht="12.75" customHeight="1">
      <c r="A28" s="31">
        <v>18</v>
      </c>
      <c r="B28" s="276" t="s">
        <v>56</v>
      </c>
      <c r="C28" s="33" t="s">
        <v>57</v>
      </c>
      <c r="D28" s="34">
        <v>44588</v>
      </c>
      <c r="E28" s="40">
        <v>3541.45</v>
      </c>
      <c r="F28" s="40">
        <v>3537.2166666666672</v>
      </c>
      <c r="G28" s="41">
        <v>3504.5333333333342</v>
      </c>
      <c r="H28" s="41">
        <v>3467.6166666666672</v>
      </c>
      <c r="I28" s="41">
        <v>3434.9333333333343</v>
      </c>
      <c r="J28" s="41">
        <v>3574.1333333333341</v>
      </c>
      <c r="K28" s="41">
        <v>3606.8166666666666</v>
      </c>
      <c r="L28" s="41">
        <v>3643.733333333334</v>
      </c>
      <c r="M28" s="31">
        <v>3569.9</v>
      </c>
      <c r="N28" s="31">
        <v>3500.3</v>
      </c>
      <c r="O28" s="42">
        <v>3465750</v>
      </c>
      <c r="P28" s="43">
        <v>1.8110513792191769E-2</v>
      </c>
    </row>
    <row r="29" spans="1:16" ht="12.75" customHeight="1">
      <c r="A29" s="31">
        <v>19</v>
      </c>
      <c r="B29" s="32" t="s">
        <v>44</v>
      </c>
      <c r="C29" s="33" t="s">
        <v>307</v>
      </c>
      <c r="D29" s="34">
        <v>44588</v>
      </c>
      <c r="E29" s="40">
        <v>2459</v>
      </c>
      <c r="F29" s="40">
        <v>2475.5166666666664</v>
      </c>
      <c r="G29" s="41">
        <v>2431.3833333333328</v>
      </c>
      <c r="H29" s="41">
        <v>2403.7666666666664</v>
      </c>
      <c r="I29" s="41">
        <v>2359.6333333333328</v>
      </c>
      <c r="J29" s="41">
        <v>2503.1333333333328</v>
      </c>
      <c r="K29" s="41">
        <v>2547.266666666666</v>
      </c>
      <c r="L29" s="41">
        <v>2574.8833333333328</v>
      </c>
      <c r="M29" s="31">
        <v>2519.65</v>
      </c>
      <c r="N29" s="31">
        <v>2447.9</v>
      </c>
      <c r="O29" s="42">
        <v>879450</v>
      </c>
      <c r="P29" s="43">
        <v>-9.6004955094456494E-3</v>
      </c>
    </row>
    <row r="30" spans="1:16" ht="12.75" customHeight="1">
      <c r="A30" s="31">
        <v>20</v>
      </c>
      <c r="B30" s="32" t="s">
        <v>44</v>
      </c>
      <c r="C30" s="33" t="s">
        <v>308</v>
      </c>
      <c r="D30" s="34">
        <v>44588</v>
      </c>
      <c r="E30" s="40">
        <v>9712.5</v>
      </c>
      <c r="F30" s="40">
        <v>9670.4</v>
      </c>
      <c r="G30" s="41">
        <v>9536.9</v>
      </c>
      <c r="H30" s="41">
        <v>9361.2999999999993</v>
      </c>
      <c r="I30" s="41">
        <v>9227.7999999999993</v>
      </c>
      <c r="J30" s="41">
        <v>9846</v>
      </c>
      <c r="K30" s="41">
        <v>9979.5</v>
      </c>
      <c r="L30" s="41">
        <v>10155.1</v>
      </c>
      <c r="M30" s="31">
        <v>9803.9</v>
      </c>
      <c r="N30" s="31">
        <v>9494.7999999999993</v>
      </c>
      <c r="O30" s="42">
        <v>63225</v>
      </c>
      <c r="P30" s="43">
        <v>-3.7671232876712327E-2</v>
      </c>
    </row>
    <row r="31" spans="1:16" ht="12.75" customHeight="1">
      <c r="A31" s="31">
        <v>21</v>
      </c>
      <c r="B31" s="32" t="s">
        <v>58</v>
      </c>
      <c r="C31" s="33" t="s">
        <v>59</v>
      </c>
      <c r="D31" s="34">
        <v>44588</v>
      </c>
      <c r="E31" s="40">
        <v>1299.8499999999999</v>
      </c>
      <c r="F31" s="40">
        <v>1279.3500000000001</v>
      </c>
      <c r="G31" s="41">
        <v>1252.5000000000002</v>
      </c>
      <c r="H31" s="41">
        <v>1205.1500000000001</v>
      </c>
      <c r="I31" s="41">
        <v>1178.3000000000002</v>
      </c>
      <c r="J31" s="41">
        <v>1326.7000000000003</v>
      </c>
      <c r="K31" s="41">
        <v>1353.5500000000002</v>
      </c>
      <c r="L31" s="41">
        <v>1400.9000000000003</v>
      </c>
      <c r="M31" s="31">
        <v>1306.2</v>
      </c>
      <c r="N31" s="31">
        <v>1232</v>
      </c>
      <c r="O31" s="42">
        <v>3548000</v>
      </c>
      <c r="P31" s="43">
        <v>-8.674388674388675E-2</v>
      </c>
    </row>
    <row r="32" spans="1:16" ht="12.75" customHeight="1">
      <c r="A32" s="31">
        <v>22</v>
      </c>
      <c r="B32" s="32" t="s">
        <v>47</v>
      </c>
      <c r="C32" s="33" t="s">
        <v>60</v>
      </c>
      <c r="D32" s="34">
        <v>44588</v>
      </c>
      <c r="E32" s="40">
        <v>720.05</v>
      </c>
      <c r="F32" s="40">
        <v>726.30000000000007</v>
      </c>
      <c r="G32" s="41">
        <v>708.60000000000014</v>
      </c>
      <c r="H32" s="41">
        <v>697.15000000000009</v>
      </c>
      <c r="I32" s="41">
        <v>679.45000000000016</v>
      </c>
      <c r="J32" s="41">
        <v>737.75000000000011</v>
      </c>
      <c r="K32" s="41">
        <v>755.45000000000016</v>
      </c>
      <c r="L32" s="41">
        <v>766.90000000000009</v>
      </c>
      <c r="M32" s="31">
        <v>744</v>
      </c>
      <c r="N32" s="31">
        <v>714.85</v>
      </c>
      <c r="O32" s="42">
        <v>15015000</v>
      </c>
      <c r="P32" s="43">
        <v>2.6350866400082027E-2</v>
      </c>
    </row>
    <row r="33" spans="1:16" ht="12.75" customHeight="1">
      <c r="A33" s="31">
        <v>23</v>
      </c>
      <c r="B33" s="32" t="s">
        <v>58</v>
      </c>
      <c r="C33" s="33" t="s">
        <v>61</v>
      </c>
      <c r="D33" s="34">
        <v>44588</v>
      </c>
      <c r="E33" s="40">
        <v>744.15</v>
      </c>
      <c r="F33" s="40">
        <v>743.44999999999993</v>
      </c>
      <c r="G33" s="41">
        <v>739.09999999999991</v>
      </c>
      <c r="H33" s="41">
        <v>734.05</v>
      </c>
      <c r="I33" s="41">
        <v>729.69999999999993</v>
      </c>
      <c r="J33" s="41">
        <v>748.49999999999989</v>
      </c>
      <c r="K33" s="41">
        <v>752.85</v>
      </c>
      <c r="L33" s="41">
        <v>757.89999999999986</v>
      </c>
      <c r="M33" s="31">
        <v>747.8</v>
      </c>
      <c r="N33" s="31">
        <v>738.4</v>
      </c>
      <c r="O33" s="42">
        <v>43791600</v>
      </c>
      <c r="P33" s="43">
        <v>-1.7579281753082432E-2</v>
      </c>
    </row>
    <row r="34" spans="1:16" ht="12.75" customHeight="1">
      <c r="A34" s="31">
        <v>24</v>
      </c>
      <c r="B34" s="32" t="s">
        <v>49</v>
      </c>
      <c r="C34" s="33" t="s">
        <v>62</v>
      </c>
      <c r="D34" s="34">
        <v>44588</v>
      </c>
      <c r="E34" s="40">
        <v>3440.45</v>
      </c>
      <c r="F34" s="40">
        <v>3440.1833333333329</v>
      </c>
      <c r="G34" s="41">
        <v>3428.1166666666659</v>
      </c>
      <c r="H34" s="41">
        <v>3415.7833333333328</v>
      </c>
      <c r="I34" s="41">
        <v>3403.7166666666658</v>
      </c>
      <c r="J34" s="41">
        <v>3452.516666666666</v>
      </c>
      <c r="K34" s="41">
        <v>3464.5833333333326</v>
      </c>
      <c r="L34" s="41">
        <v>3476.9166666666661</v>
      </c>
      <c r="M34" s="31">
        <v>3452.25</v>
      </c>
      <c r="N34" s="31">
        <v>3427.85</v>
      </c>
      <c r="O34" s="42">
        <v>3153500</v>
      </c>
      <c r="P34" s="43">
        <v>-2.0576131687242798E-2</v>
      </c>
    </row>
    <row r="35" spans="1:16" ht="12.75" customHeight="1">
      <c r="A35" s="31">
        <v>25</v>
      </c>
      <c r="B35" s="32" t="s">
        <v>63</v>
      </c>
      <c r="C35" s="33" t="s">
        <v>64</v>
      </c>
      <c r="D35" s="34">
        <v>44588</v>
      </c>
      <c r="E35" s="40">
        <v>17861.8</v>
      </c>
      <c r="F35" s="40">
        <v>17846.683333333331</v>
      </c>
      <c r="G35" s="41">
        <v>17694.766666666663</v>
      </c>
      <c r="H35" s="41">
        <v>17527.733333333334</v>
      </c>
      <c r="I35" s="41">
        <v>17375.816666666666</v>
      </c>
      <c r="J35" s="41">
        <v>18013.71666666666</v>
      </c>
      <c r="K35" s="41">
        <v>18165.633333333324</v>
      </c>
      <c r="L35" s="41">
        <v>18332.666666666657</v>
      </c>
      <c r="M35" s="31">
        <v>17998.599999999999</v>
      </c>
      <c r="N35" s="31">
        <v>17679.650000000001</v>
      </c>
      <c r="O35" s="42">
        <v>590600</v>
      </c>
      <c r="P35" s="43">
        <v>-5.9226668922920717E-4</v>
      </c>
    </row>
    <row r="36" spans="1:16" ht="12.75" customHeight="1">
      <c r="A36" s="31">
        <v>26</v>
      </c>
      <c r="B36" s="32" t="s">
        <v>63</v>
      </c>
      <c r="C36" s="33" t="s">
        <v>65</v>
      </c>
      <c r="D36" s="34">
        <v>44588</v>
      </c>
      <c r="E36" s="40">
        <v>7701.7</v>
      </c>
      <c r="F36" s="40">
        <v>7688.7333333333327</v>
      </c>
      <c r="G36" s="41">
        <v>7613.3166666666657</v>
      </c>
      <c r="H36" s="41">
        <v>7524.9333333333334</v>
      </c>
      <c r="I36" s="41">
        <v>7449.5166666666664</v>
      </c>
      <c r="J36" s="41">
        <v>7777.116666666665</v>
      </c>
      <c r="K36" s="41">
        <v>7852.533333333331</v>
      </c>
      <c r="L36" s="41">
        <v>7940.9166666666642</v>
      </c>
      <c r="M36" s="31">
        <v>7764.15</v>
      </c>
      <c r="N36" s="31">
        <v>7600.35</v>
      </c>
      <c r="O36" s="42">
        <v>3660375</v>
      </c>
      <c r="P36" s="43">
        <v>2.15605749486653E-3</v>
      </c>
    </row>
    <row r="37" spans="1:16" ht="12.75" customHeight="1">
      <c r="A37" s="31">
        <v>27</v>
      </c>
      <c r="B37" s="32" t="s">
        <v>49</v>
      </c>
      <c r="C37" s="33" t="s">
        <v>66</v>
      </c>
      <c r="D37" s="34">
        <v>44588</v>
      </c>
      <c r="E37" s="40">
        <v>2427.25</v>
      </c>
      <c r="F37" s="40">
        <v>2422.9333333333329</v>
      </c>
      <c r="G37" s="41">
        <v>2404.4666666666658</v>
      </c>
      <c r="H37" s="41">
        <v>2381.6833333333329</v>
      </c>
      <c r="I37" s="41">
        <v>2363.2166666666658</v>
      </c>
      <c r="J37" s="41">
        <v>2445.7166666666658</v>
      </c>
      <c r="K37" s="41">
        <v>2464.1833333333329</v>
      </c>
      <c r="L37" s="41">
        <v>2486.9666666666658</v>
      </c>
      <c r="M37" s="31">
        <v>2441.4</v>
      </c>
      <c r="N37" s="31">
        <v>2400.15</v>
      </c>
      <c r="O37" s="42">
        <v>1318400</v>
      </c>
      <c r="P37" s="43">
        <v>1.215066828675577E-3</v>
      </c>
    </row>
    <row r="38" spans="1:16" ht="12.75" customHeight="1">
      <c r="A38" s="31">
        <v>28</v>
      </c>
      <c r="B38" s="32" t="s">
        <v>44</v>
      </c>
      <c r="C38" s="33" t="s">
        <v>316</v>
      </c>
      <c r="D38" s="34">
        <v>44588</v>
      </c>
      <c r="E38" s="40">
        <v>421.05</v>
      </c>
      <c r="F38" s="40">
        <v>422.08333333333331</v>
      </c>
      <c r="G38" s="41">
        <v>417.16666666666663</v>
      </c>
      <c r="H38" s="41">
        <v>413.2833333333333</v>
      </c>
      <c r="I38" s="41">
        <v>408.36666666666662</v>
      </c>
      <c r="J38" s="41">
        <v>425.96666666666664</v>
      </c>
      <c r="K38" s="41">
        <v>430.88333333333327</v>
      </c>
      <c r="L38" s="41">
        <v>434.76666666666665</v>
      </c>
      <c r="M38" s="31">
        <v>427</v>
      </c>
      <c r="N38" s="31">
        <v>418.2</v>
      </c>
      <c r="O38" s="42">
        <v>4803200</v>
      </c>
      <c r="P38" s="43">
        <v>1.0094212651413189E-2</v>
      </c>
    </row>
    <row r="39" spans="1:16" ht="12.75" customHeight="1">
      <c r="A39" s="31">
        <v>29</v>
      </c>
      <c r="B39" s="32" t="s">
        <v>58</v>
      </c>
      <c r="C39" s="33" t="s">
        <v>67</v>
      </c>
      <c r="D39" s="34">
        <v>44588</v>
      </c>
      <c r="E39" s="40">
        <v>277.75</v>
      </c>
      <c r="F39" s="40">
        <v>275.76666666666665</v>
      </c>
      <c r="G39" s="41">
        <v>270.68333333333328</v>
      </c>
      <c r="H39" s="41">
        <v>263.61666666666662</v>
      </c>
      <c r="I39" s="41">
        <v>258.53333333333325</v>
      </c>
      <c r="J39" s="41">
        <v>282.83333333333331</v>
      </c>
      <c r="K39" s="41">
        <v>287.91666666666669</v>
      </c>
      <c r="L39" s="41">
        <v>294.98333333333335</v>
      </c>
      <c r="M39" s="31">
        <v>280.85000000000002</v>
      </c>
      <c r="N39" s="31">
        <v>268.7</v>
      </c>
      <c r="O39" s="42">
        <v>27730800</v>
      </c>
      <c r="P39" s="43">
        <v>-7.148023143683703E-2</v>
      </c>
    </row>
    <row r="40" spans="1:16" ht="12.75" customHeight="1">
      <c r="A40" s="31">
        <v>30</v>
      </c>
      <c r="B40" s="32" t="s">
        <v>58</v>
      </c>
      <c r="C40" s="33" t="s">
        <v>68</v>
      </c>
      <c r="D40" s="34">
        <v>44588</v>
      </c>
      <c r="E40" s="40">
        <v>92.15</v>
      </c>
      <c r="F40" s="40">
        <v>92.166666666666671</v>
      </c>
      <c r="G40" s="41">
        <v>91.033333333333346</v>
      </c>
      <c r="H40" s="41">
        <v>89.916666666666671</v>
      </c>
      <c r="I40" s="41">
        <v>88.783333333333346</v>
      </c>
      <c r="J40" s="41">
        <v>93.283333333333346</v>
      </c>
      <c r="K40" s="41">
        <v>94.416666666666671</v>
      </c>
      <c r="L40" s="41">
        <v>95.533333333333346</v>
      </c>
      <c r="M40" s="31">
        <v>93.3</v>
      </c>
      <c r="N40" s="31">
        <v>91.05</v>
      </c>
      <c r="O40" s="42">
        <v>138024900</v>
      </c>
      <c r="P40" s="43">
        <v>-2.2050899444582609E-2</v>
      </c>
    </row>
    <row r="41" spans="1:16" ht="12.75" customHeight="1">
      <c r="A41" s="31">
        <v>31</v>
      </c>
      <c r="B41" s="32" t="s">
        <v>56</v>
      </c>
      <c r="C41" s="33" t="s">
        <v>69</v>
      </c>
      <c r="D41" s="34">
        <v>44588</v>
      </c>
      <c r="E41" s="40">
        <v>1924.65</v>
      </c>
      <c r="F41" s="40">
        <v>1926.0833333333333</v>
      </c>
      <c r="G41" s="41">
        <v>1912.1666666666665</v>
      </c>
      <c r="H41" s="41">
        <v>1899.6833333333332</v>
      </c>
      <c r="I41" s="41">
        <v>1885.7666666666664</v>
      </c>
      <c r="J41" s="41">
        <v>1938.5666666666666</v>
      </c>
      <c r="K41" s="41">
        <v>1952.4833333333331</v>
      </c>
      <c r="L41" s="41">
        <v>1964.9666666666667</v>
      </c>
      <c r="M41" s="31">
        <v>1940</v>
      </c>
      <c r="N41" s="31">
        <v>1913.6</v>
      </c>
      <c r="O41" s="42">
        <v>1639550</v>
      </c>
      <c r="P41" s="43">
        <v>-4.6744574290484139E-3</v>
      </c>
    </row>
    <row r="42" spans="1:16" ht="12.75" customHeight="1">
      <c r="A42" s="31">
        <v>32</v>
      </c>
      <c r="B42" s="32" t="s">
        <v>70</v>
      </c>
      <c r="C42" s="33" t="s">
        <v>71</v>
      </c>
      <c r="D42" s="34">
        <v>44588</v>
      </c>
      <c r="E42" s="40">
        <v>210.95</v>
      </c>
      <c r="F42" s="40">
        <v>211.21666666666667</v>
      </c>
      <c r="G42" s="41">
        <v>209.33333333333334</v>
      </c>
      <c r="H42" s="41">
        <v>207.71666666666667</v>
      </c>
      <c r="I42" s="41">
        <v>205.83333333333334</v>
      </c>
      <c r="J42" s="41">
        <v>212.83333333333334</v>
      </c>
      <c r="K42" s="41">
        <v>214.71666666666667</v>
      </c>
      <c r="L42" s="41">
        <v>216.33333333333334</v>
      </c>
      <c r="M42" s="31">
        <v>213.1</v>
      </c>
      <c r="N42" s="31">
        <v>209.6</v>
      </c>
      <c r="O42" s="42">
        <v>26018600</v>
      </c>
      <c r="P42" s="43">
        <v>2.4890190336749633E-3</v>
      </c>
    </row>
    <row r="43" spans="1:16" ht="12.75" customHeight="1">
      <c r="A43" s="31">
        <v>33</v>
      </c>
      <c r="B43" s="32" t="s">
        <v>56</v>
      </c>
      <c r="C43" s="33" t="s">
        <v>72</v>
      </c>
      <c r="D43" s="34">
        <v>44588</v>
      </c>
      <c r="E43" s="40">
        <v>788.85</v>
      </c>
      <c r="F43" s="40">
        <v>790.01666666666677</v>
      </c>
      <c r="G43" s="41">
        <v>784.93333333333351</v>
      </c>
      <c r="H43" s="41">
        <v>781.01666666666677</v>
      </c>
      <c r="I43" s="41">
        <v>775.93333333333351</v>
      </c>
      <c r="J43" s="41">
        <v>793.93333333333351</v>
      </c>
      <c r="K43" s="41">
        <v>799.01666666666677</v>
      </c>
      <c r="L43" s="41">
        <v>802.93333333333351</v>
      </c>
      <c r="M43" s="31">
        <v>795.1</v>
      </c>
      <c r="N43" s="31">
        <v>786.1</v>
      </c>
      <c r="O43" s="42">
        <v>5165600</v>
      </c>
      <c r="P43" s="43">
        <v>1.2068965517241379E-2</v>
      </c>
    </row>
    <row r="44" spans="1:16" ht="12.75" customHeight="1">
      <c r="A44" s="31">
        <v>34</v>
      </c>
      <c r="B44" s="32" t="s">
        <v>49</v>
      </c>
      <c r="C44" s="33" t="s">
        <v>73</v>
      </c>
      <c r="D44" s="34">
        <v>44588</v>
      </c>
      <c r="E44" s="40">
        <v>771.95</v>
      </c>
      <c r="F44" s="40">
        <v>770.03333333333342</v>
      </c>
      <c r="G44" s="41">
        <v>765.96666666666681</v>
      </c>
      <c r="H44" s="41">
        <v>759.98333333333335</v>
      </c>
      <c r="I44" s="41">
        <v>755.91666666666674</v>
      </c>
      <c r="J44" s="41">
        <v>776.01666666666688</v>
      </c>
      <c r="K44" s="41">
        <v>780.08333333333348</v>
      </c>
      <c r="L44" s="41">
        <v>786.06666666666695</v>
      </c>
      <c r="M44" s="31">
        <v>774.1</v>
      </c>
      <c r="N44" s="31">
        <v>764.05</v>
      </c>
      <c r="O44" s="42">
        <v>7149750</v>
      </c>
      <c r="P44" s="43">
        <v>-3.0805205368035788E-2</v>
      </c>
    </row>
    <row r="45" spans="1:16" ht="12.75" customHeight="1">
      <c r="A45" s="31">
        <v>35</v>
      </c>
      <c r="B45" s="32" t="s">
        <v>74</v>
      </c>
      <c r="C45" s="33" t="s">
        <v>75</v>
      </c>
      <c r="D45" s="34">
        <v>44588</v>
      </c>
      <c r="E45" s="40">
        <v>703.9</v>
      </c>
      <c r="F45" s="40">
        <v>703.45000000000016</v>
      </c>
      <c r="G45" s="41">
        <v>695.90000000000032</v>
      </c>
      <c r="H45" s="41">
        <v>687.9000000000002</v>
      </c>
      <c r="I45" s="41">
        <v>680.35000000000036</v>
      </c>
      <c r="J45" s="41">
        <v>711.45000000000027</v>
      </c>
      <c r="K45" s="41">
        <v>719.00000000000023</v>
      </c>
      <c r="L45" s="41">
        <v>727.00000000000023</v>
      </c>
      <c r="M45" s="31">
        <v>711</v>
      </c>
      <c r="N45" s="31">
        <v>695.45</v>
      </c>
      <c r="O45" s="42">
        <v>60993800</v>
      </c>
      <c r="P45" s="43">
        <v>-1.4429571411027877E-2</v>
      </c>
    </row>
    <row r="46" spans="1:16" ht="12.75" customHeight="1">
      <c r="A46" s="31">
        <v>36</v>
      </c>
      <c r="B46" s="32" t="s">
        <v>70</v>
      </c>
      <c r="C46" s="33" t="s">
        <v>76</v>
      </c>
      <c r="D46" s="34">
        <v>44588</v>
      </c>
      <c r="E46" s="40">
        <v>62.05</v>
      </c>
      <c r="F46" s="40">
        <v>62.4</v>
      </c>
      <c r="G46" s="41">
        <v>61.199999999999996</v>
      </c>
      <c r="H46" s="41">
        <v>60.349999999999994</v>
      </c>
      <c r="I46" s="41">
        <v>59.149999999999991</v>
      </c>
      <c r="J46" s="41">
        <v>63.25</v>
      </c>
      <c r="K46" s="41">
        <v>64.45</v>
      </c>
      <c r="L46" s="41">
        <v>65.300000000000011</v>
      </c>
      <c r="M46" s="31">
        <v>63.6</v>
      </c>
      <c r="N46" s="31">
        <v>61.55</v>
      </c>
      <c r="O46" s="42">
        <v>127354500</v>
      </c>
      <c r="P46" s="43">
        <v>7.224713502740409E-3</v>
      </c>
    </row>
    <row r="47" spans="1:16" ht="12.75" customHeight="1">
      <c r="A47" s="31">
        <v>37</v>
      </c>
      <c r="B47" s="32" t="s">
        <v>47</v>
      </c>
      <c r="C47" s="33" t="s">
        <v>77</v>
      </c>
      <c r="D47" s="34">
        <v>44588</v>
      </c>
      <c r="E47" s="40">
        <v>359.1</v>
      </c>
      <c r="F47" s="40">
        <v>360.2833333333333</v>
      </c>
      <c r="G47" s="41">
        <v>356.81666666666661</v>
      </c>
      <c r="H47" s="41">
        <v>354.5333333333333</v>
      </c>
      <c r="I47" s="41">
        <v>351.06666666666661</v>
      </c>
      <c r="J47" s="41">
        <v>362.56666666666661</v>
      </c>
      <c r="K47" s="41">
        <v>366.0333333333333</v>
      </c>
      <c r="L47" s="41">
        <v>368.31666666666661</v>
      </c>
      <c r="M47" s="31">
        <v>363.75</v>
      </c>
      <c r="N47" s="31">
        <v>358</v>
      </c>
      <c r="O47" s="42">
        <v>19067000</v>
      </c>
      <c r="P47" s="43">
        <v>4.7266997939643682E-3</v>
      </c>
    </row>
    <row r="48" spans="1:16" ht="12.75" customHeight="1">
      <c r="A48" s="31">
        <v>38</v>
      </c>
      <c r="B48" s="32" t="s">
        <v>49</v>
      </c>
      <c r="C48" s="33" t="s">
        <v>78</v>
      </c>
      <c r="D48" s="34">
        <v>44588</v>
      </c>
      <c r="E48" s="40">
        <v>17350</v>
      </c>
      <c r="F48" s="40">
        <v>17413.916666666668</v>
      </c>
      <c r="G48" s="41">
        <v>17238.183333333334</v>
      </c>
      <c r="H48" s="41">
        <v>17126.366666666665</v>
      </c>
      <c r="I48" s="41">
        <v>16950.633333333331</v>
      </c>
      <c r="J48" s="41">
        <v>17525.733333333337</v>
      </c>
      <c r="K48" s="41">
        <v>17701.466666666667</v>
      </c>
      <c r="L48" s="41">
        <v>17813.28333333334</v>
      </c>
      <c r="M48" s="31">
        <v>17589.650000000001</v>
      </c>
      <c r="N48" s="31">
        <v>17302.099999999999</v>
      </c>
      <c r="O48" s="42">
        <v>156350</v>
      </c>
      <c r="P48" s="43">
        <v>-3.1288723667905825E-2</v>
      </c>
    </row>
    <row r="49" spans="1:16" ht="12.75" customHeight="1">
      <c r="A49" s="31">
        <v>39</v>
      </c>
      <c r="B49" s="32" t="s">
        <v>79</v>
      </c>
      <c r="C49" s="33" t="s">
        <v>80</v>
      </c>
      <c r="D49" s="34">
        <v>44588</v>
      </c>
      <c r="E49" s="40">
        <v>392.85</v>
      </c>
      <c r="F49" s="40">
        <v>394.81666666666666</v>
      </c>
      <c r="G49" s="41">
        <v>389.7833333333333</v>
      </c>
      <c r="H49" s="41">
        <v>386.71666666666664</v>
      </c>
      <c r="I49" s="41">
        <v>381.68333333333328</v>
      </c>
      <c r="J49" s="41">
        <v>397.88333333333333</v>
      </c>
      <c r="K49" s="41">
        <v>402.91666666666674</v>
      </c>
      <c r="L49" s="41">
        <v>405.98333333333335</v>
      </c>
      <c r="M49" s="31">
        <v>399.85</v>
      </c>
      <c r="N49" s="31">
        <v>391.75</v>
      </c>
      <c r="O49" s="42">
        <v>29952000</v>
      </c>
      <c r="P49" s="43">
        <v>-6.7450605861636721E-3</v>
      </c>
    </row>
    <row r="50" spans="1:16" ht="12.75" customHeight="1">
      <c r="A50" s="31">
        <v>40</v>
      </c>
      <c r="B50" s="32" t="s">
        <v>56</v>
      </c>
      <c r="C50" s="33" t="s">
        <v>81</v>
      </c>
      <c r="D50" s="34">
        <v>44588</v>
      </c>
      <c r="E50" s="40">
        <v>3759</v>
      </c>
      <c r="F50" s="40">
        <v>3774.6666666666665</v>
      </c>
      <c r="G50" s="41">
        <v>3739.333333333333</v>
      </c>
      <c r="H50" s="41">
        <v>3719.6666666666665</v>
      </c>
      <c r="I50" s="41">
        <v>3684.333333333333</v>
      </c>
      <c r="J50" s="41">
        <v>3794.333333333333</v>
      </c>
      <c r="K50" s="41">
        <v>3829.6666666666661</v>
      </c>
      <c r="L50" s="41">
        <v>3849.333333333333</v>
      </c>
      <c r="M50" s="31">
        <v>3810</v>
      </c>
      <c r="N50" s="31">
        <v>3755</v>
      </c>
      <c r="O50" s="42">
        <v>1170800</v>
      </c>
      <c r="P50" s="43">
        <v>-2.7089911916237327E-2</v>
      </c>
    </row>
    <row r="51" spans="1:16" ht="12.75" customHeight="1">
      <c r="A51" s="31">
        <v>41</v>
      </c>
      <c r="B51" s="32" t="s">
        <v>87</v>
      </c>
      <c r="C51" s="33" t="s">
        <v>322</v>
      </c>
      <c r="D51" s="34">
        <v>44588</v>
      </c>
      <c r="E51" s="40">
        <v>574.5</v>
      </c>
      <c r="F51" s="40">
        <v>576.7166666666667</v>
      </c>
      <c r="G51" s="41">
        <v>565.38333333333344</v>
      </c>
      <c r="H51" s="41">
        <v>556.26666666666677</v>
      </c>
      <c r="I51" s="41">
        <v>544.93333333333351</v>
      </c>
      <c r="J51" s="41">
        <v>585.83333333333337</v>
      </c>
      <c r="K51" s="41">
        <v>597.16666666666663</v>
      </c>
      <c r="L51" s="41">
        <v>606.2833333333333</v>
      </c>
      <c r="M51" s="31">
        <v>588.04999999999995</v>
      </c>
      <c r="N51" s="31">
        <v>567.6</v>
      </c>
      <c r="O51" s="42">
        <v>5254600</v>
      </c>
      <c r="P51" s="43">
        <v>4.8236514522821579E-2</v>
      </c>
    </row>
    <row r="52" spans="1:16" ht="12.75" customHeight="1">
      <c r="A52" s="31">
        <v>42</v>
      </c>
      <c r="B52" s="32" t="s">
        <v>47</v>
      </c>
      <c r="C52" s="33" t="s">
        <v>82</v>
      </c>
      <c r="D52" s="34">
        <v>44588</v>
      </c>
      <c r="E52" s="40">
        <v>447.8</v>
      </c>
      <c r="F52" s="40">
        <v>450.63333333333338</v>
      </c>
      <c r="G52" s="41">
        <v>443.66666666666674</v>
      </c>
      <c r="H52" s="41">
        <v>439.53333333333336</v>
      </c>
      <c r="I52" s="41">
        <v>432.56666666666672</v>
      </c>
      <c r="J52" s="41">
        <v>454.76666666666677</v>
      </c>
      <c r="K52" s="41">
        <v>461.73333333333335</v>
      </c>
      <c r="L52" s="41">
        <v>465.86666666666679</v>
      </c>
      <c r="M52" s="31">
        <v>457.6</v>
      </c>
      <c r="N52" s="31">
        <v>446.5</v>
      </c>
      <c r="O52" s="42">
        <v>20912100</v>
      </c>
      <c r="P52" s="43">
        <v>3.1580660914862446E-2</v>
      </c>
    </row>
    <row r="53" spans="1:16" ht="12.75" customHeight="1">
      <c r="A53" s="31">
        <v>43</v>
      </c>
      <c r="B53" s="32" t="s">
        <v>58</v>
      </c>
      <c r="C53" s="33" t="s">
        <v>83</v>
      </c>
      <c r="D53" s="34">
        <v>44588</v>
      </c>
      <c r="E53" s="40">
        <v>221.6</v>
      </c>
      <c r="F53" s="40">
        <v>221.05000000000004</v>
      </c>
      <c r="G53" s="41">
        <v>218.60000000000008</v>
      </c>
      <c r="H53" s="41">
        <v>215.60000000000005</v>
      </c>
      <c r="I53" s="41">
        <v>213.15000000000009</v>
      </c>
      <c r="J53" s="41">
        <v>224.05000000000007</v>
      </c>
      <c r="K53" s="41">
        <v>226.50000000000006</v>
      </c>
      <c r="L53" s="41">
        <v>229.50000000000006</v>
      </c>
      <c r="M53" s="31">
        <v>223.5</v>
      </c>
      <c r="N53" s="31">
        <v>218.05</v>
      </c>
      <c r="O53" s="42">
        <v>49167000</v>
      </c>
      <c r="P53" s="43">
        <v>-2.4429443908711025E-2</v>
      </c>
    </row>
    <row r="54" spans="1:16" ht="12.75" customHeight="1">
      <c r="A54" s="31">
        <v>44</v>
      </c>
      <c r="B54" s="32" t="s">
        <v>63</v>
      </c>
      <c r="C54" s="33" t="s">
        <v>330</v>
      </c>
      <c r="D54" s="34">
        <v>44588</v>
      </c>
      <c r="E54" s="40">
        <v>597.65</v>
      </c>
      <c r="F54" s="40">
        <v>598.4</v>
      </c>
      <c r="G54" s="41">
        <v>589.44999999999993</v>
      </c>
      <c r="H54" s="41">
        <v>581.25</v>
      </c>
      <c r="I54" s="41">
        <v>572.29999999999995</v>
      </c>
      <c r="J54" s="41">
        <v>606.59999999999991</v>
      </c>
      <c r="K54" s="41">
        <v>615.54999999999995</v>
      </c>
      <c r="L54" s="41">
        <v>623.74999999999989</v>
      </c>
      <c r="M54" s="31">
        <v>607.35</v>
      </c>
      <c r="N54" s="31">
        <v>590.20000000000005</v>
      </c>
      <c r="O54" s="42">
        <v>3994575</v>
      </c>
      <c r="P54" s="43">
        <v>7.1288102261553585E-3</v>
      </c>
    </row>
    <row r="55" spans="1:16" ht="12.75" customHeight="1">
      <c r="A55" s="31">
        <v>45</v>
      </c>
      <c r="B55" s="32" t="s">
        <v>44</v>
      </c>
      <c r="C55" s="33" t="s">
        <v>341</v>
      </c>
      <c r="D55" s="34">
        <v>44588</v>
      </c>
      <c r="E55" s="40">
        <v>427.8</v>
      </c>
      <c r="F55" s="40">
        <v>429.4666666666667</v>
      </c>
      <c r="G55" s="41">
        <v>421.13333333333338</v>
      </c>
      <c r="H55" s="41">
        <v>414.4666666666667</v>
      </c>
      <c r="I55" s="41">
        <v>406.13333333333338</v>
      </c>
      <c r="J55" s="41">
        <v>436.13333333333338</v>
      </c>
      <c r="K55" s="41">
        <v>444.46666666666664</v>
      </c>
      <c r="L55" s="41">
        <v>451.13333333333338</v>
      </c>
      <c r="M55" s="31">
        <v>437.8</v>
      </c>
      <c r="N55" s="31">
        <v>422.8</v>
      </c>
      <c r="O55" s="42">
        <v>3807000</v>
      </c>
      <c r="P55" s="43">
        <v>8.6472602739726026E-2</v>
      </c>
    </row>
    <row r="56" spans="1:16" ht="12.75" customHeight="1">
      <c r="A56" s="31">
        <v>46</v>
      </c>
      <c r="B56" s="32" t="s">
        <v>63</v>
      </c>
      <c r="C56" s="33" t="s">
        <v>84</v>
      </c>
      <c r="D56" s="34">
        <v>44588</v>
      </c>
      <c r="E56" s="40">
        <v>581</v>
      </c>
      <c r="F56" s="40">
        <v>572.91666666666663</v>
      </c>
      <c r="G56" s="41">
        <v>561.88333333333321</v>
      </c>
      <c r="H56" s="41">
        <v>542.76666666666654</v>
      </c>
      <c r="I56" s="41">
        <v>531.73333333333312</v>
      </c>
      <c r="J56" s="41">
        <v>592.0333333333333</v>
      </c>
      <c r="K56" s="41">
        <v>603.06666666666683</v>
      </c>
      <c r="L56" s="41">
        <v>622.18333333333339</v>
      </c>
      <c r="M56" s="31">
        <v>583.95000000000005</v>
      </c>
      <c r="N56" s="31">
        <v>553.79999999999995</v>
      </c>
      <c r="O56" s="42">
        <v>7082500</v>
      </c>
      <c r="P56" s="43">
        <v>6.8653338362881927E-2</v>
      </c>
    </row>
    <row r="57" spans="1:16" ht="12.75" customHeight="1">
      <c r="A57" s="31">
        <v>47</v>
      </c>
      <c r="B57" s="32" t="s">
        <v>47</v>
      </c>
      <c r="C57" s="33" t="s">
        <v>85</v>
      </c>
      <c r="D57" s="34">
        <v>44588</v>
      </c>
      <c r="E57" s="40">
        <v>919.55</v>
      </c>
      <c r="F57" s="40">
        <v>920.33333333333337</v>
      </c>
      <c r="G57" s="41">
        <v>914.76666666666677</v>
      </c>
      <c r="H57" s="41">
        <v>909.98333333333335</v>
      </c>
      <c r="I57" s="41">
        <v>904.41666666666674</v>
      </c>
      <c r="J57" s="41">
        <v>925.11666666666679</v>
      </c>
      <c r="K57" s="41">
        <v>930.68333333333339</v>
      </c>
      <c r="L57" s="41">
        <v>935.46666666666681</v>
      </c>
      <c r="M57" s="31">
        <v>925.9</v>
      </c>
      <c r="N57" s="31">
        <v>915.55</v>
      </c>
      <c r="O57" s="42">
        <v>10498150</v>
      </c>
      <c r="P57" s="43">
        <v>2.506981467377507E-2</v>
      </c>
    </row>
    <row r="58" spans="1:16" ht="12.75" customHeight="1">
      <c r="A58" s="31">
        <v>48</v>
      </c>
      <c r="B58" s="32" t="s">
        <v>44</v>
      </c>
      <c r="C58" s="33" t="s">
        <v>86</v>
      </c>
      <c r="D58" s="34">
        <v>44588</v>
      </c>
      <c r="E58" s="40">
        <v>158.75</v>
      </c>
      <c r="F58" s="40">
        <v>159.29999999999998</v>
      </c>
      <c r="G58" s="41">
        <v>157.79999999999995</v>
      </c>
      <c r="H58" s="41">
        <v>156.84999999999997</v>
      </c>
      <c r="I58" s="41">
        <v>155.34999999999994</v>
      </c>
      <c r="J58" s="41">
        <v>160.24999999999997</v>
      </c>
      <c r="K58" s="41">
        <v>161.75000000000003</v>
      </c>
      <c r="L58" s="41">
        <v>162.69999999999999</v>
      </c>
      <c r="M58" s="31">
        <v>160.80000000000001</v>
      </c>
      <c r="N58" s="31">
        <v>158.35</v>
      </c>
      <c r="O58" s="42">
        <v>43306200</v>
      </c>
      <c r="P58" s="43">
        <v>-1.6970159214415102E-2</v>
      </c>
    </row>
    <row r="59" spans="1:16" ht="12.75" customHeight="1">
      <c r="A59" s="31">
        <v>49</v>
      </c>
      <c r="B59" s="32" t="s">
        <v>87</v>
      </c>
      <c r="C59" s="33" t="s">
        <v>88</v>
      </c>
      <c r="D59" s="34">
        <v>44588</v>
      </c>
      <c r="E59" s="40">
        <v>5751.35</v>
      </c>
      <c r="F59" s="40">
        <v>5715.7833333333328</v>
      </c>
      <c r="G59" s="41">
        <v>5555.5666666666657</v>
      </c>
      <c r="H59" s="41">
        <v>5359.7833333333328</v>
      </c>
      <c r="I59" s="41">
        <v>5199.5666666666657</v>
      </c>
      <c r="J59" s="41">
        <v>5911.5666666666657</v>
      </c>
      <c r="K59" s="41">
        <v>6071.7833333333328</v>
      </c>
      <c r="L59" s="41">
        <v>6267.5666666666657</v>
      </c>
      <c r="M59" s="31">
        <v>5876</v>
      </c>
      <c r="N59" s="31">
        <v>5520</v>
      </c>
      <c r="O59" s="42">
        <v>736000</v>
      </c>
      <c r="P59" s="43">
        <v>-0.19659425826874796</v>
      </c>
    </row>
    <row r="60" spans="1:16" ht="12.75" customHeight="1">
      <c r="A60" s="31">
        <v>50</v>
      </c>
      <c r="B60" s="32" t="s">
        <v>56</v>
      </c>
      <c r="C60" s="33" t="s">
        <v>89</v>
      </c>
      <c r="D60" s="34">
        <v>44588</v>
      </c>
      <c r="E60" s="40">
        <v>1459.35</v>
      </c>
      <c r="F60" s="40">
        <v>1464.3333333333333</v>
      </c>
      <c r="G60" s="41">
        <v>1451.0166666666664</v>
      </c>
      <c r="H60" s="41">
        <v>1442.6833333333332</v>
      </c>
      <c r="I60" s="41">
        <v>1429.3666666666663</v>
      </c>
      <c r="J60" s="41">
        <v>1472.6666666666665</v>
      </c>
      <c r="K60" s="41">
        <v>1485.9833333333336</v>
      </c>
      <c r="L60" s="41">
        <v>1494.3166666666666</v>
      </c>
      <c r="M60" s="31">
        <v>1477.65</v>
      </c>
      <c r="N60" s="31">
        <v>1456</v>
      </c>
      <c r="O60" s="42">
        <v>3258500</v>
      </c>
      <c r="P60" s="43">
        <v>1.4824504033137127E-2</v>
      </c>
    </row>
    <row r="61" spans="1:16" ht="12.75" customHeight="1">
      <c r="A61" s="31">
        <v>51</v>
      </c>
      <c r="B61" s="32" t="s">
        <v>44</v>
      </c>
      <c r="C61" s="33" t="s">
        <v>90</v>
      </c>
      <c r="D61" s="34">
        <v>44588</v>
      </c>
      <c r="E61" s="40">
        <v>647.9</v>
      </c>
      <c r="F61" s="40">
        <v>646.25</v>
      </c>
      <c r="G61" s="41">
        <v>640.15</v>
      </c>
      <c r="H61" s="41">
        <v>632.4</v>
      </c>
      <c r="I61" s="41">
        <v>626.29999999999995</v>
      </c>
      <c r="J61" s="41">
        <v>654</v>
      </c>
      <c r="K61" s="41">
        <v>660.09999999999991</v>
      </c>
      <c r="L61" s="41">
        <v>667.85</v>
      </c>
      <c r="M61" s="31">
        <v>652.35</v>
      </c>
      <c r="N61" s="31">
        <v>638.5</v>
      </c>
      <c r="O61" s="42">
        <v>6418400</v>
      </c>
      <c r="P61" s="43">
        <v>-4.9831817615547528E-4</v>
      </c>
    </row>
    <row r="62" spans="1:16" ht="12.75" customHeight="1">
      <c r="A62" s="31">
        <v>52</v>
      </c>
      <c r="B62" s="32" t="s">
        <v>44</v>
      </c>
      <c r="C62" s="33" t="s">
        <v>91</v>
      </c>
      <c r="D62" s="34">
        <v>44588</v>
      </c>
      <c r="E62" s="40">
        <v>776.25</v>
      </c>
      <c r="F62" s="40">
        <v>774.08333333333337</v>
      </c>
      <c r="G62" s="41">
        <v>764.16666666666674</v>
      </c>
      <c r="H62" s="41">
        <v>752.08333333333337</v>
      </c>
      <c r="I62" s="41">
        <v>742.16666666666674</v>
      </c>
      <c r="J62" s="41">
        <v>786.16666666666674</v>
      </c>
      <c r="K62" s="41">
        <v>796.08333333333348</v>
      </c>
      <c r="L62" s="41">
        <v>808.16666666666674</v>
      </c>
      <c r="M62" s="31">
        <v>784</v>
      </c>
      <c r="N62" s="31">
        <v>762</v>
      </c>
      <c r="O62" s="42">
        <v>1348125</v>
      </c>
      <c r="P62" s="43">
        <v>2.4703087885985749E-2</v>
      </c>
    </row>
    <row r="63" spans="1:16" ht="12.75" customHeight="1">
      <c r="A63" s="31">
        <v>53</v>
      </c>
      <c r="B63" s="32" t="s">
        <v>70</v>
      </c>
      <c r="C63" s="33" t="s">
        <v>251</v>
      </c>
      <c r="D63" s="34">
        <v>44588</v>
      </c>
      <c r="E63" s="40">
        <v>444.6</v>
      </c>
      <c r="F63" s="40">
        <v>446.08333333333331</v>
      </c>
      <c r="G63" s="41">
        <v>439.16666666666663</v>
      </c>
      <c r="H63" s="41">
        <v>433.73333333333329</v>
      </c>
      <c r="I63" s="41">
        <v>426.81666666666661</v>
      </c>
      <c r="J63" s="41">
        <v>451.51666666666665</v>
      </c>
      <c r="K63" s="41">
        <v>458.43333333333328</v>
      </c>
      <c r="L63" s="41">
        <v>463.86666666666667</v>
      </c>
      <c r="M63" s="31">
        <v>453</v>
      </c>
      <c r="N63" s="31">
        <v>440.65</v>
      </c>
      <c r="O63" s="42">
        <v>2304500</v>
      </c>
      <c r="P63" s="43">
        <v>-1.9653720168460457E-2</v>
      </c>
    </row>
    <row r="64" spans="1:16" ht="12.75" customHeight="1">
      <c r="A64" s="31">
        <v>54</v>
      </c>
      <c r="B64" s="32" t="s">
        <v>58</v>
      </c>
      <c r="C64" s="33" t="s">
        <v>92</v>
      </c>
      <c r="D64" s="34">
        <v>44588</v>
      </c>
      <c r="E64" s="40">
        <v>144.9</v>
      </c>
      <c r="F64" s="40">
        <v>145.25000000000003</v>
      </c>
      <c r="G64" s="41">
        <v>143.70000000000005</v>
      </c>
      <c r="H64" s="41">
        <v>142.50000000000003</v>
      </c>
      <c r="I64" s="41">
        <v>140.95000000000005</v>
      </c>
      <c r="J64" s="41">
        <v>146.45000000000005</v>
      </c>
      <c r="K64" s="41">
        <v>148.00000000000006</v>
      </c>
      <c r="L64" s="41">
        <v>149.20000000000005</v>
      </c>
      <c r="M64" s="31">
        <v>146.80000000000001</v>
      </c>
      <c r="N64" s="31">
        <v>144.05000000000001</v>
      </c>
      <c r="O64" s="42">
        <v>13025400</v>
      </c>
      <c r="P64" s="43">
        <v>8.4232692813898391E-3</v>
      </c>
    </row>
    <row r="65" spans="1:16" ht="12.75" customHeight="1">
      <c r="A65" s="31">
        <v>55</v>
      </c>
      <c r="B65" s="32" t="s">
        <v>70</v>
      </c>
      <c r="C65" s="33" t="s">
        <v>93</v>
      </c>
      <c r="D65" s="34">
        <v>44588</v>
      </c>
      <c r="E65" s="40">
        <v>974.25</v>
      </c>
      <c r="F65" s="40">
        <v>969.41666666666663</v>
      </c>
      <c r="G65" s="41">
        <v>954.93333333333328</v>
      </c>
      <c r="H65" s="41">
        <v>935.61666666666667</v>
      </c>
      <c r="I65" s="41">
        <v>921.13333333333333</v>
      </c>
      <c r="J65" s="41">
        <v>988.73333333333323</v>
      </c>
      <c r="K65" s="41">
        <v>1003.2166666666666</v>
      </c>
      <c r="L65" s="41">
        <v>1022.5333333333332</v>
      </c>
      <c r="M65" s="31">
        <v>983.9</v>
      </c>
      <c r="N65" s="31">
        <v>950.1</v>
      </c>
      <c r="O65" s="42">
        <v>1082400</v>
      </c>
      <c r="P65" s="43">
        <v>5.128205128205128E-2</v>
      </c>
    </row>
    <row r="66" spans="1:16" ht="12.75" customHeight="1">
      <c r="A66" s="31">
        <v>56</v>
      </c>
      <c r="B66" s="32" t="s">
        <v>56</v>
      </c>
      <c r="C66" s="33" t="s">
        <v>94</v>
      </c>
      <c r="D66" s="34">
        <v>44588</v>
      </c>
      <c r="E66" s="40">
        <v>588.65</v>
      </c>
      <c r="F66" s="40">
        <v>588.53333333333342</v>
      </c>
      <c r="G66" s="41">
        <v>586.31666666666683</v>
      </c>
      <c r="H66" s="41">
        <v>583.98333333333346</v>
      </c>
      <c r="I66" s="41">
        <v>581.76666666666688</v>
      </c>
      <c r="J66" s="41">
        <v>590.86666666666679</v>
      </c>
      <c r="K66" s="41">
        <v>593.08333333333326</v>
      </c>
      <c r="L66" s="41">
        <v>595.41666666666674</v>
      </c>
      <c r="M66" s="31">
        <v>590.75</v>
      </c>
      <c r="N66" s="31">
        <v>586.20000000000005</v>
      </c>
      <c r="O66" s="42">
        <v>10125000</v>
      </c>
      <c r="P66" s="43">
        <v>6.0862004719910573E-3</v>
      </c>
    </row>
    <row r="67" spans="1:16" ht="12.75" customHeight="1">
      <c r="A67" s="31">
        <v>57</v>
      </c>
      <c r="B67" s="32" t="s">
        <v>42</v>
      </c>
      <c r="C67" s="33" t="s">
        <v>252</v>
      </c>
      <c r="D67" s="34">
        <v>44588</v>
      </c>
      <c r="E67" s="40">
        <v>2007</v>
      </c>
      <c r="F67" s="40">
        <v>2029.0166666666664</v>
      </c>
      <c r="G67" s="41">
        <v>1959.083333333333</v>
      </c>
      <c r="H67" s="41">
        <v>1911.1666666666665</v>
      </c>
      <c r="I67" s="41">
        <v>1841.2333333333331</v>
      </c>
      <c r="J67" s="41">
        <v>2076.9333333333329</v>
      </c>
      <c r="K67" s="41">
        <v>2146.8666666666663</v>
      </c>
      <c r="L67" s="41">
        <v>2194.7833333333328</v>
      </c>
      <c r="M67" s="31">
        <v>2098.9499999999998</v>
      </c>
      <c r="N67" s="31">
        <v>1981.1</v>
      </c>
      <c r="O67" s="42">
        <v>505000</v>
      </c>
      <c r="P67" s="43">
        <v>-7.5514874141876437E-2</v>
      </c>
    </row>
    <row r="68" spans="1:16" ht="12.75" customHeight="1">
      <c r="A68" s="31">
        <v>58</v>
      </c>
      <c r="B68" s="32" t="s">
        <v>38</v>
      </c>
      <c r="C68" s="33" t="s">
        <v>95</v>
      </c>
      <c r="D68" s="34">
        <v>44588</v>
      </c>
      <c r="E68" s="40">
        <v>2580.8000000000002</v>
      </c>
      <c r="F68" s="40">
        <v>2591.9</v>
      </c>
      <c r="G68" s="41">
        <v>2558.9</v>
      </c>
      <c r="H68" s="41">
        <v>2537</v>
      </c>
      <c r="I68" s="41">
        <v>2504</v>
      </c>
      <c r="J68" s="41">
        <v>2613.8000000000002</v>
      </c>
      <c r="K68" s="41">
        <v>2646.8</v>
      </c>
      <c r="L68" s="41">
        <v>2668.7000000000003</v>
      </c>
      <c r="M68" s="31">
        <v>2624.9</v>
      </c>
      <c r="N68" s="31">
        <v>2570</v>
      </c>
      <c r="O68" s="42">
        <v>2269750</v>
      </c>
      <c r="P68" s="43">
        <v>9.5629934393417094E-3</v>
      </c>
    </row>
    <row r="69" spans="1:16" ht="12.75" customHeight="1">
      <c r="A69" s="31">
        <v>59</v>
      </c>
      <c r="B69" s="32" t="s">
        <v>44</v>
      </c>
      <c r="C69" s="33" t="s">
        <v>349</v>
      </c>
      <c r="D69" s="34">
        <v>44588</v>
      </c>
      <c r="E69" s="40">
        <v>283.3</v>
      </c>
      <c r="F69" s="40">
        <v>283.86666666666667</v>
      </c>
      <c r="G69" s="41">
        <v>279.68333333333334</v>
      </c>
      <c r="H69" s="41">
        <v>276.06666666666666</v>
      </c>
      <c r="I69" s="41">
        <v>271.88333333333333</v>
      </c>
      <c r="J69" s="41">
        <v>287.48333333333335</v>
      </c>
      <c r="K69" s="41">
        <v>291.66666666666674</v>
      </c>
      <c r="L69" s="41">
        <v>295.28333333333336</v>
      </c>
      <c r="M69" s="31">
        <v>288.05</v>
      </c>
      <c r="N69" s="31">
        <v>280.25</v>
      </c>
      <c r="O69" s="42">
        <v>19129100</v>
      </c>
      <c r="P69" s="43">
        <v>-7.5169576337151114E-2</v>
      </c>
    </row>
    <row r="70" spans="1:16" ht="12.75" customHeight="1">
      <c r="A70" s="31">
        <v>60</v>
      </c>
      <c r="B70" s="32" t="s">
        <v>47</v>
      </c>
      <c r="C70" s="33" t="s">
        <v>96</v>
      </c>
      <c r="D70" s="34">
        <v>44588</v>
      </c>
      <c r="E70" s="40">
        <v>4527.25</v>
      </c>
      <c r="F70" s="40">
        <v>4513.3499999999995</v>
      </c>
      <c r="G70" s="41">
        <v>4467.6999999999989</v>
      </c>
      <c r="H70" s="41">
        <v>4408.1499999999996</v>
      </c>
      <c r="I70" s="41">
        <v>4362.4999999999991</v>
      </c>
      <c r="J70" s="41">
        <v>4572.8999999999987</v>
      </c>
      <c r="K70" s="41">
        <v>4618.5499999999984</v>
      </c>
      <c r="L70" s="41">
        <v>4678.0999999999985</v>
      </c>
      <c r="M70" s="31">
        <v>4559</v>
      </c>
      <c r="N70" s="31">
        <v>4453.8</v>
      </c>
      <c r="O70" s="42">
        <v>2863800</v>
      </c>
      <c r="P70" s="43">
        <v>4.308869058459297E-2</v>
      </c>
    </row>
    <row r="71" spans="1:16" ht="12.75" customHeight="1">
      <c r="A71" s="31">
        <v>61</v>
      </c>
      <c r="B71" s="32" t="s">
        <v>44</v>
      </c>
      <c r="C71" s="33" t="s">
        <v>254</v>
      </c>
      <c r="D71" s="34">
        <v>44588</v>
      </c>
      <c r="E71" s="40">
        <v>5287.15</v>
      </c>
      <c r="F71" s="40">
        <v>5305.8166666666666</v>
      </c>
      <c r="G71" s="41">
        <v>5263.333333333333</v>
      </c>
      <c r="H71" s="41">
        <v>5239.5166666666664</v>
      </c>
      <c r="I71" s="41">
        <v>5197.0333333333328</v>
      </c>
      <c r="J71" s="41">
        <v>5329.6333333333332</v>
      </c>
      <c r="K71" s="41">
        <v>5372.1166666666668</v>
      </c>
      <c r="L71" s="41">
        <v>5395.9333333333334</v>
      </c>
      <c r="M71" s="31">
        <v>5348.3</v>
      </c>
      <c r="N71" s="31">
        <v>5282</v>
      </c>
      <c r="O71" s="42">
        <v>634125</v>
      </c>
      <c r="P71" s="43">
        <v>2.3194836627672449E-2</v>
      </c>
    </row>
    <row r="72" spans="1:16" ht="12.75" customHeight="1">
      <c r="A72" s="31">
        <v>62</v>
      </c>
      <c r="B72" s="32" t="s">
        <v>97</v>
      </c>
      <c r="C72" s="33" t="s">
        <v>98</v>
      </c>
      <c r="D72" s="34">
        <v>44588</v>
      </c>
      <c r="E72" s="40">
        <v>410.45</v>
      </c>
      <c r="F72" s="40">
        <v>412.31666666666661</v>
      </c>
      <c r="G72" s="41">
        <v>406.78333333333319</v>
      </c>
      <c r="H72" s="41">
        <v>403.11666666666656</v>
      </c>
      <c r="I72" s="41">
        <v>397.58333333333314</v>
      </c>
      <c r="J72" s="41">
        <v>415.98333333333323</v>
      </c>
      <c r="K72" s="41">
        <v>421.51666666666665</v>
      </c>
      <c r="L72" s="41">
        <v>425.18333333333328</v>
      </c>
      <c r="M72" s="31">
        <v>417.85</v>
      </c>
      <c r="N72" s="31">
        <v>408.65</v>
      </c>
      <c r="O72" s="42">
        <v>29594400</v>
      </c>
      <c r="P72" s="43">
        <v>-2.2401482531204012E-2</v>
      </c>
    </row>
    <row r="73" spans="1:16" ht="12.75" customHeight="1">
      <c r="A73" s="31">
        <v>63</v>
      </c>
      <c r="B73" s="32" t="s">
        <v>47</v>
      </c>
      <c r="C73" s="33" t="s">
        <v>99</v>
      </c>
      <c r="D73" s="34">
        <v>44588</v>
      </c>
      <c r="E73" s="40">
        <v>4688.95</v>
      </c>
      <c r="F73" s="40">
        <v>4707.55</v>
      </c>
      <c r="G73" s="41">
        <v>4663.1000000000004</v>
      </c>
      <c r="H73" s="41">
        <v>4637.25</v>
      </c>
      <c r="I73" s="41">
        <v>4592.8</v>
      </c>
      <c r="J73" s="41">
        <v>4733.4000000000005</v>
      </c>
      <c r="K73" s="41">
        <v>4777.8499999999995</v>
      </c>
      <c r="L73" s="41">
        <v>4803.7000000000007</v>
      </c>
      <c r="M73" s="31">
        <v>4752</v>
      </c>
      <c r="N73" s="31">
        <v>4681.7</v>
      </c>
      <c r="O73" s="42">
        <v>2523625</v>
      </c>
      <c r="P73" s="43">
        <v>4.0133951571354971E-2</v>
      </c>
    </row>
    <row r="74" spans="1:16" ht="12.75" customHeight="1">
      <c r="A74" s="31">
        <v>64</v>
      </c>
      <c r="B74" s="32" t="s">
        <v>49</v>
      </c>
      <c r="C74" s="33" t="s">
        <v>100</v>
      </c>
      <c r="D74" s="34">
        <v>44588</v>
      </c>
      <c r="E74" s="40">
        <v>2806.65</v>
      </c>
      <c r="F74" s="40">
        <v>2813.8833333333337</v>
      </c>
      <c r="G74" s="41">
        <v>2787.8166666666675</v>
      </c>
      <c r="H74" s="41">
        <v>2768.983333333334</v>
      </c>
      <c r="I74" s="41">
        <v>2742.9166666666679</v>
      </c>
      <c r="J74" s="41">
        <v>2832.7166666666672</v>
      </c>
      <c r="K74" s="41">
        <v>2858.7833333333338</v>
      </c>
      <c r="L74" s="41">
        <v>2877.6166666666668</v>
      </c>
      <c r="M74" s="31">
        <v>2839.95</v>
      </c>
      <c r="N74" s="31">
        <v>2795.05</v>
      </c>
      <c r="O74" s="42">
        <v>2215500</v>
      </c>
      <c r="P74" s="43">
        <v>-7.9924776680771036E-3</v>
      </c>
    </row>
    <row r="75" spans="1:16" ht="12.75" customHeight="1">
      <c r="A75" s="31">
        <v>65</v>
      </c>
      <c r="B75" s="32" t="s">
        <v>49</v>
      </c>
      <c r="C75" s="318" t="s">
        <v>101</v>
      </c>
      <c r="D75" s="34">
        <v>44588</v>
      </c>
      <c r="E75" s="40">
        <v>1863.25</v>
      </c>
      <c r="F75" s="40">
        <v>1866.9166666666667</v>
      </c>
      <c r="G75" s="41">
        <v>1853.5833333333335</v>
      </c>
      <c r="H75" s="41">
        <v>1843.9166666666667</v>
      </c>
      <c r="I75" s="41">
        <v>1830.5833333333335</v>
      </c>
      <c r="J75" s="41">
        <v>1876.5833333333335</v>
      </c>
      <c r="K75" s="41">
        <v>1889.916666666667</v>
      </c>
      <c r="L75" s="41">
        <v>1899.5833333333335</v>
      </c>
      <c r="M75" s="31">
        <v>1880.25</v>
      </c>
      <c r="N75" s="31">
        <v>1857.25</v>
      </c>
      <c r="O75" s="42">
        <v>6279900</v>
      </c>
      <c r="P75" s="43">
        <v>5.595116988809766E-2</v>
      </c>
    </row>
    <row r="76" spans="1:16" ht="12.75" customHeight="1">
      <c r="A76" s="31">
        <v>66</v>
      </c>
      <c r="B76" s="32" t="s">
        <v>49</v>
      </c>
      <c r="C76" s="33" t="s">
        <v>102</v>
      </c>
      <c r="D76" s="34">
        <v>44588</v>
      </c>
      <c r="E76" s="40">
        <v>170.85</v>
      </c>
      <c r="F76" s="40">
        <v>171.23333333333335</v>
      </c>
      <c r="G76" s="41">
        <v>169.8666666666667</v>
      </c>
      <c r="H76" s="41">
        <v>168.88333333333335</v>
      </c>
      <c r="I76" s="41">
        <v>167.51666666666671</v>
      </c>
      <c r="J76" s="41">
        <v>172.2166666666667</v>
      </c>
      <c r="K76" s="41">
        <v>173.58333333333337</v>
      </c>
      <c r="L76" s="41">
        <v>174.56666666666669</v>
      </c>
      <c r="M76" s="31">
        <v>172.6</v>
      </c>
      <c r="N76" s="31">
        <v>170.25</v>
      </c>
      <c r="O76" s="42">
        <v>24321600</v>
      </c>
      <c r="P76" s="43">
        <v>1.1528671956879772E-2</v>
      </c>
    </row>
    <row r="77" spans="1:16" ht="12.75" customHeight="1">
      <c r="A77" s="31">
        <v>67</v>
      </c>
      <c r="B77" s="32" t="s">
        <v>58</v>
      </c>
      <c r="C77" s="33" t="s">
        <v>103</v>
      </c>
      <c r="D77" s="34">
        <v>44588</v>
      </c>
      <c r="E77" s="40">
        <v>96.55</v>
      </c>
      <c r="F77" s="40">
        <v>96.133333333333326</v>
      </c>
      <c r="G77" s="41">
        <v>95.366666666666646</v>
      </c>
      <c r="H77" s="41">
        <v>94.183333333333323</v>
      </c>
      <c r="I77" s="41">
        <v>93.416666666666643</v>
      </c>
      <c r="J77" s="41">
        <v>97.316666666666649</v>
      </c>
      <c r="K77" s="41">
        <v>98.083333333333329</v>
      </c>
      <c r="L77" s="41">
        <v>99.266666666666652</v>
      </c>
      <c r="M77" s="31">
        <v>96.9</v>
      </c>
      <c r="N77" s="31">
        <v>94.95</v>
      </c>
      <c r="O77" s="42">
        <v>95620000</v>
      </c>
      <c r="P77" s="43">
        <v>-1.1475240359764292E-2</v>
      </c>
    </row>
    <row r="78" spans="1:16" ht="12.75" customHeight="1">
      <c r="A78" s="31">
        <v>68</v>
      </c>
      <c r="B78" s="32" t="s">
        <v>87</v>
      </c>
      <c r="C78" s="33" t="s">
        <v>364</v>
      </c>
      <c r="D78" s="34">
        <v>44588</v>
      </c>
      <c r="E78" s="40">
        <v>183.95</v>
      </c>
      <c r="F78" s="40">
        <v>184.61666666666667</v>
      </c>
      <c r="G78" s="41">
        <v>181.48333333333335</v>
      </c>
      <c r="H78" s="41">
        <v>179.01666666666668</v>
      </c>
      <c r="I78" s="41">
        <v>175.88333333333335</v>
      </c>
      <c r="J78" s="41">
        <v>187.08333333333334</v>
      </c>
      <c r="K78" s="41">
        <v>190.21666666666667</v>
      </c>
      <c r="L78" s="41">
        <v>192.68333333333334</v>
      </c>
      <c r="M78" s="31">
        <v>187.75</v>
      </c>
      <c r="N78" s="31">
        <v>182.15</v>
      </c>
      <c r="O78" s="42">
        <v>12149800</v>
      </c>
      <c r="P78" s="43">
        <v>5.3901668921966621E-2</v>
      </c>
    </row>
    <row r="79" spans="1:16" ht="12.75" customHeight="1">
      <c r="A79" s="31">
        <v>69</v>
      </c>
      <c r="B79" s="32" t="s">
        <v>79</v>
      </c>
      <c r="C79" s="33" t="s">
        <v>104</v>
      </c>
      <c r="D79" s="34">
        <v>44588</v>
      </c>
      <c r="E79" s="40">
        <v>142</v>
      </c>
      <c r="F79" s="40">
        <v>142.38333333333333</v>
      </c>
      <c r="G79" s="41">
        <v>141.21666666666664</v>
      </c>
      <c r="H79" s="41">
        <v>140.43333333333331</v>
      </c>
      <c r="I79" s="41">
        <v>139.26666666666662</v>
      </c>
      <c r="J79" s="41">
        <v>143.16666666666666</v>
      </c>
      <c r="K79" s="41">
        <v>144.33333333333334</v>
      </c>
      <c r="L79" s="41">
        <v>145.11666666666667</v>
      </c>
      <c r="M79" s="31">
        <v>143.55000000000001</v>
      </c>
      <c r="N79" s="31">
        <v>141.6</v>
      </c>
      <c r="O79" s="42">
        <v>36697600</v>
      </c>
      <c r="P79" s="43">
        <v>-1.5384615384615385E-2</v>
      </c>
    </row>
    <row r="80" spans="1:16" ht="12.75" customHeight="1">
      <c r="A80" s="31">
        <v>70</v>
      </c>
      <c r="B80" s="32" t="s">
        <v>47</v>
      </c>
      <c r="C80" s="33" t="s">
        <v>105</v>
      </c>
      <c r="D80" s="34">
        <v>44588</v>
      </c>
      <c r="E80" s="40">
        <v>520.6</v>
      </c>
      <c r="F80" s="40">
        <v>521.05000000000007</v>
      </c>
      <c r="G80" s="41">
        <v>516.15000000000009</v>
      </c>
      <c r="H80" s="41">
        <v>511.70000000000005</v>
      </c>
      <c r="I80" s="41">
        <v>506.80000000000007</v>
      </c>
      <c r="J80" s="41">
        <v>525.50000000000011</v>
      </c>
      <c r="K80" s="41">
        <v>530.4</v>
      </c>
      <c r="L80" s="41">
        <v>534.85000000000014</v>
      </c>
      <c r="M80" s="31">
        <v>525.95000000000005</v>
      </c>
      <c r="N80" s="31">
        <v>516.6</v>
      </c>
      <c r="O80" s="42">
        <v>8772200</v>
      </c>
      <c r="P80" s="43">
        <v>4.4772188569923623E-3</v>
      </c>
    </row>
    <row r="81" spans="1:16" ht="12.75" customHeight="1">
      <c r="A81" s="31">
        <v>71</v>
      </c>
      <c r="B81" s="32" t="s">
        <v>106</v>
      </c>
      <c r="C81" s="33" t="s">
        <v>107</v>
      </c>
      <c r="D81" s="34">
        <v>44588</v>
      </c>
      <c r="E81" s="40">
        <v>45.1</v>
      </c>
      <c r="F81" s="40">
        <v>45.1</v>
      </c>
      <c r="G81" s="41">
        <v>43.300000000000004</v>
      </c>
      <c r="H81" s="41">
        <v>41.5</v>
      </c>
      <c r="I81" s="41">
        <v>39.700000000000003</v>
      </c>
      <c r="J81" s="41">
        <v>46.900000000000006</v>
      </c>
      <c r="K81" s="41">
        <v>48.7</v>
      </c>
      <c r="L81" s="41">
        <v>50.500000000000007</v>
      </c>
      <c r="M81" s="31">
        <v>46.9</v>
      </c>
      <c r="N81" s="31">
        <v>43.3</v>
      </c>
      <c r="O81" s="42">
        <v>56902500</v>
      </c>
      <c r="P81" s="43">
        <v>0.81290322580645158</v>
      </c>
    </row>
    <row r="82" spans="1:16" ht="12.75" customHeight="1">
      <c r="A82" s="31">
        <v>72</v>
      </c>
      <c r="B82" s="32" t="s">
        <v>44</v>
      </c>
      <c r="C82" s="33" t="s">
        <v>381</v>
      </c>
      <c r="D82" s="34">
        <v>44588</v>
      </c>
      <c r="E82" s="40">
        <v>450.9</v>
      </c>
      <c r="F82" s="40">
        <v>454.68333333333334</v>
      </c>
      <c r="G82" s="41">
        <v>446.2166666666667</v>
      </c>
      <c r="H82" s="41">
        <v>441.53333333333336</v>
      </c>
      <c r="I82" s="41">
        <v>433.06666666666672</v>
      </c>
      <c r="J82" s="41">
        <v>459.36666666666667</v>
      </c>
      <c r="K82" s="41">
        <v>467.83333333333326</v>
      </c>
      <c r="L82" s="41">
        <v>472.51666666666665</v>
      </c>
      <c r="M82" s="31">
        <v>463.15</v>
      </c>
      <c r="N82" s="31">
        <v>450</v>
      </c>
      <c r="O82" s="42">
        <v>2584400</v>
      </c>
      <c r="P82" s="43">
        <v>4.4666316342616919E-2</v>
      </c>
    </row>
    <row r="83" spans="1:16" ht="12.75" customHeight="1">
      <c r="A83" s="31">
        <v>73</v>
      </c>
      <c r="B83" s="32" t="s">
        <v>56</v>
      </c>
      <c r="C83" s="33" t="s">
        <v>108</v>
      </c>
      <c r="D83" s="34">
        <v>44588</v>
      </c>
      <c r="E83" s="40">
        <v>918.2</v>
      </c>
      <c r="F83" s="40">
        <v>925.11666666666667</v>
      </c>
      <c r="G83" s="41">
        <v>909.73333333333335</v>
      </c>
      <c r="H83" s="41">
        <v>901.26666666666665</v>
      </c>
      <c r="I83" s="41">
        <v>885.88333333333333</v>
      </c>
      <c r="J83" s="41">
        <v>933.58333333333337</v>
      </c>
      <c r="K83" s="41">
        <v>948.96666666666681</v>
      </c>
      <c r="L83" s="41">
        <v>957.43333333333339</v>
      </c>
      <c r="M83" s="31">
        <v>940.5</v>
      </c>
      <c r="N83" s="31">
        <v>916.65</v>
      </c>
      <c r="O83" s="42">
        <v>5414000</v>
      </c>
      <c r="P83" s="43">
        <v>-1.3573836202969846E-2</v>
      </c>
    </row>
    <row r="84" spans="1:16" ht="12.75" customHeight="1">
      <c r="A84" s="31">
        <v>74</v>
      </c>
      <c r="B84" s="32" t="s">
        <v>97</v>
      </c>
      <c r="C84" s="33" t="s">
        <v>109</v>
      </c>
      <c r="D84" s="34">
        <v>44588</v>
      </c>
      <c r="E84" s="40">
        <v>1918.75</v>
      </c>
      <c r="F84" s="40">
        <v>1929.1166666666668</v>
      </c>
      <c r="G84" s="41">
        <v>1900.2333333333336</v>
      </c>
      <c r="H84" s="41">
        <v>1881.7166666666667</v>
      </c>
      <c r="I84" s="41">
        <v>1852.8333333333335</v>
      </c>
      <c r="J84" s="41">
        <v>1947.6333333333337</v>
      </c>
      <c r="K84" s="41">
        <v>1976.5166666666669</v>
      </c>
      <c r="L84" s="41">
        <v>1995.0333333333338</v>
      </c>
      <c r="M84" s="31">
        <v>1958</v>
      </c>
      <c r="N84" s="31">
        <v>1910.6</v>
      </c>
      <c r="O84" s="42">
        <v>3243825</v>
      </c>
      <c r="P84" s="43">
        <v>3.1734546206326236E-2</v>
      </c>
    </row>
    <row r="85" spans="1:16" ht="12.75" customHeight="1">
      <c r="A85" s="31">
        <v>75</v>
      </c>
      <c r="B85" s="32" t="s">
        <v>47</v>
      </c>
      <c r="C85" s="33" t="s">
        <v>110</v>
      </c>
      <c r="D85" s="34">
        <v>44588</v>
      </c>
      <c r="E85" s="40">
        <v>336.6</v>
      </c>
      <c r="F85" s="40">
        <v>334.95</v>
      </c>
      <c r="G85" s="41">
        <v>328.79999999999995</v>
      </c>
      <c r="H85" s="41">
        <v>320.99999999999994</v>
      </c>
      <c r="I85" s="41">
        <v>314.84999999999991</v>
      </c>
      <c r="J85" s="41">
        <v>342.75</v>
      </c>
      <c r="K85" s="41">
        <v>348.9</v>
      </c>
      <c r="L85" s="41">
        <v>356.70000000000005</v>
      </c>
      <c r="M85" s="31">
        <v>341.1</v>
      </c>
      <c r="N85" s="31">
        <v>327.14999999999998</v>
      </c>
      <c r="O85" s="42">
        <v>14954400</v>
      </c>
      <c r="P85" s="43">
        <v>2.8571428571428571E-2</v>
      </c>
    </row>
    <row r="86" spans="1:16" ht="12.75" customHeight="1">
      <c r="A86" s="31">
        <v>76</v>
      </c>
      <c r="B86" s="32" t="s">
        <v>42</v>
      </c>
      <c r="C86" s="277" t="s">
        <v>111</v>
      </c>
      <c r="D86" s="34">
        <v>44588</v>
      </c>
      <c r="E86" s="40">
        <v>1848.3</v>
      </c>
      <c r="F86" s="40">
        <v>1850.3500000000001</v>
      </c>
      <c r="G86" s="41">
        <v>1825.9500000000003</v>
      </c>
      <c r="H86" s="41">
        <v>1803.6000000000001</v>
      </c>
      <c r="I86" s="41">
        <v>1779.2000000000003</v>
      </c>
      <c r="J86" s="41">
        <v>1872.7000000000003</v>
      </c>
      <c r="K86" s="41">
        <v>1897.1000000000004</v>
      </c>
      <c r="L86" s="41">
        <v>1919.4500000000003</v>
      </c>
      <c r="M86" s="31">
        <v>1874.75</v>
      </c>
      <c r="N86" s="31">
        <v>1828</v>
      </c>
      <c r="O86" s="42">
        <v>10680375</v>
      </c>
      <c r="P86" s="43">
        <v>-3.514418125643666E-2</v>
      </c>
    </row>
    <row r="87" spans="1:16" ht="12.75" customHeight="1">
      <c r="A87" s="31">
        <v>77</v>
      </c>
      <c r="B87" s="32" t="s">
        <v>79</v>
      </c>
      <c r="C87" s="33" t="s">
        <v>261</v>
      </c>
      <c r="D87" s="34">
        <v>44588</v>
      </c>
      <c r="E87" s="40">
        <v>317.89999999999998</v>
      </c>
      <c r="F87" s="40">
        <v>318.41666666666669</v>
      </c>
      <c r="G87" s="41">
        <v>314.53333333333336</v>
      </c>
      <c r="H87" s="41">
        <v>311.16666666666669</v>
      </c>
      <c r="I87" s="41">
        <v>307.28333333333336</v>
      </c>
      <c r="J87" s="41">
        <v>321.78333333333336</v>
      </c>
      <c r="K87" s="41">
        <v>325.66666666666669</v>
      </c>
      <c r="L87" s="41">
        <v>329.03333333333336</v>
      </c>
      <c r="M87" s="31">
        <v>322.3</v>
      </c>
      <c r="N87" s="31">
        <v>315.05</v>
      </c>
      <c r="O87" s="42">
        <v>1414400</v>
      </c>
      <c r="P87" s="43">
        <v>-4.1474654377880185E-2</v>
      </c>
    </row>
    <row r="88" spans="1:16" ht="12.75" customHeight="1">
      <c r="A88" s="31">
        <v>78</v>
      </c>
      <c r="B88" s="32" t="s">
        <v>79</v>
      </c>
      <c r="C88" s="33" t="s">
        <v>112</v>
      </c>
      <c r="D88" s="34">
        <v>44588</v>
      </c>
      <c r="E88" s="40">
        <v>713.6</v>
      </c>
      <c r="F88" s="40">
        <v>705.91666666666663</v>
      </c>
      <c r="G88" s="41">
        <v>696.18333333333328</v>
      </c>
      <c r="H88" s="41">
        <v>678.76666666666665</v>
      </c>
      <c r="I88" s="41">
        <v>669.0333333333333</v>
      </c>
      <c r="J88" s="41">
        <v>723.33333333333326</v>
      </c>
      <c r="K88" s="41">
        <v>733.06666666666661</v>
      </c>
      <c r="L88" s="41">
        <v>750.48333333333323</v>
      </c>
      <c r="M88" s="31">
        <v>715.65</v>
      </c>
      <c r="N88" s="31">
        <v>688.5</v>
      </c>
      <c r="O88" s="42">
        <v>2265000</v>
      </c>
      <c r="P88" s="43">
        <v>-6.8859198355601239E-2</v>
      </c>
    </row>
    <row r="89" spans="1:16" ht="12.75" customHeight="1">
      <c r="A89" s="31">
        <v>79</v>
      </c>
      <c r="B89" s="32" t="s">
        <v>44</v>
      </c>
      <c r="C89" s="33" t="s">
        <v>262</v>
      </c>
      <c r="D89" s="34">
        <v>44588</v>
      </c>
      <c r="E89" s="40">
        <v>1285.5999999999999</v>
      </c>
      <c r="F89" s="40">
        <v>1288.8333333333333</v>
      </c>
      <c r="G89" s="41">
        <v>1270.6666666666665</v>
      </c>
      <c r="H89" s="41">
        <v>1255.7333333333333</v>
      </c>
      <c r="I89" s="41">
        <v>1237.5666666666666</v>
      </c>
      <c r="J89" s="41">
        <v>1303.7666666666664</v>
      </c>
      <c r="K89" s="41">
        <v>1321.9333333333329</v>
      </c>
      <c r="L89" s="41">
        <v>1336.8666666666663</v>
      </c>
      <c r="M89" s="31">
        <v>1307</v>
      </c>
      <c r="N89" s="31">
        <v>1273.9000000000001</v>
      </c>
      <c r="O89" s="42">
        <v>2920300</v>
      </c>
      <c r="P89" s="43">
        <v>-1.03026400515132E-2</v>
      </c>
    </row>
    <row r="90" spans="1:16" ht="12.75" customHeight="1">
      <c r="A90" s="31">
        <v>80</v>
      </c>
      <c r="B90" s="32" t="s">
        <v>70</v>
      </c>
      <c r="C90" s="33" t="s">
        <v>113</v>
      </c>
      <c r="D90" s="34">
        <v>44588</v>
      </c>
      <c r="E90" s="40">
        <v>1363.25</v>
      </c>
      <c r="F90" s="40">
        <v>1356.9333333333334</v>
      </c>
      <c r="G90" s="41">
        <v>1343.5166666666669</v>
      </c>
      <c r="H90" s="41">
        <v>1323.7833333333335</v>
      </c>
      <c r="I90" s="41">
        <v>1310.366666666667</v>
      </c>
      <c r="J90" s="41">
        <v>1376.6666666666667</v>
      </c>
      <c r="K90" s="41">
        <v>1390.0833333333333</v>
      </c>
      <c r="L90" s="41">
        <v>1409.8166666666666</v>
      </c>
      <c r="M90" s="31">
        <v>1370.35</v>
      </c>
      <c r="N90" s="31">
        <v>1337.2</v>
      </c>
      <c r="O90" s="42">
        <v>3730000</v>
      </c>
      <c r="P90" s="43">
        <v>-1.1789641012054576E-2</v>
      </c>
    </row>
    <row r="91" spans="1:16" ht="12.75" customHeight="1">
      <c r="A91" s="31">
        <v>81</v>
      </c>
      <c r="B91" s="32" t="s">
        <v>87</v>
      </c>
      <c r="C91" s="33" t="s">
        <v>114</v>
      </c>
      <c r="D91" s="34">
        <v>44588</v>
      </c>
      <c r="E91" s="40">
        <v>1336.9</v>
      </c>
      <c r="F91" s="40">
        <v>1318.35</v>
      </c>
      <c r="G91" s="41">
        <v>1295.8999999999999</v>
      </c>
      <c r="H91" s="41">
        <v>1254.8999999999999</v>
      </c>
      <c r="I91" s="41">
        <v>1232.4499999999998</v>
      </c>
      <c r="J91" s="41">
        <v>1359.35</v>
      </c>
      <c r="K91" s="41">
        <v>1381.7999999999997</v>
      </c>
      <c r="L91" s="41">
        <v>1422.8</v>
      </c>
      <c r="M91" s="31">
        <v>1340.8</v>
      </c>
      <c r="N91" s="31">
        <v>1277.3499999999999</v>
      </c>
      <c r="O91" s="42">
        <v>20583500</v>
      </c>
      <c r="P91" s="43">
        <v>5.3112241243463934E-2</v>
      </c>
    </row>
    <row r="92" spans="1:16" ht="12.75" customHeight="1">
      <c r="A92" s="31">
        <v>82</v>
      </c>
      <c r="B92" s="32" t="s">
        <v>63</v>
      </c>
      <c r="C92" s="33" t="s">
        <v>115</v>
      </c>
      <c r="D92" s="34">
        <v>44588</v>
      </c>
      <c r="E92" s="40">
        <v>2715.05</v>
      </c>
      <c r="F92" s="40">
        <v>2706.5666666666671</v>
      </c>
      <c r="G92" s="41">
        <v>2679.0833333333339</v>
      </c>
      <c r="H92" s="41">
        <v>2643.1166666666668</v>
      </c>
      <c r="I92" s="41">
        <v>2615.6333333333337</v>
      </c>
      <c r="J92" s="41">
        <v>2742.5333333333342</v>
      </c>
      <c r="K92" s="41">
        <v>2770.0166666666669</v>
      </c>
      <c r="L92" s="41">
        <v>2805.9833333333345</v>
      </c>
      <c r="M92" s="31">
        <v>2734.05</v>
      </c>
      <c r="N92" s="31">
        <v>2670.6</v>
      </c>
      <c r="O92" s="42">
        <v>13871400</v>
      </c>
      <c r="P92" s="43">
        <v>-7.0181788931788933E-2</v>
      </c>
    </row>
    <row r="93" spans="1:16" ht="12.75" customHeight="1">
      <c r="A93" s="31">
        <v>83</v>
      </c>
      <c r="B93" s="32" t="s">
        <v>63</v>
      </c>
      <c r="C93" s="33" t="s">
        <v>116</v>
      </c>
      <c r="D93" s="34">
        <v>44588</v>
      </c>
      <c r="E93" s="40">
        <v>2494.0500000000002</v>
      </c>
      <c r="F93" s="40">
        <v>2507.6333333333332</v>
      </c>
      <c r="G93" s="41">
        <v>2470.4166666666665</v>
      </c>
      <c r="H93" s="41">
        <v>2446.7833333333333</v>
      </c>
      <c r="I93" s="41">
        <v>2409.5666666666666</v>
      </c>
      <c r="J93" s="41">
        <v>2531.2666666666664</v>
      </c>
      <c r="K93" s="41">
        <v>2568.4833333333336</v>
      </c>
      <c r="L93" s="41">
        <v>2592.1166666666663</v>
      </c>
      <c r="M93" s="31">
        <v>2544.85</v>
      </c>
      <c r="N93" s="31">
        <v>2484</v>
      </c>
      <c r="O93" s="42">
        <v>3251000</v>
      </c>
      <c r="P93" s="43">
        <v>1.3340814163705505E-2</v>
      </c>
    </row>
    <row r="94" spans="1:16" ht="12.75" customHeight="1">
      <c r="A94" s="31">
        <v>84</v>
      </c>
      <c r="B94" s="32" t="s">
        <v>58</v>
      </c>
      <c r="C94" s="33" t="s">
        <v>117</v>
      </c>
      <c r="D94" s="34">
        <v>44588</v>
      </c>
      <c r="E94" s="40">
        <v>1571.2</v>
      </c>
      <c r="F94" s="40">
        <v>1566.3666666666668</v>
      </c>
      <c r="G94" s="41">
        <v>1559.0833333333335</v>
      </c>
      <c r="H94" s="41">
        <v>1546.9666666666667</v>
      </c>
      <c r="I94" s="41">
        <v>1539.6833333333334</v>
      </c>
      <c r="J94" s="41">
        <v>1578.4833333333336</v>
      </c>
      <c r="K94" s="41">
        <v>1585.7666666666669</v>
      </c>
      <c r="L94" s="41">
        <v>1597.8833333333337</v>
      </c>
      <c r="M94" s="31">
        <v>1573.65</v>
      </c>
      <c r="N94" s="31">
        <v>1554.25</v>
      </c>
      <c r="O94" s="42">
        <v>32662850</v>
      </c>
      <c r="P94" s="43">
        <v>-2.476393792593809E-2</v>
      </c>
    </row>
    <row r="95" spans="1:16" ht="12.75" customHeight="1">
      <c r="A95" s="31">
        <v>85</v>
      </c>
      <c r="B95" s="32" t="s">
        <v>63</v>
      </c>
      <c r="C95" s="33" t="s">
        <v>118</v>
      </c>
      <c r="D95" s="34">
        <v>44588</v>
      </c>
      <c r="E95" s="40">
        <v>660.95</v>
      </c>
      <c r="F95" s="40">
        <v>663.03333333333342</v>
      </c>
      <c r="G95" s="41">
        <v>657.21666666666681</v>
      </c>
      <c r="H95" s="41">
        <v>653.48333333333335</v>
      </c>
      <c r="I95" s="41">
        <v>647.66666666666674</v>
      </c>
      <c r="J95" s="41">
        <v>666.76666666666688</v>
      </c>
      <c r="K95" s="41">
        <v>672.58333333333348</v>
      </c>
      <c r="L95" s="41">
        <v>676.31666666666695</v>
      </c>
      <c r="M95" s="31">
        <v>668.85</v>
      </c>
      <c r="N95" s="31">
        <v>659.3</v>
      </c>
      <c r="O95" s="42">
        <v>20650300</v>
      </c>
      <c r="P95" s="43">
        <v>1.7727420578987314E-2</v>
      </c>
    </row>
    <row r="96" spans="1:16" ht="12.75" customHeight="1">
      <c r="A96" s="31">
        <v>86</v>
      </c>
      <c r="B96" s="32" t="s">
        <v>49</v>
      </c>
      <c r="C96" s="33" t="s">
        <v>119</v>
      </c>
      <c r="D96" s="34">
        <v>44588</v>
      </c>
      <c r="E96" s="40">
        <v>2572</v>
      </c>
      <c r="F96" s="40">
        <v>2579.6333333333332</v>
      </c>
      <c r="G96" s="41">
        <v>2562.3666666666663</v>
      </c>
      <c r="H96" s="41">
        <v>2552.7333333333331</v>
      </c>
      <c r="I96" s="41">
        <v>2535.4666666666662</v>
      </c>
      <c r="J96" s="41">
        <v>2589.2666666666664</v>
      </c>
      <c r="K96" s="41">
        <v>2606.5333333333328</v>
      </c>
      <c r="L96" s="41">
        <v>2616.1666666666665</v>
      </c>
      <c r="M96" s="31">
        <v>2596.9</v>
      </c>
      <c r="N96" s="31">
        <v>2570</v>
      </c>
      <c r="O96" s="42">
        <v>4330200</v>
      </c>
      <c r="P96" s="43">
        <v>-1.4744027303754266E-2</v>
      </c>
    </row>
    <row r="97" spans="1:16" ht="12.75" customHeight="1">
      <c r="A97" s="31">
        <v>87</v>
      </c>
      <c r="B97" s="32" t="s">
        <v>120</v>
      </c>
      <c r="C97" s="33" t="s">
        <v>121</v>
      </c>
      <c r="D97" s="34">
        <v>44588</v>
      </c>
      <c r="E97" s="40">
        <v>486.9</v>
      </c>
      <c r="F97" s="40">
        <v>490.41666666666669</v>
      </c>
      <c r="G97" s="41">
        <v>482.48333333333335</v>
      </c>
      <c r="H97" s="41">
        <v>478.06666666666666</v>
      </c>
      <c r="I97" s="41">
        <v>470.13333333333333</v>
      </c>
      <c r="J97" s="41">
        <v>494.83333333333337</v>
      </c>
      <c r="K97" s="41">
        <v>502.76666666666665</v>
      </c>
      <c r="L97" s="41">
        <v>507.18333333333339</v>
      </c>
      <c r="M97" s="31">
        <v>498.35</v>
      </c>
      <c r="N97" s="31">
        <v>486</v>
      </c>
      <c r="O97" s="42">
        <v>30282750</v>
      </c>
      <c r="P97" s="43">
        <v>-3.9844575479736868E-2</v>
      </c>
    </row>
    <row r="98" spans="1:16" ht="12.75" customHeight="1">
      <c r="A98" s="31">
        <v>88</v>
      </c>
      <c r="B98" s="32" t="s">
        <v>120</v>
      </c>
      <c r="C98" s="33" t="s">
        <v>391</v>
      </c>
      <c r="D98" s="34">
        <v>44588</v>
      </c>
      <c r="E98" s="40">
        <v>130.69999999999999</v>
      </c>
      <c r="F98" s="40">
        <v>131.35</v>
      </c>
      <c r="G98" s="41">
        <v>129.19999999999999</v>
      </c>
      <c r="H98" s="41">
        <v>127.69999999999999</v>
      </c>
      <c r="I98" s="41">
        <v>125.54999999999998</v>
      </c>
      <c r="J98" s="41">
        <v>132.85</v>
      </c>
      <c r="K98" s="41">
        <v>135.00000000000003</v>
      </c>
      <c r="L98" s="41">
        <v>136.5</v>
      </c>
      <c r="M98" s="31">
        <v>133.5</v>
      </c>
      <c r="N98" s="31">
        <v>129.85</v>
      </c>
      <c r="O98" s="42">
        <v>11506800</v>
      </c>
      <c r="P98" s="43">
        <v>0</v>
      </c>
    </row>
    <row r="99" spans="1:16" ht="12.75" customHeight="1">
      <c r="A99" s="31">
        <v>89</v>
      </c>
      <c r="B99" s="32" t="s">
        <v>79</v>
      </c>
      <c r="C99" s="33" t="s">
        <v>122</v>
      </c>
      <c r="D99" s="34">
        <v>44588</v>
      </c>
      <c r="E99" s="40">
        <v>320</v>
      </c>
      <c r="F99" s="40">
        <v>322.40000000000003</v>
      </c>
      <c r="G99" s="41">
        <v>316.30000000000007</v>
      </c>
      <c r="H99" s="41">
        <v>312.60000000000002</v>
      </c>
      <c r="I99" s="41">
        <v>306.50000000000006</v>
      </c>
      <c r="J99" s="41">
        <v>326.10000000000008</v>
      </c>
      <c r="K99" s="41">
        <v>332.2000000000001</v>
      </c>
      <c r="L99" s="41">
        <v>335.90000000000009</v>
      </c>
      <c r="M99" s="31">
        <v>328.5</v>
      </c>
      <c r="N99" s="31">
        <v>318.7</v>
      </c>
      <c r="O99" s="42">
        <v>11801700</v>
      </c>
      <c r="P99" s="43">
        <v>-6.3650829734030459E-3</v>
      </c>
    </row>
    <row r="100" spans="1:16" ht="12.75" customHeight="1">
      <c r="A100" s="31">
        <v>90</v>
      </c>
      <c r="B100" s="32" t="s">
        <v>56</v>
      </c>
      <c r="C100" s="33" t="s">
        <v>123</v>
      </c>
      <c r="D100" s="34">
        <v>44588</v>
      </c>
      <c r="E100" s="40">
        <v>2406.9499999999998</v>
      </c>
      <c r="F100" s="40">
        <v>2407.5833333333335</v>
      </c>
      <c r="G100" s="41">
        <v>2393.7166666666672</v>
      </c>
      <c r="H100" s="41">
        <v>2380.4833333333336</v>
      </c>
      <c r="I100" s="41">
        <v>2366.6166666666672</v>
      </c>
      <c r="J100" s="41">
        <v>2420.8166666666671</v>
      </c>
      <c r="K100" s="41">
        <v>2434.6833333333329</v>
      </c>
      <c r="L100" s="41">
        <v>2447.916666666667</v>
      </c>
      <c r="M100" s="31">
        <v>2421.4499999999998</v>
      </c>
      <c r="N100" s="31">
        <v>2394.35</v>
      </c>
      <c r="O100" s="42">
        <v>8930700</v>
      </c>
      <c r="P100" s="43">
        <v>1.1243970378422447E-2</v>
      </c>
    </row>
    <row r="101" spans="1:16" ht="12.75" customHeight="1">
      <c r="A101" s="31">
        <v>91</v>
      </c>
      <c r="B101" s="32" t="s">
        <v>44</v>
      </c>
      <c r="C101" s="33" t="s">
        <v>392</v>
      </c>
      <c r="D101" s="34">
        <v>44588</v>
      </c>
      <c r="E101" s="40">
        <v>43632.1</v>
      </c>
      <c r="F101" s="40">
        <v>43652.98333333333</v>
      </c>
      <c r="G101" s="41">
        <v>43434.116666666661</v>
      </c>
      <c r="H101" s="41">
        <v>43236.133333333331</v>
      </c>
      <c r="I101" s="41">
        <v>43017.266666666663</v>
      </c>
      <c r="J101" s="41">
        <v>43850.96666666666</v>
      </c>
      <c r="K101" s="41">
        <v>44069.833333333328</v>
      </c>
      <c r="L101" s="41">
        <v>44267.816666666658</v>
      </c>
      <c r="M101" s="31">
        <v>43871.85</v>
      </c>
      <c r="N101" s="31">
        <v>43455</v>
      </c>
      <c r="O101" s="42">
        <v>7455</v>
      </c>
      <c r="P101" s="43">
        <v>-7.1028037383177575E-2</v>
      </c>
    </row>
    <row r="102" spans="1:16" ht="12.75" customHeight="1">
      <c r="A102" s="31">
        <v>92</v>
      </c>
      <c r="B102" s="32" t="s">
        <v>63</v>
      </c>
      <c r="C102" s="33" t="s">
        <v>124</v>
      </c>
      <c r="D102" s="34">
        <v>44588</v>
      </c>
      <c r="E102" s="40">
        <v>221.6</v>
      </c>
      <c r="F102" s="40">
        <v>223.06666666666669</v>
      </c>
      <c r="G102" s="41">
        <v>219.58333333333337</v>
      </c>
      <c r="H102" s="41">
        <v>217.56666666666669</v>
      </c>
      <c r="I102" s="41">
        <v>214.08333333333337</v>
      </c>
      <c r="J102" s="41">
        <v>225.08333333333337</v>
      </c>
      <c r="K102" s="41">
        <v>228.56666666666666</v>
      </c>
      <c r="L102" s="41">
        <v>230.58333333333337</v>
      </c>
      <c r="M102" s="31">
        <v>226.55</v>
      </c>
      <c r="N102" s="31">
        <v>221.05</v>
      </c>
      <c r="O102" s="42">
        <v>40551100</v>
      </c>
      <c r="P102" s="43">
        <v>-4.6921675774134794E-2</v>
      </c>
    </row>
    <row r="103" spans="1:16" ht="12.75" customHeight="1">
      <c r="A103" s="31">
        <v>93</v>
      </c>
      <c r="B103" s="32" t="s">
        <v>58</v>
      </c>
      <c r="C103" s="33" t="s">
        <v>125</v>
      </c>
      <c r="D103" s="34">
        <v>44588</v>
      </c>
      <c r="E103" s="40">
        <v>811.2</v>
      </c>
      <c r="F103" s="40">
        <v>810.66666666666663</v>
      </c>
      <c r="G103" s="41">
        <v>805.63333333333321</v>
      </c>
      <c r="H103" s="41">
        <v>800.06666666666661</v>
      </c>
      <c r="I103" s="41">
        <v>795.03333333333319</v>
      </c>
      <c r="J103" s="41">
        <v>816.23333333333323</v>
      </c>
      <c r="K103" s="41">
        <v>821.26666666666677</v>
      </c>
      <c r="L103" s="41">
        <v>826.83333333333326</v>
      </c>
      <c r="M103" s="31">
        <v>815.7</v>
      </c>
      <c r="N103" s="31">
        <v>805.1</v>
      </c>
      <c r="O103" s="42">
        <v>70712125</v>
      </c>
      <c r="P103" s="43">
        <v>-3.3835575261140755E-2</v>
      </c>
    </row>
    <row r="104" spans="1:16" ht="12.75" customHeight="1">
      <c r="A104" s="31">
        <v>94</v>
      </c>
      <c r="B104" s="32" t="s">
        <v>63</v>
      </c>
      <c r="C104" s="33" t="s">
        <v>126</v>
      </c>
      <c r="D104" s="34">
        <v>44588</v>
      </c>
      <c r="E104" s="40">
        <v>1429.65</v>
      </c>
      <c r="F104" s="40">
        <v>1434.55</v>
      </c>
      <c r="G104" s="41">
        <v>1417.1999999999998</v>
      </c>
      <c r="H104" s="41">
        <v>1404.7499999999998</v>
      </c>
      <c r="I104" s="41">
        <v>1387.3999999999996</v>
      </c>
      <c r="J104" s="41">
        <v>1447</v>
      </c>
      <c r="K104" s="41">
        <v>1464.35</v>
      </c>
      <c r="L104" s="41">
        <v>1476.8000000000002</v>
      </c>
      <c r="M104" s="31">
        <v>1451.9</v>
      </c>
      <c r="N104" s="31">
        <v>1422.1</v>
      </c>
      <c r="O104" s="42">
        <v>2939725</v>
      </c>
      <c r="P104" s="43">
        <v>1.43716087402845E-2</v>
      </c>
    </row>
    <row r="105" spans="1:16" ht="12.75" customHeight="1">
      <c r="A105" s="31">
        <v>95</v>
      </c>
      <c r="B105" s="32" t="s">
        <v>63</v>
      </c>
      <c r="C105" s="33" t="s">
        <v>127</v>
      </c>
      <c r="D105" s="34">
        <v>44588</v>
      </c>
      <c r="E105" s="40">
        <v>583.6</v>
      </c>
      <c r="F105" s="40">
        <v>588.05000000000007</v>
      </c>
      <c r="G105" s="41">
        <v>576.75000000000011</v>
      </c>
      <c r="H105" s="41">
        <v>569.90000000000009</v>
      </c>
      <c r="I105" s="41">
        <v>558.60000000000014</v>
      </c>
      <c r="J105" s="41">
        <v>594.90000000000009</v>
      </c>
      <c r="K105" s="41">
        <v>606.20000000000005</v>
      </c>
      <c r="L105" s="41">
        <v>613.05000000000007</v>
      </c>
      <c r="M105" s="31">
        <v>599.35</v>
      </c>
      <c r="N105" s="31">
        <v>581.20000000000005</v>
      </c>
      <c r="O105" s="42">
        <v>5607000</v>
      </c>
      <c r="P105" s="43">
        <v>8.2265677680377607E-3</v>
      </c>
    </row>
    <row r="106" spans="1:16" ht="12.75" customHeight="1">
      <c r="A106" s="31">
        <v>96</v>
      </c>
      <c r="B106" s="32" t="s">
        <v>74</v>
      </c>
      <c r="C106" s="33" t="s">
        <v>128</v>
      </c>
      <c r="D106" s="34">
        <v>44588</v>
      </c>
      <c r="E106" s="40">
        <v>11.9</v>
      </c>
      <c r="F106" s="40">
        <v>12.35</v>
      </c>
      <c r="G106" s="41">
        <v>11.049999999999999</v>
      </c>
      <c r="H106" s="41">
        <v>10.199999999999999</v>
      </c>
      <c r="I106" s="41">
        <v>8.8999999999999986</v>
      </c>
      <c r="J106" s="41">
        <v>13.2</v>
      </c>
      <c r="K106" s="41">
        <v>14.5</v>
      </c>
      <c r="L106" s="41">
        <v>15.35</v>
      </c>
      <c r="M106" s="31">
        <v>13.65</v>
      </c>
      <c r="N106" s="31">
        <v>11.5</v>
      </c>
      <c r="O106" s="42">
        <v>888930000</v>
      </c>
      <c r="P106" s="43">
        <v>3.3110966482264886E-2</v>
      </c>
    </row>
    <row r="107" spans="1:16" ht="12.75" customHeight="1">
      <c r="A107" s="31">
        <v>97</v>
      </c>
      <c r="B107" s="32" t="s">
        <v>63</v>
      </c>
      <c r="C107" s="33" t="s">
        <v>396</v>
      </c>
      <c r="D107" s="34">
        <v>44588</v>
      </c>
      <c r="E107" s="40">
        <v>63.2</v>
      </c>
      <c r="F107" s="40">
        <v>63.70000000000001</v>
      </c>
      <c r="G107" s="41">
        <v>62.500000000000014</v>
      </c>
      <c r="H107" s="41">
        <v>61.800000000000004</v>
      </c>
      <c r="I107" s="41">
        <v>60.600000000000009</v>
      </c>
      <c r="J107" s="41">
        <v>64.40000000000002</v>
      </c>
      <c r="K107" s="41">
        <v>65.600000000000023</v>
      </c>
      <c r="L107" s="41">
        <v>66.300000000000026</v>
      </c>
      <c r="M107" s="31">
        <v>64.900000000000006</v>
      </c>
      <c r="N107" s="31">
        <v>63</v>
      </c>
      <c r="O107" s="42">
        <v>61220000</v>
      </c>
      <c r="P107" s="43">
        <v>-1.6307893020221786E-3</v>
      </c>
    </row>
    <row r="108" spans="1:16" ht="12.75" customHeight="1">
      <c r="A108" s="31">
        <v>98</v>
      </c>
      <c r="B108" s="32" t="s">
        <v>58</v>
      </c>
      <c r="C108" s="33" t="s">
        <v>129</v>
      </c>
      <c r="D108" s="34">
        <v>44588</v>
      </c>
      <c r="E108" s="40">
        <v>49.45</v>
      </c>
      <c r="F108" s="40">
        <v>49.833333333333336</v>
      </c>
      <c r="G108" s="41">
        <v>48.81666666666667</v>
      </c>
      <c r="H108" s="41">
        <v>48.183333333333337</v>
      </c>
      <c r="I108" s="41">
        <v>47.166666666666671</v>
      </c>
      <c r="J108" s="41">
        <v>50.466666666666669</v>
      </c>
      <c r="K108" s="41">
        <v>51.483333333333334</v>
      </c>
      <c r="L108" s="41">
        <v>52.116666666666667</v>
      </c>
      <c r="M108" s="31">
        <v>50.85</v>
      </c>
      <c r="N108" s="31">
        <v>49.2</v>
      </c>
      <c r="O108" s="42">
        <v>161582700</v>
      </c>
      <c r="P108" s="43">
        <v>2.37710106195935E-2</v>
      </c>
    </row>
    <row r="109" spans="1:16" ht="12.75" customHeight="1">
      <c r="A109" s="31">
        <v>99</v>
      </c>
      <c r="B109" s="32" t="s">
        <v>44</v>
      </c>
      <c r="C109" s="33" t="s">
        <v>407</v>
      </c>
      <c r="D109" s="34">
        <v>44588</v>
      </c>
      <c r="E109" s="40">
        <v>260.39999999999998</v>
      </c>
      <c r="F109" s="40">
        <v>261.33333333333331</v>
      </c>
      <c r="G109" s="41">
        <v>259.06666666666661</v>
      </c>
      <c r="H109" s="41">
        <v>257.73333333333329</v>
      </c>
      <c r="I109" s="41">
        <v>255.46666666666658</v>
      </c>
      <c r="J109" s="41">
        <v>262.66666666666663</v>
      </c>
      <c r="K109" s="41">
        <v>264.93333333333339</v>
      </c>
      <c r="L109" s="41">
        <v>266.26666666666665</v>
      </c>
      <c r="M109" s="31">
        <v>263.60000000000002</v>
      </c>
      <c r="N109" s="31">
        <v>260</v>
      </c>
      <c r="O109" s="42">
        <v>40680000</v>
      </c>
      <c r="P109" s="43">
        <v>6.4569689143067978E-4</v>
      </c>
    </row>
    <row r="110" spans="1:16" ht="12.75" customHeight="1">
      <c r="A110" s="31">
        <v>100</v>
      </c>
      <c r="B110" s="32" t="s">
        <v>79</v>
      </c>
      <c r="C110" s="33" t="s">
        <v>130</v>
      </c>
      <c r="D110" s="34">
        <v>44588</v>
      </c>
      <c r="E110" s="40">
        <v>465.05</v>
      </c>
      <c r="F110" s="40">
        <v>466.83333333333331</v>
      </c>
      <c r="G110" s="41">
        <v>462.56666666666661</v>
      </c>
      <c r="H110" s="41">
        <v>460.08333333333331</v>
      </c>
      <c r="I110" s="41">
        <v>455.81666666666661</v>
      </c>
      <c r="J110" s="41">
        <v>469.31666666666661</v>
      </c>
      <c r="K110" s="41">
        <v>473.58333333333337</v>
      </c>
      <c r="L110" s="41">
        <v>476.06666666666661</v>
      </c>
      <c r="M110" s="31">
        <v>471.1</v>
      </c>
      <c r="N110" s="31">
        <v>464.35</v>
      </c>
      <c r="O110" s="42">
        <v>14316500</v>
      </c>
      <c r="P110" s="43">
        <v>6.7685167279056277E-3</v>
      </c>
    </row>
    <row r="111" spans="1:16" ht="12.75" customHeight="1">
      <c r="A111" s="31">
        <v>101</v>
      </c>
      <c r="B111" s="32" t="s">
        <v>106</v>
      </c>
      <c r="C111" s="33" t="s">
        <v>131</v>
      </c>
      <c r="D111" s="34">
        <v>44588</v>
      </c>
      <c r="E111" s="40">
        <v>197.9</v>
      </c>
      <c r="F111" s="40">
        <v>196.61666666666665</v>
      </c>
      <c r="G111" s="41">
        <v>194.23333333333329</v>
      </c>
      <c r="H111" s="41">
        <v>190.56666666666663</v>
      </c>
      <c r="I111" s="41">
        <v>188.18333333333328</v>
      </c>
      <c r="J111" s="41">
        <v>200.2833333333333</v>
      </c>
      <c r="K111" s="41">
        <v>202.66666666666669</v>
      </c>
      <c r="L111" s="41">
        <v>206.33333333333331</v>
      </c>
      <c r="M111" s="31">
        <v>199</v>
      </c>
      <c r="N111" s="31">
        <v>192.95</v>
      </c>
      <c r="O111" s="42">
        <v>13075522</v>
      </c>
      <c r="P111" s="43">
        <v>-6.4180929095354524E-3</v>
      </c>
    </row>
    <row r="112" spans="1:16" ht="12.75" customHeight="1">
      <c r="A112" s="31">
        <v>102</v>
      </c>
      <c r="B112" s="32" t="s">
        <v>42</v>
      </c>
      <c r="C112" s="33" t="s">
        <v>404</v>
      </c>
      <c r="D112" s="34">
        <v>44588</v>
      </c>
      <c r="E112" s="40">
        <v>245.3</v>
      </c>
      <c r="F112" s="40">
        <v>247.45000000000002</v>
      </c>
      <c r="G112" s="41">
        <v>240.35000000000002</v>
      </c>
      <c r="H112" s="41">
        <v>235.4</v>
      </c>
      <c r="I112" s="41">
        <v>228.3</v>
      </c>
      <c r="J112" s="41">
        <v>252.40000000000003</v>
      </c>
      <c r="K112" s="41">
        <v>259.5</v>
      </c>
      <c r="L112" s="41">
        <v>264.45000000000005</v>
      </c>
      <c r="M112" s="31">
        <v>254.55</v>
      </c>
      <c r="N112" s="31">
        <v>242.5</v>
      </c>
      <c r="O112" s="42">
        <v>16034100</v>
      </c>
      <c r="P112" s="43">
        <v>-1.5666726010325798E-2</v>
      </c>
    </row>
    <row r="113" spans="1:16" ht="12.75" customHeight="1">
      <c r="A113" s="31">
        <v>103</v>
      </c>
      <c r="B113" s="32" t="s">
        <v>44</v>
      </c>
      <c r="C113" s="33" t="s">
        <v>265</v>
      </c>
      <c r="D113" s="34">
        <v>44588</v>
      </c>
      <c r="E113" s="40">
        <v>6507.15</v>
      </c>
      <c r="F113" s="40">
        <v>6547.4333333333334</v>
      </c>
      <c r="G113" s="41">
        <v>6447.3666666666668</v>
      </c>
      <c r="H113" s="41">
        <v>6387.583333333333</v>
      </c>
      <c r="I113" s="41">
        <v>6287.5166666666664</v>
      </c>
      <c r="J113" s="41">
        <v>6607.2166666666672</v>
      </c>
      <c r="K113" s="41">
        <v>6707.2833333333347</v>
      </c>
      <c r="L113" s="41">
        <v>6767.0666666666675</v>
      </c>
      <c r="M113" s="31">
        <v>6647.5</v>
      </c>
      <c r="N113" s="31">
        <v>6487.65</v>
      </c>
      <c r="O113" s="42">
        <v>258675</v>
      </c>
      <c r="P113" s="43">
        <v>5.0563508985683826E-2</v>
      </c>
    </row>
    <row r="114" spans="1:16" ht="12.75" customHeight="1">
      <c r="A114" s="31">
        <v>104</v>
      </c>
      <c r="B114" s="32" t="s">
        <v>44</v>
      </c>
      <c r="C114" s="33" t="s">
        <v>132</v>
      </c>
      <c r="D114" s="34">
        <v>44588</v>
      </c>
      <c r="E114" s="40">
        <v>2039.25</v>
      </c>
      <c r="F114" s="40">
        <v>2066.1666666666665</v>
      </c>
      <c r="G114" s="41">
        <v>2009.3833333333332</v>
      </c>
      <c r="H114" s="41">
        <v>1979.5166666666667</v>
      </c>
      <c r="I114" s="41">
        <v>1922.7333333333333</v>
      </c>
      <c r="J114" s="41">
        <v>2096.0333333333328</v>
      </c>
      <c r="K114" s="41">
        <v>2152.8166666666666</v>
      </c>
      <c r="L114" s="41">
        <v>2182.6833333333329</v>
      </c>
      <c r="M114" s="31">
        <v>2122.9499999999998</v>
      </c>
      <c r="N114" s="31">
        <v>2036.3</v>
      </c>
      <c r="O114" s="42">
        <v>2848250</v>
      </c>
      <c r="P114" s="43">
        <v>-4.6291645739159552E-2</v>
      </c>
    </row>
    <row r="115" spans="1:16" ht="12.75" customHeight="1">
      <c r="A115" s="31">
        <v>105</v>
      </c>
      <c r="B115" s="32" t="s">
        <v>58</v>
      </c>
      <c r="C115" s="33" t="s">
        <v>133</v>
      </c>
      <c r="D115" s="34">
        <v>44588</v>
      </c>
      <c r="E115" s="40">
        <v>921.8</v>
      </c>
      <c r="F115" s="40">
        <v>925.4</v>
      </c>
      <c r="G115" s="41">
        <v>913.5</v>
      </c>
      <c r="H115" s="41">
        <v>905.2</v>
      </c>
      <c r="I115" s="41">
        <v>893.30000000000007</v>
      </c>
      <c r="J115" s="41">
        <v>933.69999999999993</v>
      </c>
      <c r="K115" s="41">
        <v>945.5999999999998</v>
      </c>
      <c r="L115" s="41">
        <v>953.89999999999986</v>
      </c>
      <c r="M115" s="31">
        <v>937.3</v>
      </c>
      <c r="N115" s="31">
        <v>917.1</v>
      </c>
      <c r="O115" s="42">
        <v>29350800</v>
      </c>
      <c r="P115" s="43">
        <v>4.0331270588959698E-3</v>
      </c>
    </row>
    <row r="116" spans="1:16" ht="12.75" customHeight="1">
      <c r="A116" s="31">
        <v>106</v>
      </c>
      <c r="B116" s="32" t="s">
        <v>74</v>
      </c>
      <c r="C116" s="33" t="s">
        <v>134</v>
      </c>
      <c r="D116" s="34">
        <v>44588</v>
      </c>
      <c r="E116" s="40">
        <v>267.75</v>
      </c>
      <c r="F116" s="40">
        <v>263.56666666666666</v>
      </c>
      <c r="G116" s="41">
        <v>257.5333333333333</v>
      </c>
      <c r="H116" s="41">
        <v>247.31666666666663</v>
      </c>
      <c r="I116" s="41">
        <v>241.28333333333327</v>
      </c>
      <c r="J116" s="41">
        <v>273.7833333333333</v>
      </c>
      <c r="K116" s="41">
        <v>279.81666666666672</v>
      </c>
      <c r="L116" s="41">
        <v>290.03333333333336</v>
      </c>
      <c r="M116" s="31">
        <v>269.60000000000002</v>
      </c>
      <c r="N116" s="31">
        <v>253.35</v>
      </c>
      <c r="O116" s="42">
        <v>13949600</v>
      </c>
      <c r="P116" s="43">
        <v>-0.11541193181818182</v>
      </c>
    </row>
    <row r="117" spans="1:16" ht="12.75" customHeight="1">
      <c r="A117" s="31">
        <v>107</v>
      </c>
      <c r="B117" s="32" t="s">
        <v>87</v>
      </c>
      <c r="C117" s="33" t="s">
        <v>135</v>
      </c>
      <c r="D117" s="34">
        <v>44588</v>
      </c>
      <c r="E117" s="40">
        <v>1863.1</v>
      </c>
      <c r="F117" s="40">
        <v>1865.05</v>
      </c>
      <c r="G117" s="41">
        <v>1852.8</v>
      </c>
      <c r="H117" s="41">
        <v>1842.5</v>
      </c>
      <c r="I117" s="41">
        <v>1830.25</v>
      </c>
      <c r="J117" s="41">
        <v>1875.35</v>
      </c>
      <c r="K117" s="41">
        <v>1887.6</v>
      </c>
      <c r="L117" s="41">
        <v>1897.8999999999999</v>
      </c>
      <c r="M117" s="31">
        <v>1877.3</v>
      </c>
      <c r="N117" s="31">
        <v>1854.75</v>
      </c>
      <c r="O117" s="42">
        <v>39112500</v>
      </c>
      <c r="P117" s="43">
        <v>1.1811909695544536E-2</v>
      </c>
    </row>
    <row r="118" spans="1:16" ht="12.75" customHeight="1">
      <c r="A118" s="31">
        <v>108</v>
      </c>
      <c r="B118" s="32" t="s">
        <v>79</v>
      </c>
      <c r="C118" s="33" t="s">
        <v>136</v>
      </c>
      <c r="D118" s="34">
        <v>44588</v>
      </c>
      <c r="E118" s="40">
        <v>118.75</v>
      </c>
      <c r="F118" s="40">
        <v>119.25</v>
      </c>
      <c r="G118" s="41">
        <v>117.8</v>
      </c>
      <c r="H118" s="41">
        <v>116.85</v>
      </c>
      <c r="I118" s="41">
        <v>115.39999999999999</v>
      </c>
      <c r="J118" s="41">
        <v>120.2</v>
      </c>
      <c r="K118" s="41">
        <v>121.64999999999999</v>
      </c>
      <c r="L118" s="41">
        <v>122.60000000000001</v>
      </c>
      <c r="M118" s="31">
        <v>120.7</v>
      </c>
      <c r="N118" s="31">
        <v>118.3</v>
      </c>
      <c r="O118" s="42">
        <v>49354500</v>
      </c>
      <c r="P118" s="43">
        <v>-7.0615927814829341E-3</v>
      </c>
    </row>
    <row r="119" spans="1:16" ht="12.75" customHeight="1">
      <c r="A119" s="31">
        <v>109</v>
      </c>
      <c r="B119" s="32" t="s">
        <v>47</v>
      </c>
      <c r="C119" s="33" t="s">
        <v>266</v>
      </c>
      <c r="D119" s="34">
        <v>44588</v>
      </c>
      <c r="E119" s="40">
        <v>1061.75</v>
      </c>
      <c r="F119" s="40">
        <v>1061.8833333333334</v>
      </c>
      <c r="G119" s="41">
        <v>1047.7166666666669</v>
      </c>
      <c r="H119" s="41">
        <v>1033.6833333333334</v>
      </c>
      <c r="I119" s="41">
        <v>1019.5166666666669</v>
      </c>
      <c r="J119" s="41">
        <v>1075.916666666667</v>
      </c>
      <c r="K119" s="41">
        <v>1090.0833333333335</v>
      </c>
      <c r="L119" s="41">
        <v>1104.116666666667</v>
      </c>
      <c r="M119" s="31">
        <v>1076.05</v>
      </c>
      <c r="N119" s="31">
        <v>1047.8499999999999</v>
      </c>
      <c r="O119" s="42">
        <v>1982250</v>
      </c>
      <c r="P119" s="43">
        <v>-2.9949350363356088E-2</v>
      </c>
    </row>
    <row r="120" spans="1:16" ht="12.75" customHeight="1">
      <c r="A120" s="31">
        <v>110</v>
      </c>
      <c r="B120" s="32" t="s">
        <v>44</v>
      </c>
      <c r="C120" s="33" t="s">
        <v>137</v>
      </c>
      <c r="D120" s="34">
        <v>44588</v>
      </c>
      <c r="E120" s="40">
        <v>865.2</v>
      </c>
      <c r="F120" s="40">
        <v>871.73333333333323</v>
      </c>
      <c r="G120" s="41">
        <v>856.46666666666647</v>
      </c>
      <c r="H120" s="41">
        <v>847.73333333333323</v>
      </c>
      <c r="I120" s="41">
        <v>832.46666666666647</v>
      </c>
      <c r="J120" s="41">
        <v>880.46666666666647</v>
      </c>
      <c r="K120" s="41">
        <v>895.73333333333312</v>
      </c>
      <c r="L120" s="41">
        <v>904.46666666666647</v>
      </c>
      <c r="M120" s="31">
        <v>887</v>
      </c>
      <c r="N120" s="31">
        <v>863</v>
      </c>
      <c r="O120" s="42">
        <v>8951250</v>
      </c>
      <c r="P120" s="43">
        <v>8.9752441069138964E-3</v>
      </c>
    </row>
    <row r="121" spans="1:16" ht="12.75" customHeight="1">
      <c r="A121" s="31">
        <v>111</v>
      </c>
      <c r="B121" s="32" t="s">
        <v>56</v>
      </c>
      <c r="C121" s="33" t="s">
        <v>138</v>
      </c>
      <c r="D121" s="34">
        <v>44588</v>
      </c>
      <c r="E121" s="40">
        <v>222.55</v>
      </c>
      <c r="F121" s="40">
        <v>223</v>
      </c>
      <c r="G121" s="41">
        <v>221.35</v>
      </c>
      <c r="H121" s="41">
        <v>220.15</v>
      </c>
      <c r="I121" s="41">
        <v>218.5</v>
      </c>
      <c r="J121" s="41">
        <v>224.2</v>
      </c>
      <c r="K121" s="41">
        <v>225.84999999999997</v>
      </c>
      <c r="L121" s="41">
        <v>227.04999999999998</v>
      </c>
      <c r="M121" s="31">
        <v>224.65</v>
      </c>
      <c r="N121" s="31">
        <v>221.8</v>
      </c>
      <c r="O121" s="42">
        <v>221683200</v>
      </c>
      <c r="P121" s="43">
        <v>-2.5976275002164692E-4</v>
      </c>
    </row>
    <row r="122" spans="1:16" ht="12.75" customHeight="1">
      <c r="A122" s="31">
        <v>112</v>
      </c>
      <c r="B122" s="32" t="s">
        <v>120</v>
      </c>
      <c r="C122" s="33" t="s">
        <v>139</v>
      </c>
      <c r="D122" s="34">
        <v>44588</v>
      </c>
      <c r="E122" s="40">
        <v>384.6</v>
      </c>
      <c r="F122" s="40">
        <v>391</v>
      </c>
      <c r="G122" s="41">
        <v>377.2</v>
      </c>
      <c r="H122" s="41">
        <v>369.8</v>
      </c>
      <c r="I122" s="41">
        <v>356</v>
      </c>
      <c r="J122" s="41">
        <v>398.4</v>
      </c>
      <c r="K122" s="41">
        <v>412.19999999999993</v>
      </c>
      <c r="L122" s="41">
        <v>419.59999999999997</v>
      </c>
      <c r="M122" s="31">
        <v>404.8</v>
      </c>
      <c r="N122" s="31">
        <v>383.6</v>
      </c>
      <c r="O122" s="42">
        <v>34522500</v>
      </c>
      <c r="P122" s="43">
        <v>-9.6815834767641998E-3</v>
      </c>
    </row>
    <row r="123" spans="1:16" ht="12.75" customHeight="1">
      <c r="A123" s="31">
        <v>113</v>
      </c>
      <c r="B123" s="32" t="s">
        <v>42</v>
      </c>
      <c r="C123" s="33" t="s">
        <v>416</v>
      </c>
      <c r="D123" s="34">
        <v>44588</v>
      </c>
      <c r="E123" s="40">
        <v>3465.5</v>
      </c>
      <c r="F123" s="40">
        <v>3464.1666666666665</v>
      </c>
      <c r="G123" s="41">
        <v>3372.083333333333</v>
      </c>
      <c r="H123" s="41">
        <v>3278.6666666666665</v>
      </c>
      <c r="I123" s="41">
        <v>3186.583333333333</v>
      </c>
      <c r="J123" s="41">
        <v>3557.583333333333</v>
      </c>
      <c r="K123" s="41">
        <v>3649.6666666666661</v>
      </c>
      <c r="L123" s="41">
        <v>3743.083333333333</v>
      </c>
      <c r="M123" s="31">
        <v>3556.25</v>
      </c>
      <c r="N123" s="31">
        <v>3370.75</v>
      </c>
      <c r="O123" s="42">
        <v>316225</v>
      </c>
      <c r="P123" s="43">
        <v>-3.7293553542887589E-2</v>
      </c>
    </row>
    <row r="124" spans="1:16" ht="12.75" customHeight="1">
      <c r="A124" s="31">
        <v>114</v>
      </c>
      <c r="B124" s="32" t="s">
        <v>120</v>
      </c>
      <c r="C124" s="33" t="s">
        <v>140</v>
      </c>
      <c r="D124" s="34">
        <v>44588</v>
      </c>
      <c r="E124" s="40">
        <v>646.95000000000005</v>
      </c>
      <c r="F124" s="40">
        <v>653.51666666666677</v>
      </c>
      <c r="G124" s="41">
        <v>637.28333333333353</v>
      </c>
      <c r="H124" s="41">
        <v>627.61666666666679</v>
      </c>
      <c r="I124" s="41">
        <v>611.38333333333355</v>
      </c>
      <c r="J124" s="41">
        <v>663.18333333333351</v>
      </c>
      <c r="K124" s="41">
        <v>679.41666666666686</v>
      </c>
      <c r="L124" s="41">
        <v>689.08333333333348</v>
      </c>
      <c r="M124" s="31">
        <v>669.75</v>
      </c>
      <c r="N124" s="31">
        <v>643.85</v>
      </c>
      <c r="O124" s="42">
        <v>43294500</v>
      </c>
      <c r="P124" s="43">
        <v>1.9940845339185193E-2</v>
      </c>
    </row>
    <row r="125" spans="1:16" ht="12.75" customHeight="1">
      <c r="A125" s="31">
        <v>115</v>
      </c>
      <c r="B125" s="32" t="s">
        <v>44</v>
      </c>
      <c r="C125" s="33" t="s">
        <v>141</v>
      </c>
      <c r="D125" s="34">
        <v>44588</v>
      </c>
      <c r="E125" s="40">
        <v>3812.25</v>
      </c>
      <c r="F125" s="40">
        <v>3832.4333333333329</v>
      </c>
      <c r="G125" s="41">
        <v>3770.8666666666659</v>
      </c>
      <c r="H125" s="41">
        <v>3729.4833333333331</v>
      </c>
      <c r="I125" s="41">
        <v>3667.9166666666661</v>
      </c>
      <c r="J125" s="41">
        <v>3873.8166666666657</v>
      </c>
      <c r="K125" s="41">
        <v>3935.3833333333323</v>
      </c>
      <c r="L125" s="41">
        <v>3976.7666666666655</v>
      </c>
      <c r="M125" s="31">
        <v>3894</v>
      </c>
      <c r="N125" s="31">
        <v>3791.05</v>
      </c>
      <c r="O125" s="42">
        <v>2091125</v>
      </c>
      <c r="P125" s="43">
        <v>-2.5854539102078845E-2</v>
      </c>
    </row>
    <row r="126" spans="1:16" ht="12.75" customHeight="1">
      <c r="A126" s="31">
        <v>116</v>
      </c>
      <c r="B126" s="32" t="s">
        <v>58</v>
      </c>
      <c r="C126" s="33" t="s">
        <v>142</v>
      </c>
      <c r="D126" s="34">
        <v>44588</v>
      </c>
      <c r="E126" s="40">
        <v>1942.75</v>
      </c>
      <c r="F126" s="40">
        <v>1941.9166666666667</v>
      </c>
      <c r="G126" s="41">
        <v>1927.2833333333335</v>
      </c>
      <c r="H126" s="41">
        <v>1911.8166666666668</v>
      </c>
      <c r="I126" s="41">
        <v>1897.1833333333336</v>
      </c>
      <c r="J126" s="41">
        <v>1957.3833333333334</v>
      </c>
      <c r="K126" s="41">
        <v>1972.0166666666667</v>
      </c>
      <c r="L126" s="41">
        <v>1987.4833333333333</v>
      </c>
      <c r="M126" s="31">
        <v>1956.55</v>
      </c>
      <c r="N126" s="31">
        <v>1926.45</v>
      </c>
      <c r="O126" s="42">
        <v>13404800</v>
      </c>
      <c r="P126" s="43">
        <v>-9.2418686462153053E-4</v>
      </c>
    </row>
    <row r="127" spans="1:16" ht="12.75" customHeight="1">
      <c r="A127" s="31">
        <v>117</v>
      </c>
      <c r="B127" s="32" t="s">
        <v>63</v>
      </c>
      <c r="C127" s="33" t="s">
        <v>143</v>
      </c>
      <c r="D127" s="34">
        <v>44588</v>
      </c>
      <c r="E127" s="40">
        <v>79.5</v>
      </c>
      <c r="F127" s="40">
        <v>79.883333333333326</v>
      </c>
      <c r="G127" s="41">
        <v>78.816666666666649</v>
      </c>
      <c r="H127" s="41">
        <v>78.133333333333326</v>
      </c>
      <c r="I127" s="41">
        <v>77.066666666666649</v>
      </c>
      <c r="J127" s="41">
        <v>80.566666666666649</v>
      </c>
      <c r="K127" s="41">
        <v>81.633333333333312</v>
      </c>
      <c r="L127" s="41">
        <v>82.316666666666649</v>
      </c>
      <c r="M127" s="31">
        <v>80.95</v>
      </c>
      <c r="N127" s="31">
        <v>79.2</v>
      </c>
      <c r="O127" s="42">
        <v>68527396</v>
      </c>
      <c r="P127" s="43">
        <v>3.3930254476908575E-2</v>
      </c>
    </row>
    <row r="128" spans="1:16" ht="12.75" customHeight="1">
      <c r="A128" s="31">
        <v>118</v>
      </c>
      <c r="B128" s="32" t="s">
        <v>44</v>
      </c>
      <c r="C128" s="33" t="s">
        <v>144</v>
      </c>
      <c r="D128" s="34">
        <v>44588</v>
      </c>
      <c r="E128" s="40">
        <v>3673.9</v>
      </c>
      <c r="F128" s="40">
        <v>3695.1666666666665</v>
      </c>
      <c r="G128" s="41">
        <v>3641.1833333333329</v>
      </c>
      <c r="H128" s="41">
        <v>3608.4666666666662</v>
      </c>
      <c r="I128" s="41">
        <v>3554.4833333333327</v>
      </c>
      <c r="J128" s="41">
        <v>3727.8833333333332</v>
      </c>
      <c r="K128" s="41">
        <v>3781.8666666666668</v>
      </c>
      <c r="L128" s="41">
        <v>3814.5833333333335</v>
      </c>
      <c r="M128" s="31">
        <v>3749.15</v>
      </c>
      <c r="N128" s="31">
        <v>3662.45</v>
      </c>
      <c r="O128" s="42">
        <v>492875</v>
      </c>
      <c r="P128" s="43">
        <v>-8.5491576565250183E-3</v>
      </c>
    </row>
    <row r="129" spans="1:16" ht="12.75" customHeight="1">
      <c r="A129" s="31">
        <v>119</v>
      </c>
      <c r="B129" s="32" t="s">
        <v>47</v>
      </c>
      <c r="C129" s="33" t="s">
        <v>268</v>
      </c>
      <c r="D129" s="34">
        <v>44588</v>
      </c>
      <c r="E129" s="40">
        <v>527.95000000000005</v>
      </c>
      <c r="F129" s="40">
        <v>526.36666666666667</v>
      </c>
      <c r="G129" s="41">
        <v>519.13333333333333</v>
      </c>
      <c r="H129" s="41">
        <v>510.31666666666661</v>
      </c>
      <c r="I129" s="41">
        <v>503.08333333333326</v>
      </c>
      <c r="J129" s="41">
        <v>535.18333333333339</v>
      </c>
      <c r="K129" s="41">
        <v>542.41666666666674</v>
      </c>
      <c r="L129" s="41">
        <v>551.23333333333346</v>
      </c>
      <c r="M129" s="31">
        <v>533.6</v>
      </c>
      <c r="N129" s="31">
        <v>517.54999999999995</v>
      </c>
      <c r="O129" s="42">
        <v>4767300</v>
      </c>
      <c r="P129" s="43">
        <v>-3.9354370692782012E-2</v>
      </c>
    </row>
    <row r="130" spans="1:16" ht="12.75" customHeight="1">
      <c r="A130" s="31">
        <v>120</v>
      </c>
      <c r="B130" s="32" t="s">
        <v>63</v>
      </c>
      <c r="C130" s="33" t="s">
        <v>145</v>
      </c>
      <c r="D130" s="34">
        <v>44588</v>
      </c>
      <c r="E130" s="40">
        <v>377.25</v>
      </c>
      <c r="F130" s="40">
        <v>378.56666666666666</v>
      </c>
      <c r="G130" s="41">
        <v>373.93333333333334</v>
      </c>
      <c r="H130" s="41">
        <v>370.61666666666667</v>
      </c>
      <c r="I130" s="41">
        <v>365.98333333333335</v>
      </c>
      <c r="J130" s="41">
        <v>381.88333333333333</v>
      </c>
      <c r="K130" s="41">
        <v>386.51666666666665</v>
      </c>
      <c r="L130" s="41">
        <v>389.83333333333331</v>
      </c>
      <c r="M130" s="31">
        <v>383.2</v>
      </c>
      <c r="N130" s="31">
        <v>375.25</v>
      </c>
      <c r="O130" s="42">
        <v>14558000</v>
      </c>
      <c r="P130" s="43">
        <v>4.1941024906956774E-2</v>
      </c>
    </row>
    <row r="131" spans="1:16" ht="12.75" customHeight="1">
      <c r="A131" s="31">
        <v>121</v>
      </c>
      <c r="B131" s="32" t="s">
        <v>70</v>
      </c>
      <c r="C131" s="33" t="s">
        <v>146</v>
      </c>
      <c r="D131" s="34">
        <v>44588</v>
      </c>
      <c r="E131" s="40">
        <v>1965.45</v>
      </c>
      <c r="F131" s="40">
        <v>1962.6333333333332</v>
      </c>
      <c r="G131" s="41">
        <v>1949.2666666666664</v>
      </c>
      <c r="H131" s="41">
        <v>1933.0833333333333</v>
      </c>
      <c r="I131" s="41">
        <v>1919.7166666666665</v>
      </c>
      <c r="J131" s="41">
        <v>1978.8166666666664</v>
      </c>
      <c r="K131" s="41">
        <v>1992.1833333333332</v>
      </c>
      <c r="L131" s="41">
        <v>2008.3666666666663</v>
      </c>
      <c r="M131" s="31">
        <v>1976</v>
      </c>
      <c r="N131" s="31">
        <v>1946.45</v>
      </c>
      <c r="O131" s="42">
        <v>13295150</v>
      </c>
      <c r="P131" s="43">
        <v>-7.7246588275684492E-3</v>
      </c>
    </row>
    <row r="132" spans="1:16" ht="12.75" customHeight="1">
      <c r="A132" s="31">
        <v>122</v>
      </c>
      <c r="B132" s="32" t="s">
        <v>87</v>
      </c>
      <c r="C132" s="33" t="s">
        <v>147</v>
      </c>
      <c r="D132" s="34">
        <v>44588</v>
      </c>
      <c r="E132" s="40">
        <v>7202.5</v>
      </c>
      <c r="F132" s="40">
        <v>7182.833333333333</v>
      </c>
      <c r="G132" s="41">
        <v>7093.6666666666661</v>
      </c>
      <c r="H132" s="41">
        <v>6984.833333333333</v>
      </c>
      <c r="I132" s="41">
        <v>6895.6666666666661</v>
      </c>
      <c r="J132" s="41">
        <v>7291.6666666666661</v>
      </c>
      <c r="K132" s="41">
        <v>7380.8333333333321</v>
      </c>
      <c r="L132" s="41">
        <v>7489.6666666666661</v>
      </c>
      <c r="M132" s="31">
        <v>7272</v>
      </c>
      <c r="N132" s="31">
        <v>7074</v>
      </c>
      <c r="O132" s="42">
        <v>958050</v>
      </c>
      <c r="P132" s="43">
        <v>0.12645502645502646</v>
      </c>
    </row>
    <row r="133" spans="1:16" ht="12.75" customHeight="1">
      <c r="A133" s="31">
        <v>123</v>
      </c>
      <c r="B133" s="32" t="s">
        <v>87</v>
      </c>
      <c r="C133" s="33" t="s">
        <v>148</v>
      </c>
      <c r="D133" s="34">
        <v>44588</v>
      </c>
      <c r="E133" s="40">
        <v>5665.25</v>
      </c>
      <c r="F133" s="40">
        <v>5651.7833333333328</v>
      </c>
      <c r="G133" s="41">
        <v>5612.5666666666657</v>
      </c>
      <c r="H133" s="41">
        <v>5559.8833333333332</v>
      </c>
      <c r="I133" s="41">
        <v>5520.6666666666661</v>
      </c>
      <c r="J133" s="41">
        <v>5704.4666666666653</v>
      </c>
      <c r="K133" s="41">
        <v>5743.6833333333325</v>
      </c>
      <c r="L133" s="41">
        <v>5796.366666666665</v>
      </c>
      <c r="M133" s="31">
        <v>5691</v>
      </c>
      <c r="N133" s="31">
        <v>5599.1</v>
      </c>
      <c r="O133" s="42">
        <v>846600</v>
      </c>
      <c r="P133" s="43">
        <v>0.10637741766858337</v>
      </c>
    </row>
    <row r="134" spans="1:16" ht="12.75" customHeight="1">
      <c r="A134" s="31">
        <v>124</v>
      </c>
      <c r="B134" s="32" t="s">
        <v>47</v>
      </c>
      <c r="C134" s="33" t="s">
        <v>149</v>
      </c>
      <c r="D134" s="34">
        <v>44588</v>
      </c>
      <c r="E134" s="40">
        <v>946.9</v>
      </c>
      <c r="F134" s="40">
        <v>946.15</v>
      </c>
      <c r="G134" s="41">
        <v>938.75</v>
      </c>
      <c r="H134" s="41">
        <v>930.6</v>
      </c>
      <c r="I134" s="41">
        <v>923.2</v>
      </c>
      <c r="J134" s="41">
        <v>954.3</v>
      </c>
      <c r="K134" s="41">
        <v>961.69999999999982</v>
      </c>
      <c r="L134" s="41">
        <v>969.84999999999991</v>
      </c>
      <c r="M134" s="31">
        <v>953.55</v>
      </c>
      <c r="N134" s="31">
        <v>938</v>
      </c>
      <c r="O134" s="42">
        <v>6960650</v>
      </c>
      <c r="P134" s="43">
        <v>4.7852760736196319E-3</v>
      </c>
    </row>
    <row r="135" spans="1:16" ht="12.75" customHeight="1">
      <c r="A135" s="31">
        <v>125</v>
      </c>
      <c r="B135" s="32" t="s">
        <v>49</v>
      </c>
      <c r="C135" s="33" t="s">
        <v>150</v>
      </c>
      <c r="D135" s="34">
        <v>44588</v>
      </c>
      <c r="E135" s="40">
        <v>844.95</v>
      </c>
      <c r="F135" s="40">
        <v>845.66666666666663</v>
      </c>
      <c r="G135" s="41">
        <v>837.38333333333321</v>
      </c>
      <c r="H135" s="41">
        <v>829.81666666666661</v>
      </c>
      <c r="I135" s="41">
        <v>821.53333333333319</v>
      </c>
      <c r="J135" s="41">
        <v>853.23333333333323</v>
      </c>
      <c r="K135" s="41">
        <v>861.51666666666677</v>
      </c>
      <c r="L135" s="41">
        <v>869.08333333333326</v>
      </c>
      <c r="M135" s="31">
        <v>853.95</v>
      </c>
      <c r="N135" s="31">
        <v>838.1</v>
      </c>
      <c r="O135" s="42">
        <v>12432000</v>
      </c>
      <c r="P135" s="43">
        <v>-4.8747688687174311E-3</v>
      </c>
    </row>
    <row r="136" spans="1:16" ht="12.75" customHeight="1">
      <c r="A136" s="31">
        <v>126</v>
      </c>
      <c r="B136" s="32" t="s">
        <v>63</v>
      </c>
      <c r="C136" s="33" t="s">
        <v>151</v>
      </c>
      <c r="D136" s="34">
        <v>44588</v>
      </c>
      <c r="E136" s="40">
        <v>156.80000000000001</v>
      </c>
      <c r="F136" s="40">
        <v>156.20000000000002</v>
      </c>
      <c r="G136" s="41">
        <v>154.00000000000003</v>
      </c>
      <c r="H136" s="41">
        <v>151.20000000000002</v>
      </c>
      <c r="I136" s="41">
        <v>149.00000000000003</v>
      </c>
      <c r="J136" s="41">
        <v>159.00000000000003</v>
      </c>
      <c r="K136" s="41">
        <v>161.20000000000002</v>
      </c>
      <c r="L136" s="41">
        <v>164.00000000000003</v>
      </c>
      <c r="M136" s="31">
        <v>158.4</v>
      </c>
      <c r="N136" s="31">
        <v>153.4</v>
      </c>
      <c r="O136" s="42">
        <v>31824000</v>
      </c>
      <c r="P136" s="43">
        <v>8.6736784592268815E-2</v>
      </c>
    </row>
    <row r="137" spans="1:16" ht="12.75" customHeight="1">
      <c r="A137" s="31">
        <v>127</v>
      </c>
      <c r="B137" s="32" t="s">
        <v>63</v>
      </c>
      <c r="C137" s="33" t="s">
        <v>152</v>
      </c>
      <c r="D137" s="34">
        <v>44588</v>
      </c>
      <c r="E137" s="40">
        <v>167.05</v>
      </c>
      <c r="F137" s="40">
        <v>167.91666666666666</v>
      </c>
      <c r="G137" s="41">
        <v>165.38333333333333</v>
      </c>
      <c r="H137" s="41">
        <v>163.71666666666667</v>
      </c>
      <c r="I137" s="41">
        <v>161.18333333333334</v>
      </c>
      <c r="J137" s="41">
        <v>169.58333333333331</v>
      </c>
      <c r="K137" s="41">
        <v>172.11666666666667</v>
      </c>
      <c r="L137" s="41">
        <v>173.7833333333333</v>
      </c>
      <c r="M137" s="31">
        <v>170.45</v>
      </c>
      <c r="N137" s="31">
        <v>166.25</v>
      </c>
      <c r="O137" s="42">
        <v>20820000</v>
      </c>
      <c r="P137" s="43">
        <v>3.7834604456407954E-2</v>
      </c>
    </row>
    <row r="138" spans="1:16" ht="12.75" customHeight="1">
      <c r="A138" s="31">
        <v>128</v>
      </c>
      <c r="B138" s="32" t="s">
        <v>56</v>
      </c>
      <c r="C138" s="33" t="s">
        <v>153</v>
      </c>
      <c r="D138" s="34">
        <v>44588</v>
      </c>
      <c r="E138" s="40">
        <v>506.35</v>
      </c>
      <c r="F138" s="40">
        <v>507.4666666666667</v>
      </c>
      <c r="G138" s="41">
        <v>504.33333333333337</v>
      </c>
      <c r="H138" s="41">
        <v>502.31666666666666</v>
      </c>
      <c r="I138" s="41">
        <v>499.18333333333334</v>
      </c>
      <c r="J138" s="41">
        <v>509.48333333333341</v>
      </c>
      <c r="K138" s="41">
        <v>512.61666666666679</v>
      </c>
      <c r="L138" s="41">
        <v>514.63333333333344</v>
      </c>
      <c r="M138" s="31">
        <v>510.6</v>
      </c>
      <c r="N138" s="31">
        <v>505.45</v>
      </c>
      <c r="O138" s="42">
        <v>8628000</v>
      </c>
      <c r="P138" s="43">
        <v>3.4408344323222637E-2</v>
      </c>
    </row>
    <row r="139" spans="1:16" ht="12.75" customHeight="1">
      <c r="A139" s="31">
        <v>129</v>
      </c>
      <c r="B139" s="32" t="s">
        <v>49</v>
      </c>
      <c r="C139" s="33" t="s">
        <v>154</v>
      </c>
      <c r="D139" s="34">
        <v>44588</v>
      </c>
      <c r="E139" s="40">
        <v>8160.05</v>
      </c>
      <c r="F139" s="40">
        <v>8139.666666666667</v>
      </c>
      <c r="G139" s="41">
        <v>8101.7833333333338</v>
      </c>
      <c r="H139" s="41">
        <v>8043.5166666666664</v>
      </c>
      <c r="I139" s="41">
        <v>8005.6333333333332</v>
      </c>
      <c r="J139" s="41">
        <v>8197.9333333333343</v>
      </c>
      <c r="K139" s="41">
        <v>8235.8166666666675</v>
      </c>
      <c r="L139" s="41">
        <v>8294.0833333333358</v>
      </c>
      <c r="M139" s="31">
        <v>8177.55</v>
      </c>
      <c r="N139" s="31">
        <v>8081.4</v>
      </c>
      <c r="O139" s="42">
        <v>2412200</v>
      </c>
      <c r="P139" s="43">
        <v>-3.2231404958677685E-3</v>
      </c>
    </row>
    <row r="140" spans="1:16" ht="12.75" customHeight="1">
      <c r="A140" s="31">
        <v>130</v>
      </c>
      <c r="B140" s="32" t="s">
        <v>56</v>
      </c>
      <c r="C140" s="33" t="s">
        <v>155</v>
      </c>
      <c r="D140" s="34">
        <v>44588</v>
      </c>
      <c r="E140" s="40">
        <v>883.9</v>
      </c>
      <c r="F140" s="40">
        <v>888.65</v>
      </c>
      <c r="G140" s="41">
        <v>876.3</v>
      </c>
      <c r="H140" s="41">
        <v>868.69999999999993</v>
      </c>
      <c r="I140" s="41">
        <v>856.34999999999991</v>
      </c>
      <c r="J140" s="41">
        <v>896.25</v>
      </c>
      <c r="K140" s="41">
        <v>908.60000000000014</v>
      </c>
      <c r="L140" s="41">
        <v>916.2</v>
      </c>
      <c r="M140" s="31">
        <v>901</v>
      </c>
      <c r="N140" s="31">
        <v>881.05</v>
      </c>
      <c r="O140" s="42">
        <v>16483750</v>
      </c>
      <c r="P140" s="43">
        <v>3.6062225015713385E-2</v>
      </c>
    </row>
    <row r="141" spans="1:16" ht="12.75" customHeight="1">
      <c r="A141" s="31">
        <v>131</v>
      </c>
      <c r="B141" s="32" t="s">
        <v>44</v>
      </c>
      <c r="C141" s="33" t="s">
        <v>457</v>
      </c>
      <c r="D141" s="34">
        <v>44588</v>
      </c>
      <c r="E141" s="40">
        <v>1590.75</v>
      </c>
      <c r="F141" s="40">
        <v>1595.3333333333333</v>
      </c>
      <c r="G141" s="41">
        <v>1577.7166666666665</v>
      </c>
      <c r="H141" s="41">
        <v>1564.6833333333332</v>
      </c>
      <c r="I141" s="41">
        <v>1547.0666666666664</v>
      </c>
      <c r="J141" s="41">
        <v>1608.3666666666666</v>
      </c>
      <c r="K141" s="41">
        <v>1625.9833333333333</v>
      </c>
      <c r="L141" s="41">
        <v>1639.0166666666667</v>
      </c>
      <c r="M141" s="31">
        <v>1612.95</v>
      </c>
      <c r="N141" s="31">
        <v>1582.3</v>
      </c>
      <c r="O141" s="42">
        <v>2085650</v>
      </c>
      <c r="P141" s="43">
        <v>4.8197009674582236E-2</v>
      </c>
    </row>
    <row r="142" spans="1:16" ht="12.75" customHeight="1">
      <c r="A142" s="31">
        <v>132</v>
      </c>
      <c r="B142" s="32" t="s">
        <v>47</v>
      </c>
      <c r="C142" s="33" t="s">
        <v>156</v>
      </c>
      <c r="D142" s="34">
        <v>44588</v>
      </c>
      <c r="E142" s="40">
        <v>3177</v>
      </c>
      <c r="F142" s="40">
        <v>3195.3833333333332</v>
      </c>
      <c r="G142" s="41">
        <v>3148.4666666666662</v>
      </c>
      <c r="H142" s="41">
        <v>3119.9333333333329</v>
      </c>
      <c r="I142" s="41">
        <v>3073.016666666666</v>
      </c>
      <c r="J142" s="41">
        <v>3223.9166666666665</v>
      </c>
      <c r="K142" s="41">
        <v>3270.8333333333335</v>
      </c>
      <c r="L142" s="41">
        <v>3299.3666666666668</v>
      </c>
      <c r="M142" s="31">
        <v>3242.3</v>
      </c>
      <c r="N142" s="31">
        <v>3166.85</v>
      </c>
      <c r="O142" s="42">
        <v>506200</v>
      </c>
      <c r="P142" s="43">
        <v>3.5685963521015066E-3</v>
      </c>
    </row>
    <row r="143" spans="1:16" ht="12.75" customHeight="1">
      <c r="A143" s="31">
        <v>133</v>
      </c>
      <c r="B143" s="32" t="s">
        <v>63</v>
      </c>
      <c r="C143" s="33" t="s">
        <v>157</v>
      </c>
      <c r="D143" s="34">
        <v>44588</v>
      </c>
      <c r="E143" s="40">
        <v>1069.4000000000001</v>
      </c>
      <c r="F143" s="40">
        <v>1065.4666666666667</v>
      </c>
      <c r="G143" s="41">
        <v>1049.6833333333334</v>
      </c>
      <c r="H143" s="41">
        <v>1029.9666666666667</v>
      </c>
      <c r="I143" s="41">
        <v>1014.1833333333334</v>
      </c>
      <c r="J143" s="41">
        <v>1085.1833333333334</v>
      </c>
      <c r="K143" s="41">
        <v>1100.9666666666667</v>
      </c>
      <c r="L143" s="41">
        <v>1120.6833333333334</v>
      </c>
      <c r="M143" s="31">
        <v>1081.25</v>
      </c>
      <c r="N143" s="31">
        <v>1045.75</v>
      </c>
      <c r="O143" s="42">
        <v>1797900</v>
      </c>
      <c r="P143" s="43">
        <v>7.2833211944646759E-3</v>
      </c>
    </row>
    <row r="144" spans="1:16" ht="12.75" customHeight="1">
      <c r="A144" s="31">
        <v>134</v>
      </c>
      <c r="B144" s="32" t="s">
        <v>79</v>
      </c>
      <c r="C144" s="33" t="s">
        <v>158</v>
      </c>
      <c r="D144" s="34">
        <v>44588</v>
      </c>
      <c r="E144" s="40">
        <v>884</v>
      </c>
      <c r="F144" s="40">
        <v>885.81666666666661</v>
      </c>
      <c r="G144" s="41">
        <v>876.58333333333326</v>
      </c>
      <c r="H144" s="41">
        <v>869.16666666666663</v>
      </c>
      <c r="I144" s="41">
        <v>859.93333333333328</v>
      </c>
      <c r="J144" s="41">
        <v>893.23333333333323</v>
      </c>
      <c r="K144" s="41">
        <v>902.46666666666658</v>
      </c>
      <c r="L144" s="41">
        <v>909.88333333333321</v>
      </c>
      <c r="M144" s="31">
        <v>895.05</v>
      </c>
      <c r="N144" s="31">
        <v>878.4</v>
      </c>
      <c r="O144" s="42">
        <v>4961400</v>
      </c>
      <c r="P144" s="43">
        <v>1.8600640551860063E-2</v>
      </c>
    </row>
    <row r="145" spans="1:16" ht="12.75" customHeight="1">
      <c r="A145" s="31">
        <v>135</v>
      </c>
      <c r="B145" s="32" t="s">
        <v>87</v>
      </c>
      <c r="C145" s="33" t="s">
        <v>159</v>
      </c>
      <c r="D145" s="34">
        <v>44588</v>
      </c>
      <c r="E145" s="40">
        <v>4602.05</v>
      </c>
      <c r="F145" s="40">
        <v>4601.666666666667</v>
      </c>
      <c r="G145" s="41">
        <v>4565.3333333333339</v>
      </c>
      <c r="H145" s="41">
        <v>4528.6166666666668</v>
      </c>
      <c r="I145" s="41">
        <v>4492.2833333333338</v>
      </c>
      <c r="J145" s="41">
        <v>4638.3833333333341</v>
      </c>
      <c r="K145" s="41">
        <v>4674.7166666666681</v>
      </c>
      <c r="L145" s="41">
        <v>4711.4333333333343</v>
      </c>
      <c r="M145" s="31">
        <v>4638</v>
      </c>
      <c r="N145" s="31">
        <v>4564.95</v>
      </c>
      <c r="O145" s="42">
        <v>2765000</v>
      </c>
      <c r="P145" s="43">
        <v>2.2710460127237757E-2</v>
      </c>
    </row>
    <row r="146" spans="1:16" ht="12.75" customHeight="1">
      <c r="A146" s="31">
        <v>136</v>
      </c>
      <c r="B146" s="32" t="s">
        <v>49</v>
      </c>
      <c r="C146" s="33" t="s">
        <v>160</v>
      </c>
      <c r="D146" s="34">
        <v>44588</v>
      </c>
      <c r="E146" s="40">
        <v>252.4</v>
      </c>
      <c r="F146" s="40">
        <v>248.66666666666666</v>
      </c>
      <c r="G146" s="41">
        <v>243.68333333333331</v>
      </c>
      <c r="H146" s="41">
        <v>234.96666666666664</v>
      </c>
      <c r="I146" s="41">
        <v>229.98333333333329</v>
      </c>
      <c r="J146" s="41">
        <v>257.38333333333333</v>
      </c>
      <c r="K146" s="41">
        <v>262.36666666666667</v>
      </c>
      <c r="L146" s="41">
        <v>271.08333333333337</v>
      </c>
      <c r="M146" s="31">
        <v>253.65</v>
      </c>
      <c r="N146" s="31">
        <v>239.95</v>
      </c>
      <c r="O146" s="42">
        <v>20895000</v>
      </c>
      <c r="P146" s="43">
        <v>-0.18442622950819673</v>
      </c>
    </row>
    <row r="147" spans="1:16" ht="12.75" customHeight="1">
      <c r="A147" s="31">
        <v>137</v>
      </c>
      <c r="B147" s="32" t="s">
        <v>87</v>
      </c>
      <c r="C147" s="33" t="s">
        <v>161</v>
      </c>
      <c r="D147" s="34">
        <v>44588</v>
      </c>
      <c r="E147" s="40">
        <v>3222.05</v>
      </c>
      <c r="F147" s="40">
        <v>3226.1333333333332</v>
      </c>
      <c r="G147" s="41">
        <v>3198.9166666666665</v>
      </c>
      <c r="H147" s="41">
        <v>3175.7833333333333</v>
      </c>
      <c r="I147" s="41">
        <v>3148.5666666666666</v>
      </c>
      <c r="J147" s="41">
        <v>3249.2666666666664</v>
      </c>
      <c r="K147" s="41">
        <v>3276.4833333333336</v>
      </c>
      <c r="L147" s="41">
        <v>3299.6166666666663</v>
      </c>
      <c r="M147" s="31">
        <v>3253.35</v>
      </c>
      <c r="N147" s="31">
        <v>3203</v>
      </c>
      <c r="O147" s="42">
        <v>2111025</v>
      </c>
      <c r="P147" s="43">
        <v>4.1529960283198067E-2</v>
      </c>
    </row>
    <row r="148" spans="1:16" ht="12.75" customHeight="1">
      <c r="A148" s="31">
        <v>138</v>
      </c>
      <c r="B148" s="32" t="s">
        <v>49</v>
      </c>
      <c r="C148" s="33" t="s">
        <v>162</v>
      </c>
      <c r="D148" s="34">
        <v>44588</v>
      </c>
      <c r="E148" s="40">
        <v>74431.850000000006</v>
      </c>
      <c r="F148" s="40">
        <v>74437.116666666669</v>
      </c>
      <c r="G148" s="41">
        <v>74085.233333333337</v>
      </c>
      <c r="H148" s="41">
        <v>73738.616666666669</v>
      </c>
      <c r="I148" s="41">
        <v>73386.733333333337</v>
      </c>
      <c r="J148" s="41">
        <v>74783.733333333337</v>
      </c>
      <c r="K148" s="41">
        <v>75135.616666666669</v>
      </c>
      <c r="L148" s="41">
        <v>75482.233333333337</v>
      </c>
      <c r="M148" s="31">
        <v>74789</v>
      </c>
      <c r="N148" s="31">
        <v>74090.5</v>
      </c>
      <c r="O148" s="42">
        <v>57440</v>
      </c>
      <c r="P148" s="43">
        <v>2.2683650322805793E-3</v>
      </c>
    </row>
    <row r="149" spans="1:16" ht="12.75" customHeight="1">
      <c r="A149" s="31">
        <v>139</v>
      </c>
      <c r="B149" s="32" t="s">
        <v>63</v>
      </c>
      <c r="C149" s="33" t="s">
        <v>163</v>
      </c>
      <c r="D149" s="34">
        <v>44588</v>
      </c>
      <c r="E149" s="40">
        <v>1531.85</v>
      </c>
      <c r="F149" s="40">
        <v>1537.4833333333333</v>
      </c>
      <c r="G149" s="41">
        <v>1522.3666666666668</v>
      </c>
      <c r="H149" s="41">
        <v>1512.8833333333334</v>
      </c>
      <c r="I149" s="41">
        <v>1497.7666666666669</v>
      </c>
      <c r="J149" s="41">
        <v>1546.9666666666667</v>
      </c>
      <c r="K149" s="41">
        <v>1562.083333333333</v>
      </c>
      <c r="L149" s="41">
        <v>1571.5666666666666</v>
      </c>
      <c r="M149" s="31">
        <v>1552.6</v>
      </c>
      <c r="N149" s="31">
        <v>1528</v>
      </c>
      <c r="O149" s="42">
        <v>3634125</v>
      </c>
      <c r="P149" s="43">
        <v>2.767762460233298E-2</v>
      </c>
    </row>
    <row r="150" spans="1:16" ht="12.75" customHeight="1">
      <c r="A150" s="31">
        <v>140</v>
      </c>
      <c r="B150" s="32" t="s">
        <v>44</v>
      </c>
      <c r="C150" s="33" t="s">
        <v>164</v>
      </c>
      <c r="D150" s="34">
        <v>44588</v>
      </c>
      <c r="E150" s="40">
        <v>370.25</v>
      </c>
      <c r="F150" s="40">
        <v>367.75</v>
      </c>
      <c r="G150" s="41">
        <v>363.3</v>
      </c>
      <c r="H150" s="41">
        <v>356.35</v>
      </c>
      <c r="I150" s="41">
        <v>351.90000000000003</v>
      </c>
      <c r="J150" s="41">
        <v>374.7</v>
      </c>
      <c r="K150" s="41">
        <v>379.15000000000003</v>
      </c>
      <c r="L150" s="41">
        <v>386.09999999999997</v>
      </c>
      <c r="M150" s="31">
        <v>372.2</v>
      </c>
      <c r="N150" s="31">
        <v>360.8</v>
      </c>
      <c r="O150" s="42">
        <v>3428800</v>
      </c>
      <c r="P150" s="43">
        <v>-6.2554680664916887E-2</v>
      </c>
    </row>
    <row r="151" spans="1:16" ht="12.75" customHeight="1">
      <c r="A151" s="31">
        <v>141</v>
      </c>
      <c r="B151" s="32" t="s">
        <v>120</v>
      </c>
      <c r="C151" s="33" t="s">
        <v>165</v>
      </c>
      <c r="D151" s="34">
        <v>44588</v>
      </c>
      <c r="E151" s="40">
        <v>108.85</v>
      </c>
      <c r="F151" s="40">
        <v>110.45</v>
      </c>
      <c r="G151" s="41">
        <v>106.75</v>
      </c>
      <c r="H151" s="41">
        <v>104.64999999999999</v>
      </c>
      <c r="I151" s="41">
        <v>100.94999999999999</v>
      </c>
      <c r="J151" s="41">
        <v>112.55000000000001</v>
      </c>
      <c r="K151" s="41">
        <v>116.25000000000003</v>
      </c>
      <c r="L151" s="41">
        <v>118.35000000000002</v>
      </c>
      <c r="M151" s="31">
        <v>114.15</v>
      </c>
      <c r="N151" s="31">
        <v>108.35</v>
      </c>
      <c r="O151" s="42">
        <v>103827500</v>
      </c>
      <c r="P151" s="43">
        <v>-4.0380234111084927E-2</v>
      </c>
    </row>
    <row r="152" spans="1:16" ht="12.75" customHeight="1">
      <c r="A152" s="31">
        <v>142</v>
      </c>
      <c r="B152" s="32" t="s">
        <v>44</v>
      </c>
      <c r="C152" s="33" t="s">
        <v>166</v>
      </c>
      <c r="D152" s="34">
        <v>44588</v>
      </c>
      <c r="E152" s="40">
        <v>5652.7</v>
      </c>
      <c r="F152" s="40">
        <v>5616.916666666667</v>
      </c>
      <c r="G152" s="41">
        <v>5550.9833333333336</v>
      </c>
      <c r="H152" s="41">
        <v>5449.2666666666664</v>
      </c>
      <c r="I152" s="41">
        <v>5383.333333333333</v>
      </c>
      <c r="J152" s="41">
        <v>5718.6333333333341</v>
      </c>
      <c r="K152" s="41">
        <v>5784.5666666666666</v>
      </c>
      <c r="L152" s="41">
        <v>5886.2833333333347</v>
      </c>
      <c r="M152" s="31">
        <v>5682.85</v>
      </c>
      <c r="N152" s="31">
        <v>5515.2</v>
      </c>
      <c r="O152" s="42">
        <v>1159750</v>
      </c>
      <c r="P152" s="43">
        <v>1.8664909969257796E-2</v>
      </c>
    </row>
    <row r="153" spans="1:16" ht="12.75" customHeight="1">
      <c r="A153" s="31">
        <v>143</v>
      </c>
      <c r="B153" s="32" t="s">
        <v>38</v>
      </c>
      <c r="C153" s="33" t="s">
        <v>167</v>
      </c>
      <c r="D153" s="34">
        <v>44588</v>
      </c>
      <c r="E153" s="40">
        <v>4161.8500000000004</v>
      </c>
      <c r="F153" s="40">
        <v>4127.0166666666664</v>
      </c>
      <c r="G153" s="41">
        <v>4060.8833333333332</v>
      </c>
      <c r="H153" s="41">
        <v>3959.916666666667</v>
      </c>
      <c r="I153" s="41">
        <v>3893.7833333333338</v>
      </c>
      <c r="J153" s="41">
        <v>4227.9833333333327</v>
      </c>
      <c r="K153" s="41">
        <v>4294.1166666666659</v>
      </c>
      <c r="L153" s="41">
        <v>4395.0833333333321</v>
      </c>
      <c r="M153" s="31">
        <v>4193.1499999999996</v>
      </c>
      <c r="N153" s="31">
        <v>4026.05</v>
      </c>
      <c r="O153" s="42">
        <v>462825</v>
      </c>
      <c r="P153" s="43">
        <v>0.12342981977061715</v>
      </c>
    </row>
    <row r="154" spans="1:16" ht="12.75" customHeight="1">
      <c r="A154" s="31">
        <v>144</v>
      </c>
      <c r="B154" s="32" t="s">
        <v>44</v>
      </c>
      <c r="C154" s="33" t="s">
        <v>458</v>
      </c>
      <c r="D154" s="34">
        <v>44588</v>
      </c>
      <c r="E154" s="40">
        <v>51.85</v>
      </c>
      <c r="F154" s="40">
        <v>51.883333333333333</v>
      </c>
      <c r="G154" s="41">
        <v>51.166666666666664</v>
      </c>
      <c r="H154" s="41">
        <v>50.483333333333334</v>
      </c>
      <c r="I154" s="41">
        <v>49.766666666666666</v>
      </c>
      <c r="J154" s="41">
        <v>52.566666666666663</v>
      </c>
      <c r="K154" s="41">
        <v>53.283333333333331</v>
      </c>
      <c r="L154" s="41">
        <v>53.966666666666661</v>
      </c>
      <c r="M154" s="31">
        <v>52.6</v>
      </c>
      <c r="N154" s="31">
        <v>51.2</v>
      </c>
      <c r="O154" s="42">
        <v>35904000</v>
      </c>
      <c r="P154" s="43">
        <v>0.10528260066494274</v>
      </c>
    </row>
    <row r="155" spans="1:16" ht="12.75" customHeight="1">
      <c r="A155" s="31">
        <v>145</v>
      </c>
      <c r="B155" s="275" t="s">
        <v>56</v>
      </c>
      <c r="C155" s="33" t="s">
        <v>168</v>
      </c>
      <c r="D155" s="34">
        <v>44588</v>
      </c>
      <c r="E155" s="40">
        <v>19786.900000000001</v>
      </c>
      <c r="F155" s="40">
        <v>19767.333333333332</v>
      </c>
      <c r="G155" s="41">
        <v>19674.816666666666</v>
      </c>
      <c r="H155" s="41">
        <v>19562.733333333334</v>
      </c>
      <c r="I155" s="41">
        <v>19470.216666666667</v>
      </c>
      <c r="J155" s="41">
        <v>19879.416666666664</v>
      </c>
      <c r="K155" s="41">
        <v>19971.933333333334</v>
      </c>
      <c r="L155" s="41">
        <v>20084.016666666663</v>
      </c>
      <c r="M155" s="31">
        <v>19859.849999999999</v>
      </c>
      <c r="N155" s="31">
        <v>19655.25</v>
      </c>
      <c r="O155" s="42">
        <v>306750</v>
      </c>
      <c r="P155" s="43">
        <v>-1.5485838080718928E-2</v>
      </c>
    </row>
    <row r="156" spans="1:16" ht="12.75" customHeight="1">
      <c r="A156" s="31">
        <v>146</v>
      </c>
      <c r="B156" s="32" t="s">
        <v>120</v>
      </c>
      <c r="C156" s="33" t="s">
        <v>169</v>
      </c>
      <c r="D156" s="34">
        <v>44588</v>
      </c>
      <c r="E156" s="40">
        <v>136.85</v>
      </c>
      <c r="F156" s="40">
        <v>137.93333333333331</v>
      </c>
      <c r="G156" s="41">
        <v>135.56666666666661</v>
      </c>
      <c r="H156" s="41">
        <v>134.2833333333333</v>
      </c>
      <c r="I156" s="41">
        <v>131.9166666666666</v>
      </c>
      <c r="J156" s="41">
        <v>139.21666666666661</v>
      </c>
      <c r="K156" s="41">
        <v>141.58333333333334</v>
      </c>
      <c r="L156" s="41">
        <v>142.86666666666662</v>
      </c>
      <c r="M156" s="31">
        <v>140.30000000000001</v>
      </c>
      <c r="N156" s="31">
        <v>136.65</v>
      </c>
      <c r="O156" s="42">
        <v>80661300</v>
      </c>
      <c r="P156" s="43">
        <v>6.2688064192577735E-3</v>
      </c>
    </row>
    <row r="157" spans="1:16" ht="12.75" customHeight="1">
      <c r="A157" s="31">
        <v>147</v>
      </c>
      <c r="B157" s="32" t="s">
        <v>170</v>
      </c>
      <c r="C157" s="33" t="s">
        <v>171</v>
      </c>
      <c r="D157" s="34">
        <v>44588</v>
      </c>
      <c r="E157" s="40">
        <v>132.05000000000001</v>
      </c>
      <c r="F157" s="40">
        <v>132.63333333333335</v>
      </c>
      <c r="G157" s="41">
        <v>131.1166666666667</v>
      </c>
      <c r="H157" s="41">
        <v>130.18333333333334</v>
      </c>
      <c r="I157" s="41">
        <v>128.66666666666669</v>
      </c>
      <c r="J157" s="41">
        <v>133.56666666666672</v>
      </c>
      <c r="K157" s="41">
        <v>135.08333333333337</v>
      </c>
      <c r="L157" s="41">
        <v>136.01666666666674</v>
      </c>
      <c r="M157" s="31">
        <v>134.15</v>
      </c>
      <c r="N157" s="31">
        <v>131.69999999999999</v>
      </c>
      <c r="O157" s="42">
        <v>53882100</v>
      </c>
      <c r="P157" s="43">
        <v>-1.3462742642454603E-2</v>
      </c>
    </row>
    <row r="158" spans="1:16" ht="12.75" customHeight="1">
      <c r="A158" s="31">
        <v>148</v>
      </c>
      <c r="B158" s="32" t="s">
        <v>97</v>
      </c>
      <c r="C158" s="33" t="s">
        <v>270</v>
      </c>
      <c r="D158" s="34">
        <v>44588</v>
      </c>
      <c r="E158" s="40">
        <v>936.3</v>
      </c>
      <c r="F158" s="40">
        <v>937.4</v>
      </c>
      <c r="G158" s="41">
        <v>919.9</v>
      </c>
      <c r="H158" s="41">
        <v>903.5</v>
      </c>
      <c r="I158" s="41">
        <v>886</v>
      </c>
      <c r="J158" s="41">
        <v>953.8</v>
      </c>
      <c r="K158" s="41">
        <v>971.3</v>
      </c>
      <c r="L158" s="41">
        <v>987.69999999999993</v>
      </c>
      <c r="M158" s="31">
        <v>954.9</v>
      </c>
      <c r="N158" s="31">
        <v>921</v>
      </c>
      <c r="O158" s="42">
        <v>3068800</v>
      </c>
      <c r="P158" s="43">
        <v>-1.3057181449797388E-2</v>
      </c>
    </row>
    <row r="159" spans="1:16" ht="12.75" customHeight="1">
      <c r="A159" s="31">
        <v>149</v>
      </c>
      <c r="B159" s="32" t="s">
        <v>87</v>
      </c>
      <c r="C159" s="33" t="s">
        <v>468</v>
      </c>
      <c r="D159" s="34">
        <v>44588</v>
      </c>
      <c r="E159" s="40">
        <v>4147.45</v>
      </c>
      <c r="F159" s="40">
        <v>4111.4833333333336</v>
      </c>
      <c r="G159" s="41">
        <v>4056.9666666666672</v>
      </c>
      <c r="H159" s="41">
        <v>3966.4833333333336</v>
      </c>
      <c r="I159" s="41">
        <v>3911.9666666666672</v>
      </c>
      <c r="J159" s="41">
        <v>4201.9666666666672</v>
      </c>
      <c r="K159" s="41">
        <v>4256.4833333333336</v>
      </c>
      <c r="L159" s="41">
        <v>4346.9666666666672</v>
      </c>
      <c r="M159" s="31">
        <v>4166</v>
      </c>
      <c r="N159" s="31">
        <v>4021</v>
      </c>
      <c r="O159" s="42">
        <v>640125</v>
      </c>
      <c r="P159" s="43">
        <v>-4.3876026885735622E-2</v>
      </c>
    </row>
    <row r="160" spans="1:16" ht="12.75" customHeight="1">
      <c r="A160" s="31">
        <v>150</v>
      </c>
      <c r="B160" s="32" t="s">
        <v>79</v>
      </c>
      <c r="C160" s="33" t="s">
        <v>172</v>
      </c>
      <c r="D160" s="34">
        <v>44588</v>
      </c>
      <c r="E160" s="40">
        <v>160.35</v>
      </c>
      <c r="F160" s="40">
        <v>159.61666666666667</v>
      </c>
      <c r="G160" s="41">
        <v>158.38333333333335</v>
      </c>
      <c r="H160" s="41">
        <v>156.41666666666669</v>
      </c>
      <c r="I160" s="41">
        <v>155.18333333333337</v>
      </c>
      <c r="J160" s="41">
        <v>161.58333333333334</v>
      </c>
      <c r="K160" s="41">
        <v>162.81666666666669</v>
      </c>
      <c r="L160" s="41">
        <v>164.78333333333333</v>
      </c>
      <c r="M160" s="31">
        <v>160.85</v>
      </c>
      <c r="N160" s="31">
        <v>157.65</v>
      </c>
      <c r="O160" s="42">
        <v>47039300</v>
      </c>
      <c r="P160" s="43">
        <v>0.14016424038820455</v>
      </c>
    </row>
    <row r="161" spans="1:16" ht="12.75" customHeight="1">
      <c r="A161" s="31">
        <v>151</v>
      </c>
      <c r="B161" s="32" t="s">
        <v>40</v>
      </c>
      <c r="C161" s="33" t="s">
        <v>173</v>
      </c>
      <c r="D161" s="34">
        <v>44588</v>
      </c>
      <c r="E161" s="40">
        <v>43650.75</v>
      </c>
      <c r="F161" s="40">
        <v>43753.583333333336</v>
      </c>
      <c r="G161" s="41">
        <v>43407.166666666672</v>
      </c>
      <c r="H161" s="41">
        <v>43163.583333333336</v>
      </c>
      <c r="I161" s="41">
        <v>42817.166666666672</v>
      </c>
      <c r="J161" s="41">
        <v>43997.166666666672</v>
      </c>
      <c r="K161" s="41">
        <v>44343.583333333343</v>
      </c>
      <c r="L161" s="41">
        <v>44587.166666666672</v>
      </c>
      <c r="M161" s="31">
        <v>44100</v>
      </c>
      <c r="N161" s="31">
        <v>43510</v>
      </c>
      <c r="O161" s="42">
        <v>82200</v>
      </c>
      <c r="P161" s="43">
        <v>-1.545095220984549E-2</v>
      </c>
    </row>
    <row r="162" spans="1:16" ht="12.75" customHeight="1">
      <c r="A162" s="31">
        <v>152</v>
      </c>
      <c r="B162" s="32" t="s">
        <v>47</v>
      </c>
      <c r="C162" s="33" t="s">
        <v>174</v>
      </c>
      <c r="D162" s="34">
        <v>44588</v>
      </c>
      <c r="E162" s="40">
        <v>2580.15</v>
      </c>
      <c r="F162" s="40">
        <v>2582.4833333333336</v>
      </c>
      <c r="G162" s="41">
        <v>2567.3166666666671</v>
      </c>
      <c r="H162" s="41">
        <v>2554.4833333333336</v>
      </c>
      <c r="I162" s="41">
        <v>2539.3166666666671</v>
      </c>
      <c r="J162" s="41">
        <v>2595.3166666666671</v>
      </c>
      <c r="K162" s="41">
        <v>2610.4833333333331</v>
      </c>
      <c r="L162" s="41">
        <v>2623.3166666666671</v>
      </c>
      <c r="M162" s="31">
        <v>2597.65</v>
      </c>
      <c r="N162" s="31">
        <v>2569.65</v>
      </c>
      <c r="O162" s="42">
        <v>3480125</v>
      </c>
      <c r="P162" s="43">
        <v>1.0379241516966068E-2</v>
      </c>
    </row>
    <row r="163" spans="1:16" ht="12.75" customHeight="1">
      <c r="A163" s="31">
        <v>153</v>
      </c>
      <c r="B163" s="32" t="s">
        <v>87</v>
      </c>
      <c r="C163" s="33" t="s">
        <v>473</v>
      </c>
      <c r="D163" s="34">
        <v>44588</v>
      </c>
      <c r="E163" s="40">
        <v>4512.8</v>
      </c>
      <c r="F163" s="40">
        <v>4519.916666666667</v>
      </c>
      <c r="G163" s="41">
        <v>4482.2833333333338</v>
      </c>
      <c r="H163" s="41">
        <v>4451.7666666666664</v>
      </c>
      <c r="I163" s="41">
        <v>4414.1333333333332</v>
      </c>
      <c r="J163" s="41">
        <v>4550.4333333333343</v>
      </c>
      <c r="K163" s="41">
        <v>4588.0666666666675</v>
      </c>
      <c r="L163" s="41">
        <v>4618.5833333333348</v>
      </c>
      <c r="M163" s="31">
        <v>4557.55</v>
      </c>
      <c r="N163" s="31">
        <v>4489.3999999999996</v>
      </c>
      <c r="O163" s="42">
        <v>621000</v>
      </c>
      <c r="P163" s="43">
        <v>7.2261072261072257E-2</v>
      </c>
    </row>
    <row r="164" spans="1:16" ht="12.75" customHeight="1">
      <c r="A164" s="31">
        <v>154</v>
      </c>
      <c r="B164" s="32" t="s">
        <v>79</v>
      </c>
      <c r="C164" s="33" t="s">
        <v>175</v>
      </c>
      <c r="D164" s="34">
        <v>44588</v>
      </c>
      <c r="E164" s="40">
        <v>226.15</v>
      </c>
      <c r="F164" s="40">
        <v>225.68333333333331</v>
      </c>
      <c r="G164" s="41">
        <v>224.26666666666662</v>
      </c>
      <c r="H164" s="41">
        <v>222.38333333333333</v>
      </c>
      <c r="I164" s="41">
        <v>220.96666666666664</v>
      </c>
      <c r="J164" s="41">
        <v>227.56666666666661</v>
      </c>
      <c r="K164" s="41">
        <v>228.98333333333329</v>
      </c>
      <c r="L164" s="41">
        <v>230.86666666666659</v>
      </c>
      <c r="M164" s="31">
        <v>227.1</v>
      </c>
      <c r="N164" s="31">
        <v>223.8</v>
      </c>
      <c r="O164" s="42">
        <v>18219000</v>
      </c>
      <c r="P164" s="43">
        <v>-6.5434320300997873E-3</v>
      </c>
    </row>
    <row r="165" spans="1:16" ht="12.75" customHeight="1">
      <c r="A165" s="31">
        <v>155</v>
      </c>
      <c r="B165" s="32" t="s">
        <v>63</v>
      </c>
      <c r="C165" s="33" t="s">
        <v>176</v>
      </c>
      <c r="D165" s="34">
        <v>44588</v>
      </c>
      <c r="E165" s="40">
        <v>125.9</v>
      </c>
      <c r="F165" s="40">
        <v>126.11666666666667</v>
      </c>
      <c r="G165" s="41">
        <v>125.13333333333335</v>
      </c>
      <c r="H165" s="41">
        <v>124.36666666666667</v>
      </c>
      <c r="I165" s="41">
        <v>123.38333333333335</v>
      </c>
      <c r="J165" s="41">
        <v>126.88333333333335</v>
      </c>
      <c r="K165" s="41">
        <v>127.86666666666667</v>
      </c>
      <c r="L165" s="41">
        <v>128.63333333333335</v>
      </c>
      <c r="M165" s="31">
        <v>127.1</v>
      </c>
      <c r="N165" s="31">
        <v>125.35</v>
      </c>
      <c r="O165" s="42">
        <v>41701200</v>
      </c>
      <c r="P165" s="43">
        <v>-3.2602252519264969E-3</v>
      </c>
    </row>
    <row r="166" spans="1:16" ht="12.75" customHeight="1">
      <c r="A166" s="31">
        <v>156</v>
      </c>
      <c r="B166" s="32" t="s">
        <v>47</v>
      </c>
      <c r="C166" s="33" t="s">
        <v>177</v>
      </c>
      <c r="D166" s="34">
        <v>44588</v>
      </c>
      <c r="E166" s="40">
        <v>4926</v>
      </c>
      <c r="F166" s="40">
        <v>4935.7666666666664</v>
      </c>
      <c r="G166" s="41">
        <v>4902.4833333333327</v>
      </c>
      <c r="H166" s="41">
        <v>4878.9666666666662</v>
      </c>
      <c r="I166" s="41">
        <v>4845.6833333333325</v>
      </c>
      <c r="J166" s="41">
        <v>4959.2833333333328</v>
      </c>
      <c r="K166" s="41">
        <v>4992.5666666666657</v>
      </c>
      <c r="L166" s="41">
        <v>5016.083333333333</v>
      </c>
      <c r="M166" s="31">
        <v>4969.05</v>
      </c>
      <c r="N166" s="31">
        <v>4912.25</v>
      </c>
      <c r="O166" s="42">
        <v>177000</v>
      </c>
      <c r="P166" s="43">
        <v>5.0445103857566766E-2</v>
      </c>
    </row>
    <row r="167" spans="1:16" ht="12.75" customHeight="1">
      <c r="A167" s="31">
        <v>157</v>
      </c>
      <c r="B167" s="32" t="s">
        <v>56</v>
      </c>
      <c r="C167" s="33" t="s">
        <v>178</v>
      </c>
      <c r="D167" s="34">
        <v>44588</v>
      </c>
      <c r="E167" s="40">
        <v>2718.15</v>
      </c>
      <c r="F167" s="40">
        <v>2717.6833333333334</v>
      </c>
      <c r="G167" s="41">
        <v>2703.4666666666667</v>
      </c>
      <c r="H167" s="41">
        <v>2688.7833333333333</v>
      </c>
      <c r="I167" s="41">
        <v>2674.5666666666666</v>
      </c>
      <c r="J167" s="41">
        <v>2732.3666666666668</v>
      </c>
      <c r="K167" s="41">
        <v>2746.5833333333339</v>
      </c>
      <c r="L167" s="41">
        <v>2761.2666666666669</v>
      </c>
      <c r="M167" s="31">
        <v>2731.9</v>
      </c>
      <c r="N167" s="31">
        <v>2703</v>
      </c>
      <c r="O167" s="42">
        <v>2118750</v>
      </c>
      <c r="P167" s="43">
        <v>-4.8144668858619072E-3</v>
      </c>
    </row>
    <row r="168" spans="1:16" ht="12.75" customHeight="1">
      <c r="A168" s="31">
        <v>158</v>
      </c>
      <c r="B168" s="32" t="s">
        <v>38</v>
      </c>
      <c r="C168" s="33" t="s">
        <v>179</v>
      </c>
      <c r="D168" s="34">
        <v>44588</v>
      </c>
      <c r="E168" s="40">
        <v>2878.9</v>
      </c>
      <c r="F168" s="40">
        <v>2891.1166666666668</v>
      </c>
      <c r="G168" s="41">
        <v>2858.0833333333335</v>
      </c>
      <c r="H168" s="41">
        <v>2837.2666666666669</v>
      </c>
      <c r="I168" s="41">
        <v>2804.2333333333336</v>
      </c>
      <c r="J168" s="41">
        <v>2911.9333333333334</v>
      </c>
      <c r="K168" s="41">
        <v>2944.9666666666662</v>
      </c>
      <c r="L168" s="41">
        <v>2965.7833333333333</v>
      </c>
      <c r="M168" s="31">
        <v>2924.15</v>
      </c>
      <c r="N168" s="31">
        <v>2870.3</v>
      </c>
      <c r="O168" s="42">
        <v>1846500</v>
      </c>
      <c r="P168" s="43">
        <v>3.4164099691963039E-2</v>
      </c>
    </row>
    <row r="169" spans="1:16" ht="12.75" customHeight="1">
      <c r="A169" s="31">
        <v>159</v>
      </c>
      <c r="B169" s="32" t="s">
        <v>58</v>
      </c>
      <c r="C169" s="33" t="s">
        <v>180</v>
      </c>
      <c r="D169" s="34">
        <v>44588</v>
      </c>
      <c r="E169" s="40">
        <v>40.049999999999997</v>
      </c>
      <c r="F169" s="40">
        <v>40.199999999999996</v>
      </c>
      <c r="G169" s="41">
        <v>39.699999999999989</v>
      </c>
      <c r="H169" s="41">
        <v>39.349999999999994</v>
      </c>
      <c r="I169" s="41">
        <v>38.849999999999987</v>
      </c>
      <c r="J169" s="41">
        <v>40.54999999999999</v>
      </c>
      <c r="K169" s="41">
        <v>41.050000000000004</v>
      </c>
      <c r="L169" s="41">
        <v>41.399999999999991</v>
      </c>
      <c r="M169" s="31">
        <v>40.700000000000003</v>
      </c>
      <c r="N169" s="31">
        <v>39.85</v>
      </c>
      <c r="O169" s="42">
        <v>280464000</v>
      </c>
      <c r="P169" s="43">
        <v>4.1819431714023832E-3</v>
      </c>
    </row>
    <row r="170" spans="1:16" ht="12.75" customHeight="1">
      <c r="A170" s="31">
        <v>160</v>
      </c>
      <c r="B170" s="32" t="s">
        <v>44</v>
      </c>
      <c r="C170" s="33" t="s">
        <v>272</v>
      </c>
      <c r="D170" s="34">
        <v>44588</v>
      </c>
      <c r="E170" s="40">
        <v>2483.5</v>
      </c>
      <c r="F170" s="40">
        <v>2499.1666666666665</v>
      </c>
      <c r="G170" s="41">
        <v>2459.333333333333</v>
      </c>
      <c r="H170" s="41">
        <v>2435.1666666666665</v>
      </c>
      <c r="I170" s="41">
        <v>2395.333333333333</v>
      </c>
      <c r="J170" s="41">
        <v>2523.333333333333</v>
      </c>
      <c r="K170" s="41">
        <v>2563.1666666666661</v>
      </c>
      <c r="L170" s="41">
        <v>2587.333333333333</v>
      </c>
      <c r="M170" s="31">
        <v>2539</v>
      </c>
      <c r="N170" s="31">
        <v>2475</v>
      </c>
      <c r="O170" s="42">
        <v>567000</v>
      </c>
      <c r="P170" s="43">
        <v>4.3622308117062393E-2</v>
      </c>
    </row>
    <row r="171" spans="1:16" ht="12.75" customHeight="1">
      <c r="A171" s="31">
        <v>161</v>
      </c>
      <c r="B171" s="32" t="s">
        <v>170</v>
      </c>
      <c r="C171" s="33" t="s">
        <v>181</v>
      </c>
      <c r="D171" s="34">
        <v>44588</v>
      </c>
      <c r="E171" s="40">
        <v>204.75</v>
      </c>
      <c r="F171" s="40">
        <v>205.23333333333335</v>
      </c>
      <c r="G171" s="41">
        <v>203.81666666666669</v>
      </c>
      <c r="H171" s="41">
        <v>202.88333333333335</v>
      </c>
      <c r="I171" s="41">
        <v>201.4666666666667</v>
      </c>
      <c r="J171" s="41">
        <v>206.16666666666669</v>
      </c>
      <c r="K171" s="41">
        <v>207.58333333333331</v>
      </c>
      <c r="L171" s="41">
        <v>208.51666666666668</v>
      </c>
      <c r="M171" s="31">
        <v>206.65</v>
      </c>
      <c r="N171" s="31">
        <v>204.3</v>
      </c>
      <c r="O171" s="42">
        <v>35491115</v>
      </c>
      <c r="P171" s="43">
        <v>3.1942936889440221E-2</v>
      </c>
    </row>
    <row r="172" spans="1:16" ht="12.75" customHeight="1">
      <c r="A172" s="31">
        <v>162</v>
      </c>
      <c r="B172" s="32" t="s">
        <v>182</v>
      </c>
      <c r="C172" s="33" t="s">
        <v>183</v>
      </c>
      <c r="D172" s="34">
        <v>44588</v>
      </c>
      <c r="E172" s="40">
        <v>1482.35</v>
      </c>
      <c r="F172" s="40">
        <v>1465.3833333333332</v>
      </c>
      <c r="G172" s="41">
        <v>1442.2666666666664</v>
      </c>
      <c r="H172" s="41">
        <v>1402.1833333333332</v>
      </c>
      <c r="I172" s="41">
        <v>1379.0666666666664</v>
      </c>
      <c r="J172" s="41">
        <v>1505.4666666666665</v>
      </c>
      <c r="K172" s="41">
        <v>1528.5833333333333</v>
      </c>
      <c r="L172" s="41">
        <v>1568.6666666666665</v>
      </c>
      <c r="M172" s="31">
        <v>1488.5</v>
      </c>
      <c r="N172" s="31">
        <v>1425.3</v>
      </c>
      <c r="O172" s="42">
        <v>3165239</v>
      </c>
      <c r="P172" s="43">
        <v>-2.9487179487179488E-3</v>
      </c>
    </row>
    <row r="173" spans="1:16" ht="12.75" customHeight="1">
      <c r="A173" s="31">
        <v>163</v>
      </c>
      <c r="B173" s="32" t="s">
        <v>44</v>
      </c>
      <c r="C173" s="33" t="s">
        <v>485</v>
      </c>
      <c r="D173" s="34">
        <v>44588</v>
      </c>
      <c r="E173" s="40">
        <v>238.65</v>
      </c>
      <c r="F173" s="40">
        <v>240.16666666666666</v>
      </c>
      <c r="G173" s="41">
        <v>235.7833333333333</v>
      </c>
      <c r="H173" s="41">
        <v>232.91666666666666</v>
      </c>
      <c r="I173" s="41">
        <v>228.5333333333333</v>
      </c>
      <c r="J173" s="41">
        <v>243.0333333333333</v>
      </c>
      <c r="K173" s="41">
        <v>247.41666666666669</v>
      </c>
      <c r="L173" s="41">
        <v>250.2833333333333</v>
      </c>
      <c r="M173" s="31">
        <v>244.55</v>
      </c>
      <c r="N173" s="31">
        <v>237.3</v>
      </c>
      <c r="O173" s="42">
        <v>4550000</v>
      </c>
      <c r="P173" s="43">
        <v>5.6910569105691054E-2</v>
      </c>
    </row>
    <row r="174" spans="1:16" ht="12.75" customHeight="1">
      <c r="A174" s="31">
        <v>164</v>
      </c>
      <c r="B174" s="32" t="s">
        <v>42</v>
      </c>
      <c r="C174" s="33" t="s">
        <v>184</v>
      </c>
      <c r="D174" s="34">
        <v>44588</v>
      </c>
      <c r="E174" s="40">
        <v>1021.55</v>
      </c>
      <c r="F174" s="40">
        <v>1031.0833333333333</v>
      </c>
      <c r="G174" s="41">
        <v>1007.1666666666665</v>
      </c>
      <c r="H174" s="41">
        <v>992.7833333333333</v>
      </c>
      <c r="I174" s="41">
        <v>968.86666666666656</v>
      </c>
      <c r="J174" s="41">
        <v>1045.4666666666665</v>
      </c>
      <c r="K174" s="41">
        <v>1069.383333333333</v>
      </c>
      <c r="L174" s="41">
        <v>1083.7666666666664</v>
      </c>
      <c r="M174" s="31">
        <v>1055</v>
      </c>
      <c r="N174" s="31">
        <v>1016.7</v>
      </c>
      <c r="O174" s="42">
        <v>1816450</v>
      </c>
      <c r="P174" s="43">
        <v>-1.0189902732746642E-2</v>
      </c>
    </row>
    <row r="175" spans="1:16" ht="12.75" customHeight="1">
      <c r="A175" s="31">
        <v>165</v>
      </c>
      <c r="B175" s="32" t="s">
        <v>58</v>
      </c>
      <c r="C175" s="33" t="s">
        <v>185</v>
      </c>
      <c r="D175" s="34">
        <v>44588</v>
      </c>
      <c r="E175" s="40">
        <v>142.6</v>
      </c>
      <c r="F175" s="40">
        <v>141.16666666666666</v>
      </c>
      <c r="G175" s="41">
        <v>139.13333333333333</v>
      </c>
      <c r="H175" s="41">
        <v>135.66666666666666</v>
      </c>
      <c r="I175" s="41">
        <v>133.63333333333333</v>
      </c>
      <c r="J175" s="41">
        <v>144.63333333333333</v>
      </c>
      <c r="K175" s="41">
        <v>146.66666666666669</v>
      </c>
      <c r="L175" s="41">
        <v>150.13333333333333</v>
      </c>
      <c r="M175" s="31">
        <v>143.19999999999999</v>
      </c>
      <c r="N175" s="31">
        <v>137.69999999999999</v>
      </c>
      <c r="O175" s="42">
        <v>41400400</v>
      </c>
      <c r="P175" s="43">
        <v>-5.1491595242841005E-2</v>
      </c>
    </row>
    <row r="176" spans="1:16" ht="12.75" customHeight="1">
      <c r="A176" s="31">
        <v>166</v>
      </c>
      <c r="B176" s="32" t="s">
        <v>170</v>
      </c>
      <c r="C176" s="33" t="s">
        <v>186</v>
      </c>
      <c r="D176" s="34">
        <v>44588</v>
      </c>
      <c r="E176" s="40">
        <v>138.30000000000001</v>
      </c>
      <c r="F176" s="40">
        <v>139</v>
      </c>
      <c r="G176" s="41">
        <v>136.94999999999999</v>
      </c>
      <c r="H176" s="41">
        <v>135.6</v>
      </c>
      <c r="I176" s="41">
        <v>133.54999999999998</v>
      </c>
      <c r="J176" s="41">
        <v>140.35</v>
      </c>
      <c r="K176" s="41">
        <v>142.4</v>
      </c>
      <c r="L176" s="41">
        <v>143.75</v>
      </c>
      <c r="M176" s="31">
        <v>141.05000000000001</v>
      </c>
      <c r="N176" s="31">
        <v>137.65</v>
      </c>
      <c r="O176" s="42">
        <v>37320000</v>
      </c>
      <c r="P176" s="43">
        <v>7.7770576798444589E-3</v>
      </c>
    </row>
    <row r="177" spans="1:16" ht="12.75" customHeight="1">
      <c r="A177" s="31">
        <v>167</v>
      </c>
      <c r="B177" s="276" t="s">
        <v>79</v>
      </c>
      <c r="C177" s="33" t="s">
        <v>187</v>
      </c>
      <c r="D177" s="34">
        <v>44588</v>
      </c>
      <c r="E177" s="40">
        <v>2460.1</v>
      </c>
      <c r="F177" s="40">
        <v>2462.6</v>
      </c>
      <c r="G177" s="41">
        <v>2439.1999999999998</v>
      </c>
      <c r="H177" s="41">
        <v>2418.2999999999997</v>
      </c>
      <c r="I177" s="41">
        <v>2394.8999999999996</v>
      </c>
      <c r="J177" s="41">
        <v>2483.5</v>
      </c>
      <c r="K177" s="41">
        <v>2506.9000000000005</v>
      </c>
      <c r="L177" s="41">
        <v>2527.8000000000002</v>
      </c>
      <c r="M177" s="31">
        <v>2486</v>
      </c>
      <c r="N177" s="31">
        <v>2441.6999999999998</v>
      </c>
      <c r="O177" s="42">
        <v>34149750</v>
      </c>
      <c r="P177" s="43">
        <v>2.1163506967286645E-2</v>
      </c>
    </row>
    <row r="178" spans="1:16" ht="12.75" customHeight="1">
      <c r="A178" s="31">
        <v>168</v>
      </c>
      <c r="B178" s="32" t="s">
        <v>120</v>
      </c>
      <c r="C178" s="33" t="s">
        <v>188</v>
      </c>
      <c r="D178" s="34">
        <v>44588</v>
      </c>
      <c r="E178" s="40">
        <v>104.5</v>
      </c>
      <c r="F178" s="40">
        <v>106.06666666666666</v>
      </c>
      <c r="G178" s="41">
        <v>102.63333333333333</v>
      </c>
      <c r="H178" s="41">
        <v>100.76666666666667</v>
      </c>
      <c r="I178" s="41">
        <v>97.333333333333329</v>
      </c>
      <c r="J178" s="41">
        <v>107.93333333333332</v>
      </c>
      <c r="K178" s="41">
        <v>111.36666666666666</v>
      </c>
      <c r="L178" s="41">
        <v>113.23333333333332</v>
      </c>
      <c r="M178" s="31">
        <v>109.5</v>
      </c>
      <c r="N178" s="31">
        <v>104.2</v>
      </c>
      <c r="O178" s="42">
        <v>172662500</v>
      </c>
      <c r="P178" s="43">
        <v>4.086132348309137E-2</v>
      </c>
    </row>
    <row r="179" spans="1:16" ht="12.75" customHeight="1">
      <c r="A179" s="31">
        <v>169</v>
      </c>
      <c r="B179" s="32" t="s">
        <v>58</v>
      </c>
      <c r="C179" s="33" t="s">
        <v>275</v>
      </c>
      <c r="D179" s="34">
        <v>44588</v>
      </c>
      <c r="E179" s="40">
        <v>885.95</v>
      </c>
      <c r="F179" s="40">
        <v>892.73333333333323</v>
      </c>
      <c r="G179" s="41">
        <v>878.31666666666649</v>
      </c>
      <c r="H179" s="41">
        <v>870.68333333333328</v>
      </c>
      <c r="I179" s="41">
        <v>856.26666666666654</v>
      </c>
      <c r="J179" s="41">
        <v>900.36666666666645</v>
      </c>
      <c r="K179" s="41">
        <v>914.78333333333319</v>
      </c>
      <c r="L179" s="41">
        <v>922.4166666666664</v>
      </c>
      <c r="M179" s="31">
        <v>907.15</v>
      </c>
      <c r="N179" s="31">
        <v>885.1</v>
      </c>
      <c r="O179" s="42">
        <v>5428500</v>
      </c>
      <c r="P179" s="43">
        <v>6.3473405818395529E-2</v>
      </c>
    </row>
    <row r="180" spans="1:16" ht="12.75" customHeight="1">
      <c r="A180" s="31">
        <v>170</v>
      </c>
      <c r="B180" s="32" t="s">
        <v>63</v>
      </c>
      <c r="C180" s="33" t="s">
        <v>189</v>
      </c>
      <c r="D180" s="34">
        <v>44588</v>
      </c>
      <c r="E180" s="40">
        <v>1234.55</v>
      </c>
      <c r="F180" s="40">
        <v>1234.8666666666666</v>
      </c>
      <c r="G180" s="41">
        <v>1227.6333333333332</v>
      </c>
      <c r="H180" s="41">
        <v>1220.7166666666667</v>
      </c>
      <c r="I180" s="41">
        <v>1213.4833333333333</v>
      </c>
      <c r="J180" s="41">
        <v>1241.7833333333331</v>
      </c>
      <c r="K180" s="41">
        <v>1249.0166666666662</v>
      </c>
      <c r="L180" s="41">
        <v>1255.9333333333329</v>
      </c>
      <c r="M180" s="31">
        <v>1242.0999999999999</v>
      </c>
      <c r="N180" s="31">
        <v>1227.95</v>
      </c>
      <c r="O180" s="42">
        <v>6830250</v>
      </c>
      <c r="P180" s="43">
        <v>-1.0861301183881828E-2</v>
      </c>
    </row>
    <row r="181" spans="1:16" ht="12.75" customHeight="1">
      <c r="A181" s="31">
        <v>171</v>
      </c>
      <c r="B181" s="32" t="s">
        <v>58</v>
      </c>
      <c r="C181" s="33" t="s">
        <v>190</v>
      </c>
      <c r="D181" s="34">
        <v>44588</v>
      </c>
      <c r="E181" s="40">
        <v>506.6</v>
      </c>
      <c r="F181" s="40">
        <v>505.66666666666669</v>
      </c>
      <c r="G181" s="41">
        <v>502.13333333333338</v>
      </c>
      <c r="H181" s="41">
        <v>497.66666666666669</v>
      </c>
      <c r="I181" s="41">
        <v>494.13333333333338</v>
      </c>
      <c r="J181" s="41">
        <v>510.13333333333338</v>
      </c>
      <c r="K181" s="41">
        <v>513.66666666666674</v>
      </c>
      <c r="L181" s="41">
        <v>518.13333333333344</v>
      </c>
      <c r="M181" s="31">
        <v>509.2</v>
      </c>
      <c r="N181" s="31">
        <v>501.2</v>
      </c>
      <c r="O181" s="42">
        <v>92160000</v>
      </c>
      <c r="P181" s="43">
        <v>-3.082914165179296E-3</v>
      </c>
    </row>
    <row r="182" spans="1:16" ht="12.75" customHeight="1">
      <c r="A182" s="31">
        <v>172</v>
      </c>
      <c r="B182" s="32" t="s">
        <v>42</v>
      </c>
      <c r="C182" s="33" t="s">
        <v>191</v>
      </c>
      <c r="D182" s="34">
        <v>44588</v>
      </c>
      <c r="E182" s="40">
        <v>27089.25</v>
      </c>
      <c r="F182" s="40">
        <v>27109.8</v>
      </c>
      <c r="G182" s="41">
        <v>26898.449999999997</v>
      </c>
      <c r="H182" s="41">
        <v>26707.649999999998</v>
      </c>
      <c r="I182" s="41">
        <v>26496.299999999996</v>
      </c>
      <c r="J182" s="41">
        <v>27300.6</v>
      </c>
      <c r="K182" s="41">
        <v>27511.949999999997</v>
      </c>
      <c r="L182" s="41">
        <v>27702.75</v>
      </c>
      <c r="M182" s="31">
        <v>27321.15</v>
      </c>
      <c r="N182" s="31">
        <v>26919</v>
      </c>
      <c r="O182" s="42">
        <v>174200</v>
      </c>
      <c r="P182" s="43">
        <v>9.5624456679223417E-3</v>
      </c>
    </row>
    <row r="183" spans="1:16" ht="12.75" customHeight="1">
      <c r="A183" s="31">
        <v>173</v>
      </c>
      <c r="B183" s="32" t="s">
        <v>70</v>
      </c>
      <c r="C183" s="33" t="s">
        <v>192</v>
      </c>
      <c r="D183" s="34">
        <v>44588</v>
      </c>
      <c r="E183" s="40">
        <v>2312.6</v>
      </c>
      <c r="F183" s="40">
        <v>2311.85</v>
      </c>
      <c r="G183" s="41">
        <v>2293.6999999999998</v>
      </c>
      <c r="H183" s="41">
        <v>2274.7999999999997</v>
      </c>
      <c r="I183" s="41">
        <v>2256.6499999999996</v>
      </c>
      <c r="J183" s="41">
        <v>2330.75</v>
      </c>
      <c r="K183" s="41">
        <v>2348.9000000000005</v>
      </c>
      <c r="L183" s="41">
        <v>2367.8000000000002</v>
      </c>
      <c r="M183" s="31">
        <v>2330</v>
      </c>
      <c r="N183" s="31">
        <v>2292.9499999999998</v>
      </c>
      <c r="O183" s="42">
        <v>2134825</v>
      </c>
      <c r="P183" s="43">
        <v>1.743119266055046E-2</v>
      </c>
    </row>
    <row r="184" spans="1:16" ht="12.75" customHeight="1">
      <c r="A184" s="31">
        <v>174</v>
      </c>
      <c r="B184" s="32" t="s">
        <v>40</v>
      </c>
      <c r="C184" s="33" t="s">
        <v>193</v>
      </c>
      <c r="D184" s="34">
        <v>44588</v>
      </c>
      <c r="E184" s="40">
        <v>2543.5</v>
      </c>
      <c r="F184" s="40">
        <v>2549.4</v>
      </c>
      <c r="G184" s="41">
        <v>2525.3000000000002</v>
      </c>
      <c r="H184" s="41">
        <v>2507.1</v>
      </c>
      <c r="I184" s="41">
        <v>2483</v>
      </c>
      <c r="J184" s="41">
        <v>2567.6000000000004</v>
      </c>
      <c r="K184" s="41">
        <v>2591.6999999999998</v>
      </c>
      <c r="L184" s="41">
        <v>2609.9000000000005</v>
      </c>
      <c r="M184" s="31">
        <v>2573.5</v>
      </c>
      <c r="N184" s="31">
        <v>2531.1999999999998</v>
      </c>
      <c r="O184" s="42">
        <v>3252000</v>
      </c>
      <c r="P184" s="43">
        <v>-5.390526436517949E-3</v>
      </c>
    </row>
    <row r="185" spans="1:16" ht="12.75" customHeight="1">
      <c r="A185" s="31">
        <v>175</v>
      </c>
      <c r="B185" s="32" t="s">
        <v>63</v>
      </c>
      <c r="C185" s="33" t="s">
        <v>194</v>
      </c>
      <c r="D185" s="34">
        <v>44588</v>
      </c>
      <c r="E185" s="40">
        <v>1225.75</v>
      </c>
      <c r="F185" s="40">
        <v>1224.1166666666666</v>
      </c>
      <c r="G185" s="41">
        <v>1212.2333333333331</v>
      </c>
      <c r="H185" s="41">
        <v>1198.7166666666665</v>
      </c>
      <c r="I185" s="41">
        <v>1186.833333333333</v>
      </c>
      <c r="J185" s="41">
        <v>1237.6333333333332</v>
      </c>
      <c r="K185" s="41">
        <v>1249.5166666666669</v>
      </c>
      <c r="L185" s="41">
        <v>1263.0333333333333</v>
      </c>
      <c r="M185" s="31">
        <v>1236</v>
      </c>
      <c r="N185" s="31">
        <v>1210.5999999999999</v>
      </c>
      <c r="O185" s="42">
        <v>3388000</v>
      </c>
      <c r="P185" s="43">
        <v>-5.9852130031686421E-3</v>
      </c>
    </row>
    <row r="186" spans="1:16" ht="12.75" customHeight="1">
      <c r="A186" s="31">
        <v>176</v>
      </c>
      <c r="B186" s="32" t="s">
        <v>47</v>
      </c>
      <c r="C186" s="33" t="s">
        <v>514</v>
      </c>
      <c r="D186" s="34">
        <v>44588</v>
      </c>
      <c r="E186" s="40">
        <v>456.95</v>
      </c>
      <c r="F186" s="40">
        <v>459.2833333333333</v>
      </c>
      <c r="G186" s="41">
        <v>452.11666666666662</v>
      </c>
      <c r="H186" s="41">
        <v>447.2833333333333</v>
      </c>
      <c r="I186" s="41">
        <v>440.11666666666662</v>
      </c>
      <c r="J186" s="41">
        <v>464.11666666666662</v>
      </c>
      <c r="K186" s="41">
        <v>471.28333333333336</v>
      </c>
      <c r="L186" s="41">
        <v>476.11666666666662</v>
      </c>
      <c r="M186" s="31">
        <v>466.45</v>
      </c>
      <c r="N186" s="31">
        <v>454.45</v>
      </c>
      <c r="O186" s="42">
        <v>6122700</v>
      </c>
      <c r="P186" s="43">
        <v>1.8718179095537586E-2</v>
      </c>
    </row>
    <row r="187" spans="1:16" ht="12.75" customHeight="1">
      <c r="A187" s="31">
        <v>177</v>
      </c>
      <c r="B187" s="32" t="s">
        <v>47</v>
      </c>
      <c r="C187" s="33" t="s">
        <v>195</v>
      </c>
      <c r="D187" s="34">
        <v>44588</v>
      </c>
      <c r="E187" s="40">
        <v>835.7</v>
      </c>
      <c r="F187" s="40">
        <v>836.38333333333333</v>
      </c>
      <c r="G187" s="41">
        <v>829.31666666666661</v>
      </c>
      <c r="H187" s="41">
        <v>822.93333333333328</v>
      </c>
      <c r="I187" s="41">
        <v>815.86666666666656</v>
      </c>
      <c r="J187" s="41">
        <v>842.76666666666665</v>
      </c>
      <c r="K187" s="41">
        <v>849.83333333333348</v>
      </c>
      <c r="L187" s="41">
        <v>856.2166666666667</v>
      </c>
      <c r="M187" s="31">
        <v>843.45</v>
      </c>
      <c r="N187" s="31">
        <v>830</v>
      </c>
      <c r="O187" s="42">
        <v>27373500</v>
      </c>
      <c r="P187" s="43">
        <v>6.8747103352386841E-3</v>
      </c>
    </row>
    <row r="188" spans="1:16" ht="12.75" customHeight="1">
      <c r="A188" s="31">
        <v>178</v>
      </c>
      <c r="B188" s="32" t="s">
        <v>182</v>
      </c>
      <c r="C188" s="33" t="s">
        <v>196</v>
      </c>
      <c r="D188" s="34">
        <v>44588</v>
      </c>
      <c r="E188" s="40">
        <v>518.75</v>
      </c>
      <c r="F188" s="40">
        <v>520.5</v>
      </c>
      <c r="G188" s="41">
        <v>514</v>
      </c>
      <c r="H188" s="41">
        <v>509.25</v>
      </c>
      <c r="I188" s="41">
        <v>502.75</v>
      </c>
      <c r="J188" s="41">
        <v>525.25</v>
      </c>
      <c r="K188" s="41">
        <v>531.75</v>
      </c>
      <c r="L188" s="41">
        <v>536.5</v>
      </c>
      <c r="M188" s="31">
        <v>527</v>
      </c>
      <c r="N188" s="31">
        <v>515.75</v>
      </c>
      <c r="O188" s="42">
        <v>12114000</v>
      </c>
      <c r="P188" s="43">
        <v>2.4826216484607746E-3</v>
      </c>
    </row>
    <row r="189" spans="1:16" ht="12.75" customHeight="1">
      <c r="A189" s="31">
        <v>179</v>
      </c>
      <c r="B189" s="32" t="s">
        <v>47</v>
      </c>
      <c r="C189" s="33" t="s">
        <v>277</v>
      </c>
      <c r="D189" s="34">
        <v>44588</v>
      </c>
      <c r="E189" s="40">
        <v>632.65</v>
      </c>
      <c r="F189" s="40">
        <v>634.45000000000005</v>
      </c>
      <c r="G189" s="41">
        <v>623.40000000000009</v>
      </c>
      <c r="H189" s="41">
        <v>614.15000000000009</v>
      </c>
      <c r="I189" s="41">
        <v>603.10000000000014</v>
      </c>
      <c r="J189" s="41">
        <v>643.70000000000005</v>
      </c>
      <c r="K189" s="41">
        <v>654.75</v>
      </c>
      <c r="L189" s="41">
        <v>664</v>
      </c>
      <c r="M189" s="31">
        <v>645.5</v>
      </c>
      <c r="N189" s="31">
        <v>625.20000000000005</v>
      </c>
      <c r="O189" s="42">
        <v>1063350</v>
      </c>
      <c r="P189" s="43">
        <v>4.5112781954887216E-2</v>
      </c>
    </row>
    <row r="190" spans="1:16" ht="12.75" customHeight="1">
      <c r="A190" s="31">
        <v>180</v>
      </c>
      <c r="B190" s="32" t="s">
        <v>38</v>
      </c>
      <c r="C190" s="33" t="s">
        <v>197</v>
      </c>
      <c r="D190" s="34">
        <v>44588</v>
      </c>
      <c r="E190" s="40">
        <v>975.3</v>
      </c>
      <c r="F190" s="40">
        <v>966.65</v>
      </c>
      <c r="G190" s="41">
        <v>947.3</v>
      </c>
      <c r="H190" s="41">
        <v>919.3</v>
      </c>
      <c r="I190" s="41">
        <v>899.94999999999993</v>
      </c>
      <c r="J190" s="41">
        <v>994.65</v>
      </c>
      <c r="K190" s="41">
        <v>1014.0000000000001</v>
      </c>
      <c r="L190" s="41">
        <v>1042</v>
      </c>
      <c r="M190" s="31">
        <v>986</v>
      </c>
      <c r="N190" s="31">
        <v>938.65</v>
      </c>
      <c r="O190" s="42">
        <v>7953000</v>
      </c>
      <c r="P190" s="43">
        <v>0.13436029097133076</v>
      </c>
    </row>
    <row r="191" spans="1:16" ht="12.75" customHeight="1">
      <c r="A191" s="31">
        <v>181</v>
      </c>
      <c r="B191" s="32" t="s">
        <v>74</v>
      </c>
      <c r="C191" s="33" t="s">
        <v>534</v>
      </c>
      <c r="D191" s="34">
        <v>44588</v>
      </c>
      <c r="E191" s="40">
        <v>1483.45</v>
      </c>
      <c r="F191" s="40">
        <v>1487.4833333333333</v>
      </c>
      <c r="G191" s="41">
        <v>1466.9666666666667</v>
      </c>
      <c r="H191" s="41">
        <v>1450.4833333333333</v>
      </c>
      <c r="I191" s="41">
        <v>1429.9666666666667</v>
      </c>
      <c r="J191" s="41">
        <v>1503.9666666666667</v>
      </c>
      <c r="K191" s="41">
        <v>1524.4833333333336</v>
      </c>
      <c r="L191" s="41">
        <v>1540.9666666666667</v>
      </c>
      <c r="M191" s="31">
        <v>1508</v>
      </c>
      <c r="N191" s="31">
        <v>1471</v>
      </c>
      <c r="O191" s="42">
        <v>3122800</v>
      </c>
      <c r="P191" s="43">
        <v>9.3570528085165985E-2</v>
      </c>
    </row>
    <row r="192" spans="1:16" ht="12.75" customHeight="1">
      <c r="A192" s="31">
        <v>182</v>
      </c>
      <c r="B192" s="32" t="s">
        <v>56</v>
      </c>
      <c r="C192" s="33" t="s">
        <v>198</v>
      </c>
      <c r="D192" s="34">
        <v>44588</v>
      </c>
      <c r="E192" s="40">
        <v>740.45</v>
      </c>
      <c r="F192" s="40">
        <v>739.85</v>
      </c>
      <c r="G192" s="41">
        <v>734.2</v>
      </c>
      <c r="H192" s="41">
        <v>727.95</v>
      </c>
      <c r="I192" s="41">
        <v>722.30000000000007</v>
      </c>
      <c r="J192" s="41">
        <v>746.1</v>
      </c>
      <c r="K192" s="41">
        <v>751.74999999999989</v>
      </c>
      <c r="L192" s="41">
        <v>758</v>
      </c>
      <c r="M192" s="31">
        <v>745.5</v>
      </c>
      <c r="N192" s="31">
        <v>733.6</v>
      </c>
      <c r="O192" s="42">
        <v>10991700</v>
      </c>
      <c r="P192" s="43">
        <v>1.4760147601476014E-3</v>
      </c>
    </row>
    <row r="193" spans="1:16" ht="12.75" customHeight="1">
      <c r="A193" s="31">
        <v>183</v>
      </c>
      <c r="B193" s="32" t="s">
        <v>49</v>
      </c>
      <c r="C193" s="33" t="s">
        <v>199</v>
      </c>
      <c r="D193" s="34">
        <v>44588</v>
      </c>
      <c r="E193" s="40">
        <v>502</v>
      </c>
      <c r="F193" s="40">
        <v>503.23333333333335</v>
      </c>
      <c r="G193" s="41">
        <v>497.56666666666672</v>
      </c>
      <c r="H193" s="41">
        <v>493.13333333333338</v>
      </c>
      <c r="I193" s="41">
        <v>487.46666666666675</v>
      </c>
      <c r="J193" s="41">
        <v>507.66666666666669</v>
      </c>
      <c r="K193" s="41">
        <v>513.33333333333326</v>
      </c>
      <c r="L193" s="41">
        <v>517.76666666666665</v>
      </c>
      <c r="M193" s="31">
        <v>508.9</v>
      </c>
      <c r="N193" s="31">
        <v>498.8</v>
      </c>
      <c r="O193" s="42">
        <v>80407050</v>
      </c>
      <c r="P193" s="43">
        <v>-8.8533182236702316E-4</v>
      </c>
    </row>
    <row r="194" spans="1:16" ht="12.75" customHeight="1">
      <c r="A194" s="31">
        <v>184</v>
      </c>
      <c r="B194" s="32" t="s">
        <v>170</v>
      </c>
      <c r="C194" s="33" t="s">
        <v>200</v>
      </c>
      <c r="D194" s="34">
        <v>44588</v>
      </c>
      <c r="E194" s="40">
        <v>234.1</v>
      </c>
      <c r="F194" s="40">
        <v>234.76666666666665</v>
      </c>
      <c r="G194" s="41">
        <v>232.0333333333333</v>
      </c>
      <c r="H194" s="41">
        <v>229.96666666666664</v>
      </c>
      <c r="I194" s="41">
        <v>227.23333333333329</v>
      </c>
      <c r="J194" s="41">
        <v>236.83333333333331</v>
      </c>
      <c r="K194" s="41">
        <v>239.56666666666666</v>
      </c>
      <c r="L194" s="41">
        <v>241.63333333333333</v>
      </c>
      <c r="M194" s="31">
        <v>237.5</v>
      </c>
      <c r="N194" s="31">
        <v>232.7</v>
      </c>
      <c r="O194" s="42">
        <v>121095000</v>
      </c>
      <c r="P194" s="43">
        <v>4.0603248259860787E-2</v>
      </c>
    </row>
    <row r="195" spans="1:16" ht="12.75" customHeight="1">
      <c r="A195" s="31">
        <v>185</v>
      </c>
      <c r="B195" s="32" t="s">
        <v>120</v>
      </c>
      <c r="C195" s="33" t="s">
        <v>201</v>
      </c>
      <c r="D195" s="34">
        <v>44588</v>
      </c>
      <c r="E195" s="40">
        <v>1131.7</v>
      </c>
      <c r="F195" s="40">
        <v>1136.8833333333334</v>
      </c>
      <c r="G195" s="41">
        <v>1108.916666666667</v>
      </c>
      <c r="H195" s="41">
        <v>1086.1333333333334</v>
      </c>
      <c r="I195" s="41">
        <v>1058.166666666667</v>
      </c>
      <c r="J195" s="41">
        <v>1159.666666666667</v>
      </c>
      <c r="K195" s="41">
        <v>1187.6333333333337</v>
      </c>
      <c r="L195" s="41">
        <v>1210.416666666667</v>
      </c>
      <c r="M195" s="31">
        <v>1164.8499999999999</v>
      </c>
      <c r="N195" s="31">
        <v>1114.0999999999999</v>
      </c>
      <c r="O195" s="42">
        <v>45180900</v>
      </c>
      <c r="P195" s="43">
        <v>-8.3023937013750257E-3</v>
      </c>
    </row>
    <row r="196" spans="1:16" ht="12.75" customHeight="1">
      <c r="A196" s="31">
        <v>186</v>
      </c>
      <c r="B196" s="32" t="s">
        <v>87</v>
      </c>
      <c r="C196" s="33" t="s">
        <v>202</v>
      </c>
      <c r="D196" s="34">
        <v>44588</v>
      </c>
      <c r="E196" s="40">
        <v>3914.7</v>
      </c>
      <c r="F196" s="40">
        <v>3901.0666666666671</v>
      </c>
      <c r="G196" s="41">
        <v>3873.1333333333341</v>
      </c>
      <c r="H196" s="41">
        <v>3831.5666666666671</v>
      </c>
      <c r="I196" s="41">
        <v>3803.6333333333341</v>
      </c>
      <c r="J196" s="41">
        <v>3942.6333333333341</v>
      </c>
      <c r="K196" s="41">
        <v>3970.5666666666675</v>
      </c>
      <c r="L196" s="41">
        <v>4012.1333333333341</v>
      </c>
      <c r="M196" s="31">
        <v>3929</v>
      </c>
      <c r="N196" s="31">
        <v>3859.5</v>
      </c>
      <c r="O196" s="42">
        <v>12027300</v>
      </c>
      <c r="P196" s="43">
        <v>-1.957619554186078E-2</v>
      </c>
    </row>
    <row r="197" spans="1:16" ht="12.75" customHeight="1">
      <c r="A197" s="31">
        <v>187</v>
      </c>
      <c r="B197" s="32" t="s">
        <v>87</v>
      </c>
      <c r="C197" s="33" t="s">
        <v>203</v>
      </c>
      <c r="D197" s="34">
        <v>44588</v>
      </c>
      <c r="E197" s="40">
        <v>1742.65</v>
      </c>
      <c r="F197" s="40">
        <v>1735.4833333333336</v>
      </c>
      <c r="G197" s="41">
        <v>1721.7666666666671</v>
      </c>
      <c r="H197" s="41">
        <v>1700.8833333333334</v>
      </c>
      <c r="I197" s="41">
        <v>1687.166666666667</v>
      </c>
      <c r="J197" s="41">
        <v>1756.3666666666672</v>
      </c>
      <c r="K197" s="41">
        <v>1770.0833333333335</v>
      </c>
      <c r="L197" s="41">
        <v>1790.9666666666674</v>
      </c>
      <c r="M197" s="31">
        <v>1749.2</v>
      </c>
      <c r="N197" s="31">
        <v>1714.6</v>
      </c>
      <c r="O197" s="42">
        <v>15365400</v>
      </c>
      <c r="P197" s="43">
        <v>1.3495330061738166E-2</v>
      </c>
    </row>
    <row r="198" spans="1:16" ht="12.75" customHeight="1">
      <c r="A198" s="31">
        <v>188</v>
      </c>
      <c r="B198" s="32" t="s">
        <v>56</v>
      </c>
      <c r="C198" s="33" t="s">
        <v>204</v>
      </c>
      <c r="D198" s="34">
        <v>44588</v>
      </c>
      <c r="E198" s="40">
        <v>2657.7</v>
      </c>
      <c r="F198" s="40">
        <v>2664.1833333333329</v>
      </c>
      <c r="G198" s="41">
        <v>2643.516666666666</v>
      </c>
      <c r="H198" s="41">
        <v>2629.333333333333</v>
      </c>
      <c r="I198" s="41">
        <v>2608.6666666666661</v>
      </c>
      <c r="J198" s="41">
        <v>2678.3666666666659</v>
      </c>
      <c r="K198" s="41">
        <v>2699.0333333333328</v>
      </c>
      <c r="L198" s="41">
        <v>2713.2166666666658</v>
      </c>
      <c r="M198" s="31">
        <v>2684.85</v>
      </c>
      <c r="N198" s="31">
        <v>2650</v>
      </c>
      <c r="O198" s="42">
        <v>5252625</v>
      </c>
      <c r="P198" s="43">
        <v>5.5998276976093045E-3</v>
      </c>
    </row>
    <row r="199" spans="1:16" ht="12.75" customHeight="1">
      <c r="A199" s="31">
        <v>189</v>
      </c>
      <c r="B199" s="32" t="s">
        <v>47</v>
      </c>
      <c r="C199" s="33" t="s">
        <v>205</v>
      </c>
      <c r="D199" s="34">
        <v>44588</v>
      </c>
      <c r="E199" s="40">
        <v>3139.6</v>
      </c>
      <c r="F199" s="40">
        <v>3151.6833333333329</v>
      </c>
      <c r="G199" s="41">
        <v>3117.9666666666658</v>
      </c>
      <c r="H199" s="41">
        <v>3096.333333333333</v>
      </c>
      <c r="I199" s="41">
        <v>3062.6166666666659</v>
      </c>
      <c r="J199" s="41">
        <v>3173.3166666666657</v>
      </c>
      <c r="K199" s="41">
        <v>3207.0333333333328</v>
      </c>
      <c r="L199" s="41">
        <v>3228.6666666666656</v>
      </c>
      <c r="M199" s="31">
        <v>3185.4</v>
      </c>
      <c r="N199" s="31">
        <v>3130.05</v>
      </c>
      <c r="O199" s="42">
        <v>677000</v>
      </c>
      <c r="P199" s="43">
        <v>-1.4749262536873156E-3</v>
      </c>
    </row>
    <row r="200" spans="1:16" ht="12.75" customHeight="1">
      <c r="A200" s="31">
        <v>190</v>
      </c>
      <c r="B200" s="32" t="s">
        <v>170</v>
      </c>
      <c r="C200" s="33" t="s">
        <v>206</v>
      </c>
      <c r="D200" s="34">
        <v>44588</v>
      </c>
      <c r="E200" s="40">
        <v>581.79999999999995</v>
      </c>
      <c r="F200" s="40">
        <v>583.15</v>
      </c>
      <c r="G200" s="41">
        <v>575.69999999999993</v>
      </c>
      <c r="H200" s="41">
        <v>569.59999999999991</v>
      </c>
      <c r="I200" s="41">
        <v>562.14999999999986</v>
      </c>
      <c r="J200" s="41">
        <v>589.25</v>
      </c>
      <c r="K200" s="41">
        <v>596.70000000000005</v>
      </c>
      <c r="L200" s="41">
        <v>602.80000000000007</v>
      </c>
      <c r="M200" s="31">
        <v>590.6</v>
      </c>
      <c r="N200" s="31">
        <v>577.04999999999995</v>
      </c>
      <c r="O200" s="42">
        <v>3259500</v>
      </c>
      <c r="P200" s="43">
        <v>-4.5808520384791572E-3</v>
      </c>
    </row>
    <row r="201" spans="1:16" ht="12.75" customHeight="1">
      <c r="A201" s="31">
        <v>191</v>
      </c>
      <c r="B201" s="32" t="s">
        <v>44</v>
      </c>
      <c r="C201" s="33" t="s">
        <v>207</v>
      </c>
      <c r="D201" s="34">
        <v>44588</v>
      </c>
      <c r="E201" s="40">
        <v>1122.6500000000001</v>
      </c>
      <c r="F201" s="40">
        <v>1107.8333333333333</v>
      </c>
      <c r="G201" s="41">
        <v>1088.6666666666665</v>
      </c>
      <c r="H201" s="41">
        <v>1054.6833333333332</v>
      </c>
      <c r="I201" s="41">
        <v>1035.5166666666664</v>
      </c>
      <c r="J201" s="41">
        <v>1141.8166666666666</v>
      </c>
      <c r="K201" s="41">
        <v>1160.9833333333331</v>
      </c>
      <c r="L201" s="41">
        <v>1194.9666666666667</v>
      </c>
      <c r="M201" s="31">
        <v>1127</v>
      </c>
      <c r="N201" s="31">
        <v>1073.8499999999999</v>
      </c>
      <c r="O201" s="42">
        <v>2524450</v>
      </c>
      <c r="P201" s="43">
        <v>5.3236539624924382E-2</v>
      </c>
    </row>
    <row r="202" spans="1:16" ht="12.75" customHeight="1">
      <c r="A202" s="31">
        <v>192</v>
      </c>
      <c r="B202" s="32" t="s">
        <v>49</v>
      </c>
      <c r="C202" s="33" t="s">
        <v>208</v>
      </c>
      <c r="D202" s="34">
        <v>44588</v>
      </c>
      <c r="E202" s="40">
        <v>643.20000000000005</v>
      </c>
      <c r="F202" s="40">
        <v>645.38333333333333</v>
      </c>
      <c r="G202" s="41">
        <v>639.16666666666663</v>
      </c>
      <c r="H202" s="41">
        <v>635.13333333333333</v>
      </c>
      <c r="I202" s="41">
        <v>628.91666666666663</v>
      </c>
      <c r="J202" s="41">
        <v>649.41666666666663</v>
      </c>
      <c r="K202" s="41">
        <v>655.63333333333333</v>
      </c>
      <c r="L202" s="41">
        <v>659.66666666666663</v>
      </c>
      <c r="M202" s="31">
        <v>651.6</v>
      </c>
      <c r="N202" s="31">
        <v>641.35</v>
      </c>
      <c r="O202" s="42">
        <v>7149800</v>
      </c>
      <c r="P202" s="43">
        <v>-4.4884982233027865E-2</v>
      </c>
    </row>
    <row r="203" spans="1:16" ht="12.75" customHeight="1">
      <c r="A203" s="31">
        <v>193</v>
      </c>
      <c r="B203" s="32" t="s">
        <v>56</v>
      </c>
      <c r="C203" s="33" t="s">
        <v>209</v>
      </c>
      <c r="D203" s="34">
        <v>44588</v>
      </c>
      <c r="E203" s="40">
        <v>1604.45</v>
      </c>
      <c r="F203" s="40">
        <v>1615.4333333333332</v>
      </c>
      <c r="G203" s="41">
        <v>1589.8666666666663</v>
      </c>
      <c r="H203" s="41">
        <v>1575.2833333333331</v>
      </c>
      <c r="I203" s="41">
        <v>1549.7166666666662</v>
      </c>
      <c r="J203" s="41">
        <v>1630.0166666666664</v>
      </c>
      <c r="K203" s="41">
        <v>1655.5833333333335</v>
      </c>
      <c r="L203" s="41">
        <v>1670.1666666666665</v>
      </c>
      <c r="M203" s="31">
        <v>1641</v>
      </c>
      <c r="N203" s="31">
        <v>1600.85</v>
      </c>
      <c r="O203" s="42">
        <v>1037750</v>
      </c>
      <c r="P203" s="43">
        <v>-3.7025008119519323E-2</v>
      </c>
    </row>
    <row r="204" spans="1:16" ht="12.75" customHeight="1">
      <c r="A204" s="31">
        <v>194</v>
      </c>
      <c r="B204" s="32" t="s">
        <v>42</v>
      </c>
      <c r="C204" s="33" t="s">
        <v>210</v>
      </c>
      <c r="D204" s="34">
        <v>44588</v>
      </c>
      <c r="E204" s="40">
        <v>7625.1</v>
      </c>
      <c r="F204" s="40">
        <v>7634.2333333333327</v>
      </c>
      <c r="G204" s="41">
        <v>7570.5166666666655</v>
      </c>
      <c r="H204" s="41">
        <v>7515.9333333333325</v>
      </c>
      <c r="I204" s="41">
        <v>7452.2166666666653</v>
      </c>
      <c r="J204" s="41">
        <v>7688.8166666666657</v>
      </c>
      <c r="K204" s="41">
        <v>7752.5333333333328</v>
      </c>
      <c r="L204" s="41">
        <v>7807.1166666666659</v>
      </c>
      <c r="M204" s="31">
        <v>7697.95</v>
      </c>
      <c r="N204" s="31">
        <v>7579.65</v>
      </c>
      <c r="O204" s="42">
        <v>1666700</v>
      </c>
      <c r="P204" s="43">
        <v>-1.7967299514882913E-3</v>
      </c>
    </row>
    <row r="205" spans="1:16" ht="12.75" customHeight="1">
      <c r="A205" s="31">
        <v>195</v>
      </c>
      <c r="B205" s="32" t="s">
        <v>38</v>
      </c>
      <c r="C205" s="33" t="s">
        <v>211</v>
      </c>
      <c r="D205" s="34">
        <v>44588</v>
      </c>
      <c r="E205" s="40">
        <v>821.45</v>
      </c>
      <c r="F205" s="40">
        <v>823.31666666666661</v>
      </c>
      <c r="G205" s="41">
        <v>817.13333333333321</v>
      </c>
      <c r="H205" s="41">
        <v>812.81666666666661</v>
      </c>
      <c r="I205" s="41">
        <v>806.63333333333321</v>
      </c>
      <c r="J205" s="41">
        <v>827.63333333333321</v>
      </c>
      <c r="K205" s="41">
        <v>833.81666666666661</v>
      </c>
      <c r="L205" s="41">
        <v>838.13333333333321</v>
      </c>
      <c r="M205" s="31">
        <v>829.5</v>
      </c>
      <c r="N205" s="31">
        <v>819</v>
      </c>
      <c r="O205" s="42">
        <v>25591800</v>
      </c>
      <c r="P205" s="43">
        <v>-1.2176560121765602E-3</v>
      </c>
    </row>
    <row r="206" spans="1:16" ht="12.75" customHeight="1">
      <c r="A206" s="31">
        <v>196</v>
      </c>
      <c r="B206" s="32" t="s">
        <v>120</v>
      </c>
      <c r="C206" s="33" t="s">
        <v>212</v>
      </c>
      <c r="D206" s="34">
        <v>44588</v>
      </c>
      <c r="E206" s="40">
        <v>331.45</v>
      </c>
      <c r="F206" s="40">
        <v>333.85</v>
      </c>
      <c r="G206" s="41">
        <v>327.20000000000005</v>
      </c>
      <c r="H206" s="41">
        <v>322.95000000000005</v>
      </c>
      <c r="I206" s="41">
        <v>316.30000000000007</v>
      </c>
      <c r="J206" s="41">
        <v>338.1</v>
      </c>
      <c r="K206" s="41">
        <v>344.75</v>
      </c>
      <c r="L206" s="41">
        <v>349</v>
      </c>
      <c r="M206" s="31">
        <v>340.5</v>
      </c>
      <c r="N206" s="31">
        <v>329.6</v>
      </c>
      <c r="O206" s="42">
        <v>55806200</v>
      </c>
      <c r="P206" s="43">
        <v>6.4292502935092526E-3</v>
      </c>
    </row>
    <row r="207" spans="1:16" ht="12.75" customHeight="1">
      <c r="A207" s="31">
        <v>197</v>
      </c>
      <c r="B207" s="32" t="s">
        <v>70</v>
      </c>
      <c r="C207" s="33" t="s">
        <v>213</v>
      </c>
      <c r="D207" s="34">
        <v>44588</v>
      </c>
      <c r="E207" s="40">
        <v>1246.3499999999999</v>
      </c>
      <c r="F207" s="40">
        <v>1248.7833333333333</v>
      </c>
      <c r="G207" s="41">
        <v>1237.6666666666665</v>
      </c>
      <c r="H207" s="41">
        <v>1228.9833333333331</v>
      </c>
      <c r="I207" s="41">
        <v>1217.8666666666663</v>
      </c>
      <c r="J207" s="41">
        <v>1257.4666666666667</v>
      </c>
      <c r="K207" s="41">
        <v>1268.5833333333335</v>
      </c>
      <c r="L207" s="41">
        <v>1277.2666666666669</v>
      </c>
      <c r="M207" s="31">
        <v>1259.9000000000001</v>
      </c>
      <c r="N207" s="31">
        <v>1240.0999999999999</v>
      </c>
      <c r="O207" s="42">
        <v>3101000</v>
      </c>
      <c r="P207" s="43">
        <v>1.0591494215414698E-2</v>
      </c>
    </row>
    <row r="208" spans="1:16" ht="12.75" customHeight="1">
      <c r="A208" s="31">
        <v>198</v>
      </c>
      <c r="B208" s="32" t="s">
        <v>70</v>
      </c>
      <c r="C208" s="33" t="s">
        <v>282</v>
      </c>
      <c r="D208" s="34">
        <v>44588</v>
      </c>
      <c r="E208" s="40">
        <v>1853.6</v>
      </c>
      <c r="F208" s="40">
        <v>1866.8500000000001</v>
      </c>
      <c r="G208" s="41">
        <v>1835.0500000000002</v>
      </c>
      <c r="H208" s="41">
        <v>1816.5</v>
      </c>
      <c r="I208" s="41">
        <v>1784.7</v>
      </c>
      <c r="J208" s="41">
        <v>1885.4000000000003</v>
      </c>
      <c r="K208" s="41">
        <v>1917.2</v>
      </c>
      <c r="L208" s="41">
        <v>1935.7500000000005</v>
      </c>
      <c r="M208" s="31">
        <v>1898.65</v>
      </c>
      <c r="N208" s="31">
        <v>1848.3</v>
      </c>
      <c r="O208" s="42">
        <v>920500</v>
      </c>
      <c r="P208" s="43">
        <v>-1.8133333333333335E-2</v>
      </c>
    </row>
    <row r="209" spans="1:16" ht="12.75" customHeight="1">
      <c r="A209" s="31">
        <v>199</v>
      </c>
      <c r="B209" s="32" t="s">
        <v>87</v>
      </c>
      <c r="C209" s="33" t="s">
        <v>214</v>
      </c>
      <c r="D209" s="34">
        <v>44588</v>
      </c>
      <c r="E209" s="40">
        <v>692.8</v>
      </c>
      <c r="F209" s="40">
        <v>692.36666666666667</v>
      </c>
      <c r="G209" s="41">
        <v>687.83333333333337</v>
      </c>
      <c r="H209" s="41">
        <v>682.86666666666667</v>
      </c>
      <c r="I209" s="41">
        <v>678.33333333333337</v>
      </c>
      <c r="J209" s="41">
        <v>697.33333333333337</v>
      </c>
      <c r="K209" s="41">
        <v>701.86666666666667</v>
      </c>
      <c r="L209" s="41">
        <v>706.83333333333337</v>
      </c>
      <c r="M209" s="31">
        <v>696.9</v>
      </c>
      <c r="N209" s="31">
        <v>687.4</v>
      </c>
      <c r="O209" s="42">
        <v>27472800</v>
      </c>
      <c r="P209" s="43">
        <v>5.2952719690930274E-2</v>
      </c>
    </row>
    <row r="210" spans="1:16" ht="12.75" customHeight="1">
      <c r="A210" s="31">
        <v>200</v>
      </c>
      <c r="B210" s="32" t="s">
        <v>182</v>
      </c>
      <c r="C210" s="33" t="s">
        <v>215</v>
      </c>
      <c r="D210" s="34">
        <v>44588</v>
      </c>
      <c r="E210" s="40">
        <v>325.5</v>
      </c>
      <c r="F210" s="40">
        <v>327.46666666666664</v>
      </c>
      <c r="G210" s="41">
        <v>322.2833333333333</v>
      </c>
      <c r="H210" s="41">
        <v>319.06666666666666</v>
      </c>
      <c r="I210" s="41">
        <v>313.88333333333333</v>
      </c>
      <c r="J210" s="41">
        <v>330.68333333333328</v>
      </c>
      <c r="K210" s="41">
        <v>335.86666666666656</v>
      </c>
      <c r="L210" s="41">
        <v>339.08333333333326</v>
      </c>
      <c r="M210" s="31">
        <v>332.65</v>
      </c>
      <c r="N210" s="31">
        <v>324.25</v>
      </c>
      <c r="O210" s="42">
        <v>77463000</v>
      </c>
      <c r="P210" s="43">
        <v>3.2637836577689709E-3</v>
      </c>
    </row>
    <row r="211" spans="1:16" ht="12.75" customHeight="1">
      <c r="A211" s="31"/>
      <c r="B211" s="32"/>
      <c r="C211" s="33"/>
      <c r="D211" s="34"/>
      <c r="E211" s="40"/>
      <c r="F211" s="40"/>
      <c r="G211" s="41"/>
      <c r="H211" s="41"/>
      <c r="I211" s="41"/>
      <c r="J211" s="41"/>
      <c r="K211" s="41"/>
      <c r="L211" s="41"/>
      <c r="M211" s="31"/>
      <c r="N211" s="31"/>
      <c r="O211" s="42"/>
      <c r="P211" s="43"/>
    </row>
    <row r="212" spans="1:16" ht="12.75" customHeight="1">
      <c r="A212" s="31"/>
      <c r="B212" s="32"/>
      <c r="C212" s="33"/>
      <c r="D212" s="34"/>
      <c r="E212" s="40"/>
      <c r="F212" s="40"/>
      <c r="G212" s="41"/>
      <c r="H212" s="41"/>
      <c r="I212" s="41"/>
      <c r="J212" s="41"/>
      <c r="K212" s="41"/>
      <c r="L212" s="41"/>
      <c r="M212" s="31"/>
      <c r="N212" s="31"/>
      <c r="O212" s="42"/>
      <c r="P212" s="43"/>
    </row>
    <row r="213" spans="1:16" ht="12.75" customHeight="1">
      <c r="A213" s="318"/>
      <c r="B213" s="388"/>
      <c r="C213" s="318"/>
      <c r="D213" s="389"/>
      <c r="E213" s="319"/>
      <c r="F213" s="319"/>
      <c r="G213" s="390"/>
      <c r="H213" s="390"/>
      <c r="I213" s="390"/>
      <c r="J213" s="390"/>
      <c r="K213" s="390"/>
      <c r="L213" s="390"/>
      <c r="M213" s="318"/>
      <c r="N213" s="318"/>
      <c r="O213" s="391"/>
      <c r="P213" s="392"/>
    </row>
    <row r="214" spans="1:16" ht="12.75" customHeight="1">
      <c r="A214" s="318"/>
      <c r="B214" s="388"/>
      <c r="C214" s="318"/>
      <c r="D214" s="389"/>
      <c r="E214" s="319"/>
      <c r="F214" s="319"/>
      <c r="G214" s="390"/>
      <c r="H214" s="390"/>
      <c r="I214" s="390"/>
      <c r="J214" s="390"/>
      <c r="K214" s="390"/>
      <c r="L214" s="390"/>
      <c r="M214" s="318"/>
      <c r="N214" s="318"/>
      <c r="O214" s="391"/>
      <c r="P214" s="392"/>
    </row>
    <row r="215" spans="1:16" ht="12.75" customHeight="1">
      <c r="A215" s="318"/>
      <c r="B215" s="388"/>
      <c r="C215" s="318"/>
      <c r="D215" s="389"/>
      <c r="E215" s="319"/>
      <c r="F215" s="319"/>
      <c r="G215" s="390"/>
      <c r="H215" s="390"/>
      <c r="I215" s="390"/>
      <c r="J215" s="390"/>
      <c r="K215" s="390"/>
      <c r="L215" s="390"/>
      <c r="M215" s="318"/>
      <c r="N215" s="318"/>
      <c r="O215" s="391"/>
      <c r="P215" s="392"/>
    </row>
    <row r="216" spans="1:16" ht="12.75" customHeight="1">
      <c r="A216" s="318"/>
      <c r="B216" s="388"/>
      <c r="C216" s="318"/>
      <c r="D216" s="389"/>
      <c r="E216" s="319"/>
      <c r="F216" s="319"/>
      <c r="G216" s="390"/>
      <c r="H216" s="390"/>
      <c r="I216" s="390"/>
      <c r="J216" s="390"/>
      <c r="K216" s="390"/>
      <c r="L216" s="390"/>
      <c r="M216" s="318"/>
      <c r="N216" s="318"/>
      <c r="O216" s="391"/>
      <c r="P216" s="392"/>
    </row>
    <row r="217" spans="1:16" ht="12.75" customHeight="1">
      <c r="A217" s="318"/>
      <c r="B217" s="388"/>
      <c r="C217" s="318"/>
      <c r="D217" s="389"/>
      <c r="E217" s="319"/>
      <c r="F217" s="319"/>
      <c r="G217" s="390"/>
      <c r="H217" s="390"/>
      <c r="I217" s="390"/>
      <c r="J217" s="390"/>
      <c r="K217" s="390"/>
      <c r="L217" s="390"/>
      <c r="M217" s="318"/>
      <c r="N217" s="318"/>
      <c r="O217" s="391"/>
      <c r="P217" s="392"/>
    </row>
    <row r="218" spans="1:16" ht="12.75" customHeight="1">
      <c r="B218" s="45"/>
      <c r="C218" s="44"/>
      <c r="D218" s="46"/>
      <c r="E218" s="47"/>
      <c r="F218" s="47"/>
      <c r="G218" s="48"/>
      <c r="H218" s="48"/>
      <c r="I218" s="48"/>
      <c r="J218" s="48"/>
      <c r="K218" s="48"/>
      <c r="L218" s="1"/>
      <c r="M218" s="1"/>
      <c r="N218" s="1"/>
      <c r="O218" s="1"/>
      <c r="P218" s="1"/>
    </row>
    <row r="219" spans="1:16" ht="12.75" customHeight="1">
      <c r="A219" s="44"/>
      <c r="B219" s="4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9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9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9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9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4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50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50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50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50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G14" sqref="G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44573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47" t="s">
        <v>16</v>
      </c>
      <c r="B8" s="449"/>
      <c r="C8" s="453" t="s">
        <v>20</v>
      </c>
      <c r="D8" s="453" t="s">
        <v>21</v>
      </c>
      <c r="E8" s="444" t="s">
        <v>22</v>
      </c>
      <c r="F8" s="445"/>
      <c r="G8" s="446"/>
      <c r="H8" s="444" t="s">
        <v>23</v>
      </c>
      <c r="I8" s="445"/>
      <c r="J8" s="446"/>
      <c r="K8" s="26"/>
      <c r="L8" s="53"/>
      <c r="M8" s="53"/>
      <c r="N8" s="1"/>
      <c r="O8" s="1"/>
    </row>
    <row r="9" spans="1:15" ht="36" customHeight="1">
      <c r="A9" s="451"/>
      <c r="B9" s="452"/>
      <c r="C9" s="452"/>
      <c r="D9" s="45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18055.75</v>
      </c>
      <c r="D10" s="35">
        <v>18033.8</v>
      </c>
      <c r="E10" s="35">
        <v>17986.349999999999</v>
      </c>
      <c r="F10" s="35">
        <v>17916.95</v>
      </c>
      <c r="G10" s="35">
        <v>17869.5</v>
      </c>
      <c r="H10" s="35">
        <v>18103.199999999997</v>
      </c>
      <c r="I10" s="35">
        <v>18150.650000000001</v>
      </c>
      <c r="J10" s="35">
        <v>18220.049999999996</v>
      </c>
      <c r="K10" s="37">
        <v>18081.25</v>
      </c>
      <c r="L10" s="37">
        <v>17964.400000000001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38442.199999999997</v>
      </c>
      <c r="D11" s="40">
        <v>38326.183333333327</v>
      </c>
      <c r="E11" s="40">
        <v>38147.766666666656</v>
      </c>
      <c r="F11" s="40">
        <v>37853.333333333328</v>
      </c>
      <c r="G11" s="40">
        <v>37674.916666666657</v>
      </c>
      <c r="H11" s="40">
        <v>38620.616666666654</v>
      </c>
      <c r="I11" s="40">
        <v>38799.033333333326</v>
      </c>
      <c r="J11" s="40">
        <v>39093.466666666653</v>
      </c>
      <c r="K11" s="31">
        <v>38504.6</v>
      </c>
      <c r="L11" s="31">
        <v>38031.75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2390</v>
      </c>
      <c r="D12" s="40">
        <v>2391.2166666666667</v>
      </c>
      <c r="E12" s="40">
        <v>2381.4333333333334</v>
      </c>
      <c r="F12" s="40">
        <v>2372.8666666666668</v>
      </c>
      <c r="G12" s="40">
        <v>2363.0833333333335</v>
      </c>
      <c r="H12" s="40">
        <v>2399.7833333333333</v>
      </c>
      <c r="I12" s="40">
        <v>2409.5666666666671</v>
      </c>
      <c r="J12" s="40">
        <v>2418.1333333333332</v>
      </c>
      <c r="K12" s="31">
        <v>2401</v>
      </c>
      <c r="L12" s="31">
        <v>2382.65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5149.6499999999996</v>
      </c>
      <c r="D13" s="40">
        <v>5144.9333333333334</v>
      </c>
      <c r="E13" s="40">
        <v>5126.9666666666672</v>
      </c>
      <c r="F13" s="40">
        <v>5104.2833333333338</v>
      </c>
      <c r="G13" s="40">
        <v>5086.3166666666675</v>
      </c>
      <c r="H13" s="40">
        <v>5167.6166666666668</v>
      </c>
      <c r="I13" s="40">
        <v>5185.5833333333321</v>
      </c>
      <c r="J13" s="40">
        <v>5208.2666666666664</v>
      </c>
      <c r="K13" s="31">
        <v>5162.8999999999996</v>
      </c>
      <c r="L13" s="31">
        <v>5122.25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38605.4</v>
      </c>
      <c r="D14" s="40">
        <v>38469.26666666667</v>
      </c>
      <c r="E14" s="40">
        <v>38274.133333333339</v>
      </c>
      <c r="F14" s="40">
        <v>37942.866666666669</v>
      </c>
      <c r="G14" s="40">
        <v>37747.733333333337</v>
      </c>
      <c r="H14" s="40">
        <v>38800.53333333334</v>
      </c>
      <c r="I14" s="40">
        <v>38995.666666666672</v>
      </c>
      <c r="J14" s="40">
        <v>39326.933333333342</v>
      </c>
      <c r="K14" s="31">
        <v>38664.400000000001</v>
      </c>
      <c r="L14" s="31">
        <v>38138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4028.05</v>
      </c>
      <c r="D15" s="40">
        <v>4036.4333333333329</v>
      </c>
      <c r="E15" s="40">
        <v>4012.6166666666659</v>
      </c>
      <c r="F15" s="40">
        <v>3997.1833333333329</v>
      </c>
      <c r="G15" s="40">
        <v>3973.3666666666659</v>
      </c>
      <c r="H15" s="40">
        <v>4051.8666666666659</v>
      </c>
      <c r="I15" s="40">
        <v>4075.6833333333325</v>
      </c>
      <c r="J15" s="40">
        <v>4091.1166666666659</v>
      </c>
      <c r="K15" s="31">
        <v>4060.25</v>
      </c>
      <c r="L15" s="31">
        <v>4021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8735.6</v>
      </c>
      <c r="D16" s="40">
        <v>8739.75</v>
      </c>
      <c r="E16" s="40">
        <v>8706.4500000000007</v>
      </c>
      <c r="F16" s="40">
        <v>8677.3000000000011</v>
      </c>
      <c r="G16" s="40">
        <v>8644.0000000000018</v>
      </c>
      <c r="H16" s="40">
        <v>8768.9</v>
      </c>
      <c r="I16" s="40">
        <v>8802.1999999999989</v>
      </c>
      <c r="J16" s="40">
        <v>8831.3499999999985</v>
      </c>
      <c r="K16" s="31">
        <v>8773.0499999999993</v>
      </c>
      <c r="L16" s="31">
        <v>8710.6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2297.6</v>
      </c>
      <c r="D17" s="40">
        <v>2309.4833333333331</v>
      </c>
      <c r="E17" s="40">
        <v>2274.4166666666661</v>
      </c>
      <c r="F17" s="40">
        <v>2251.2333333333331</v>
      </c>
      <c r="G17" s="40">
        <v>2216.1666666666661</v>
      </c>
      <c r="H17" s="40">
        <v>2332.6666666666661</v>
      </c>
      <c r="I17" s="40">
        <v>2367.7333333333327</v>
      </c>
      <c r="J17" s="40">
        <v>2390.9166666666661</v>
      </c>
      <c r="K17" s="31">
        <v>2344.5500000000002</v>
      </c>
      <c r="L17" s="31">
        <v>2286.3000000000002</v>
      </c>
      <c r="M17" s="31">
        <v>2.8921800000000002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1298.8</v>
      </c>
      <c r="D18" s="40">
        <v>1280.8666666666666</v>
      </c>
      <c r="E18" s="40">
        <v>1252.9333333333332</v>
      </c>
      <c r="F18" s="40">
        <v>1207.0666666666666</v>
      </c>
      <c r="G18" s="40">
        <v>1179.1333333333332</v>
      </c>
      <c r="H18" s="40">
        <v>1326.7333333333331</v>
      </c>
      <c r="I18" s="40">
        <v>1354.6666666666665</v>
      </c>
      <c r="J18" s="40">
        <v>1400.5333333333331</v>
      </c>
      <c r="K18" s="31">
        <v>1308.8</v>
      </c>
      <c r="L18" s="31">
        <v>1235</v>
      </c>
      <c r="M18" s="31">
        <v>37.179270000000002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1100.0999999999999</v>
      </c>
      <c r="D19" s="40">
        <v>1092.7333333333333</v>
      </c>
      <c r="E19" s="40">
        <v>1077.6666666666667</v>
      </c>
      <c r="F19" s="40">
        <v>1055.2333333333333</v>
      </c>
      <c r="G19" s="40">
        <v>1040.1666666666667</v>
      </c>
      <c r="H19" s="40">
        <v>1115.1666666666667</v>
      </c>
      <c r="I19" s="40">
        <v>1130.2333333333333</v>
      </c>
      <c r="J19" s="40">
        <v>1152.6666666666667</v>
      </c>
      <c r="K19" s="31">
        <v>1107.8</v>
      </c>
      <c r="L19" s="31">
        <v>1070.3</v>
      </c>
      <c r="M19" s="31">
        <v>14.88214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1843.9</v>
      </c>
      <c r="D20" s="40">
        <v>1810.3</v>
      </c>
      <c r="E20" s="40">
        <v>1770.6</v>
      </c>
      <c r="F20" s="40">
        <v>1697.3</v>
      </c>
      <c r="G20" s="40">
        <v>1657.6</v>
      </c>
      <c r="H20" s="40">
        <v>1883.6</v>
      </c>
      <c r="I20" s="40">
        <v>1923.3000000000002</v>
      </c>
      <c r="J20" s="40">
        <v>1996.6</v>
      </c>
      <c r="K20" s="31">
        <v>1850</v>
      </c>
      <c r="L20" s="31">
        <v>1737</v>
      </c>
      <c r="M20" s="31">
        <v>51.260190000000001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1567.95</v>
      </c>
      <c r="D21" s="40">
        <v>1527.5666666666666</v>
      </c>
      <c r="E21" s="40">
        <v>1472.3833333333332</v>
      </c>
      <c r="F21" s="40">
        <v>1376.8166666666666</v>
      </c>
      <c r="G21" s="40">
        <v>1321.6333333333332</v>
      </c>
      <c r="H21" s="40">
        <v>1623.1333333333332</v>
      </c>
      <c r="I21" s="40">
        <v>1678.3166666666666</v>
      </c>
      <c r="J21" s="40">
        <v>1773.8833333333332</v>
      </c>
      <c r="K21" s="31">
        <v>1582.75</v>
      </c>
      <c r="L21" s="31">
        <v>1432</v>
      </c>
      <c r="M21" s="31">
        <v>13.51146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765.1</v>
      </c>
      <c r="D22" s="40">
        <v>754.16666666666663</v>
      </c>
      <c r="E22" s="40">
        <v>739.43333333333328</v>
      </c>
      <c r="F22" s="40">
        <v>713.76666666666665</v>
      </c>
      <c r="G22" s="40">
        <v>699.0333333333333</v>
      </c>
      <c r="H22" s="40">
        <v>779.83333333333326</v>
      </c>
      <c r="I22" s="40">
        <v>794.56666666666661</v>
      </c>
      <c r="J22" s="40">
        <v>820.23333333333323</v>
      </c>
      <c r="K22" s="31">
        <v>768.9</v>
      </c>
      <c r="L22" s="31">
        <v>728.5</v>
      </c>
      <c r="M22" s="31">
        <v>89.597809999999996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1779.95</v>
      </c>
      <c r="D23" s="40">
        <v>1772.95</v>
      </c>
      <c r="E23" s="40">
        <v>1747.25</v>
      </c>
      <c r="F23" s="40">
        <v>1714.55</v>
      </c>
      <c r="G23" s="40">
        <v>1688.85</v>
      </c>
      <c r="H23" s="40">
        <v>1805.65</v>
      </c>
      <c r="I23" s="40">
        <v>1831.3500000000004</v>
      </c>
      <c r="J23" s="40">
        <v>1864.0500000000002</v>
      </c>
      <c r="K23" s="31">
        <v>1798.65</v>
      </c>
      <c r="L23" s="31">
        <v>1740.25</v>
      </c>
      <c r="M23" s="31">
        <v>1.78094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1867.45</v>
      </c>
      <c r="D24" s="40">
        <v>1842.1499999999999</v>
      </c>
      <c r="E24" s="40">
        <v>1795.2999999999997</v>
      </c>
      <c r="F24" s="40">
        <v>1723.1499999999999</v>
      </c>
      <c r="G24" s="40">
        <v>1676.2999999999997</v>
      </c>
      <c r="H24" s="40">
        <v>1914.2999999999997</v>
      </c>
      <c r="I24" s="40">
        <v>1961.1499999999996</v>
      </c>
      <c r="J24" s="40">
        <v>2033.2999999999997</v>
      </c>
      <c r="K24" s="31">
        <v>1889</v>
      </c>
      <c r="L24" s="31">
        <v>1770</v>
      </c>
      <c r="M24" s="31">
        <v>1.0020899999999999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135.69999999999999</v>
      </c>
      <c r="D25" s="40">
        <v>135.71666666666667</v>
      </c>
      <c r="E25" s="40">
        <v>132.23333333333335</v>
      </c>
      <c r="F25" s="40">
        <v>128.76666666666668</v>
      </c>
      <c r="G25" s="40">
        <v>125.28333333333336</v>
      </c>
      <c r="H25" s="40">
        <v>139.18333333333334</v>
      </c>
      <c r="I25" s="40">
        <v>142.66666666666663</v>
      </c>
      <c r="J25" s="40">
        <v>146.13333333333333</v>
      </c>
      <c r="K25" s="31">
        <v>139.19999999999999</v>
      </c>
      <c r="L25" s="31">
        <v>132.25</v>
      </c>
      <c r="M25" s="31">
        <v>177.36811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294.25</v>
      </c>
      <c r="D26" s="40">
        <v>293.73333333333335</v>
      </c>
      <c r="E26" s="40">
        <v>291.26666666666671</v>
      </c>
      <c r="F26" s="40">
        <v>288.28333333333336</v>
      </c>
      <c r="G26" s="40">
        <v>285.81666666666672</v>
      </c>
      <c r="H26" s="40">
        <v>296.7166666666667</v>
      </c>
      <c r="I26" s="40">
        <v>299.18333333333339</v>
      </c>
      <c r="J26" s="40">
        <v>302.16666666666669</v>
      </c>
      <c r="K26" s="31">
        <v>296.2</v>
      </c>
      <c r="L26" s="31">
        <v>290.75</v>
      </c>
      <c r="M26" s="31">
        <v>17.736840000000001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2279.3000000000002</v>
      </c>
      <c r="D27" s="40">
        <v>2291</v>
      </c>
      <c r="E27" s="40">
        <v>2257.3000000000002</v>
      </c>
      <c r="F27" s="40">
        <v>2235.3000000000002</v>
      </c>
      <c r="G27" s="40">
        <v>2201.6000000000004</v>
      </c>
      <c r="H27" s="40">
        <v>2313</v>
      </c>
      <c r="I27" s="40">
        <v>2346.6999999999998</v>
      </c>
      <c r="J27" s="40">
        <v>2368.6999999999998</v>
      </c>
      <c r="K27" s="31">
        <v>2324.6999999999998</v>
      </c>
      <c r="L27" s="31">
        <v>2269</v>
      </c>
      <c r="M27" s="31">
        <v>0.47117999999999999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818.85</v>
      </c>
      <c r="D28" s="40">
        <v>820.2833333333333</v>
      </c>
      <c r="E28" s="40">
        <v>812.56666666666661</v>
      </c>
      <c r="F28" s="40">
        <v>806.2833333333333</v>
      </c>
      <c r="G28" s="40">
        <v>798.56666666666661</v>
      </c>
      <c r="H28" s="40">
        <v>826.56666666666661</v>
      </c>
      <c r="I28" s="40">
        <v>834.2833333333333</v>
      </c>
      <c r="J28" s="40">
        <v>840.56666666666661</v>
      </c>
      <c r="K28" s="31">
        <v>828</v>
      </c>
      <c r="L28" s="31">
        <v>814</v>
      </c>
      <c r="M28" s="31">
        <v>4.0922400000000003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3705.8</v>
      </c>
      <c r="D29" s="40">
        <v>3730.6</v>
      </c>
      <c r="E29" s="40">
        <v>3675.2</v>
      </c>
      <c r="F29" s="40">
        <v>3644.6</v>
      </c>
      <c r="G29" s="40">
        <v>3589.2</v>
      </c>
      <c r="H29" s="40">
        <v>3761.2</v>
      </c>
      <c r="I29" s="40">
        <v>3816.6000000000004</v>
      </c>
      <c r="J29" s="40">
        <v>3847.2</v>
      </c>
      <c r="K29" s="31">
        <v>3786</v>
      </c>
      <c r="L29" s="31">
        <v>3700</v>
      </c>
      <c r="M29" s="31">
        <v>0.45111000000000001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634.29999999999995</v>
      </c>
      <c r="D30" s="40">
        <v>635.58333333333337</v>
      </c>
      <c r="E30" s="40">
        <v>631.7166666666667</v>
      </c>
      <c r="F30" s="40">
        <v>629.13333333333333</v>
      </c>
      <c r="G30" s="40">
        <v>625.26666666666665</v>
      </c>
      <c r="H30" s="40">
        <v>638.16666666666674</v>
      </c>
      <c r="I30" s="40">
        <v>642.0333333333333</v>
      </c>
      <c r="J30" s="40">
        <v>644.61666666666679</v>
      </c>
      <c r="K30" s="31">
        <v>639.45000000000005</v>
      </c>
      <c r="L30" s="31">
        <v>633</v>
      </c>
      <c r="M30" s="31">
        <v>5.3386800000000001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397.65</v>
      </c>
      <c r="D31" s="40">
        <v>398.66666666666669</v>
      </c>
      <c r="E31" s="40">
        <v>392.33333333333337</v>
      </c>
      <c r="F31" s="40">
        <v>387.01666666666671</v>
      </c>
      <c r="G31" s="40">
        <v>380.68333333333339</v>
      </c>
      <c r="H31" s="40">
        <v>403.98333333333335</v>
      </c>
      <c r="I31" s="40">
        <v>410.31666666666672</v>
      </c>
      <c r="J31" s="40">
        <v>415.63333333333333</v>
      </c>
      <c r="K31" s="31">
        <v>405</v>
      </c>
      <c r="L31" s="31">
        <v>393.35</v>
      </c>
      <c r="M31" s="31">
        <v>21.055009999999999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5059.05</v>
      </c>
      <c r="D32" s="40">
        <v>5073.6166666666659</v>
      </c>
      <c r="E32" s="40">
        <v>5005.7333333333318</v>
      </c>
      <c r="F32" s="40">
        <v>4952.4166666666661</v>
      </c>
      <c r="G32" s="40">
        <v>4884.5333333333319</v>
      </c>
      <c r="H32" s="40">
        <v>5126.9333333333316</v>
      </c>
      <c r="I32" s="40">
        <v>5194.8166666666648</v>
      </c>
      <c r="J32" s="40">
        <v>5248.1333333333314</v>
      </c>
      <c r="K32" s="31">
        <v>5141.5</v>
      </c>
      <c r="L32" s="31">
        <v>5020.3</v>
      </c>
      <c r="M32" s="31">
        <v>7.4240899999999996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231.85</v>
      </c>
      <c r="D33" s="40">
        <v>231.25</v>
      </c>
      <c r="E33" s="40">
        <v>229.35</v>
      </c>
      <c r="F33" s="40">
        <v>226.85</v>
      </c>
      <c r="G33" s="40">
        <v>224.95</v>
      </c>
      <c r="H33" s="40">
        <v>233.75</v>
      </c>
      <c r="I33" s="40">
        <v>235.64999999999998</v>
      </c>
      <c r="J33" s="40">
        <v>238.15</v>
      </c>
      <c r="K33" s="31">
        <v>233.15</v>
      </c>
      <c r="L33" s="31">
        <v>228.75</v>
      </c>
      <c r="M33" s="31">
        <v>19.116859999999999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135.15</v>
      </c>
      <c r="D34" s="40">
        <v>134.75</v>
      </c>
      <c r="E34" s="40">
        <v>133.4</v>
      </c>
      <c r="F34" s="40">
        <v>131.65</v>
      </c>
      <c r="G34" s="40">
        <v>130.30000000000001</v>
      </c>
      <c r="H34" s="40">
        <v>136.5</v>
      </c>
      <c r="I34" s="40">
        <v>137.85000000000002</v>
      </c>
      <c r="J34" s="40">
        <v>139.6</v>
      </c>
      <c r="K34" s="31">
        <v>136.1</v>
      </c>
      <c r="L34" s="31">
        <v>133</v>
      </c>
      <c r="M34" s="31">
        <v>76.387429999999995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3538.75</v>
      </c>
      <c r="D35" s="40">
        <v>3532.6</v>
      </c>
      <c r="E35" s="40">
        <v>3501.2</v>
      </c>
      <c r="F35" s="40">
        <v>3463.65</v>
      </c>
      <c r="G35" s="40">
        <v>3432.25</v>
      </c>
      <c r="H35" s="40">
        <v>3570.1499999999996</v>
      </c>
      <c r="I35" s="40">
        <v>3601.55</v>
      </c>
      <c r="J35" s="40">
        <v>3639.0999999999995</v>
      </c>
      <c r="K35" s="31">
        <v>3564</v>
      </c>
      <c r="L35" s="31">
        <v>3495.05</v>
      </c>
      <c r="M35" s="31">
        <v>7.3434400000000002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2452.65</v>
      </c>
      <c r="D36" s="40">
        <v>2467.1</v>
      </c>
      <c r="E36" s="40">
        <v>2421.7999999999997</v>
      </c>
      <c r="F36" s="40">
        <v>2390.9499999999998</v>
      </c>
      <c r="G36" s="40">
        <v>2345.6499999999996</v>
      </c>
      <c r="H36" s="40">
        <v>2497.9499999999998</v>
      </c>
      <c r="I36" s="40">
        <v>2543.25</v>
      </c>
      <c r="J36" s="40">
        <v>2574.1</v>
      </c>
      <c r="K36" s="31">
        <v>2512.4</v>
      </c>
      <c r="L36" s="31">
        <v>2436.25</v>
      </c>
      <c r="M36" s="31">
        <v>6.1957500000000003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719.7</v>
      </c>
      <c r="D37" s="40">
        <v>725.0333333333333</v>
      </c>
      <c r="E37" s="40">
        <v>708.06666666666661</v>
      </c>
      <c r="F37" s="40">
        <v>696.43333333333328</v>
      </c>
      <c r="G37" s="40">
        <v>679.46666666666658</v>
      </c>
      <c r="H37" s="40">
        <v>736.66666666666663</v>
      </c>
      <c r="I37" s="40">
        <v>753.63333333333333</v>
      </c>
      <c r="J37" s="40">
        <v>765.26666666666665</v>
      </c>
      <c r="K37" s="31">
        <v>742</v>
      </c>
      <c r="L37" s="31">
        <v>713.4</v>
      </c>
      <c r="M37" s="31">
        <v>29.36101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4504.8999999999996</v>
      </c>
      <c r="D38" s="40">
        <v>4552.9333333333334</v>
      </c>
      <c r="E38" s="40">
        <v>4450.9666666666672</v>
      </c>
      <c r="F38" s="40">
        <v>4397.0333333333338</v>
      </c>
      <c r="G38" s="40">
        <v>4295.0666666666675</v>
      </c>
      <c r="H38" s="40">
        <v>4606.8666666666668</v>
      </c>
      <c r="I38" s="40">
        <v>4708.8333333333321</v>
      </c>
      <c r="J38" s="40">
        <v>4762.7666666666664</v>
      </c>
      <c r="K38" s="31">
        <v>4654.8999999999996</v>
      </c>
      <c r="L38" s="31">
        <v>4499</v>
      </c>
      <c r="M38" s="31">
        <v>7.9141700000000004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743.25</v>
      </c>
      <c r="D39" s="40">
        <v>742.5333333333333</v>
      </c>
      <c r="E39" s="40">
        <v>738.01666666666665</v>
      </c>
      <c r="F39" s="40">
        <v>732.7833333333333</v>
      </c>
      <c r="G39" s="40">
        <v>728.26666666666665</v>
      </c>
      <c r="H39" s="40">
        <v>747.76666666666665</v>
      </c>
      <c r="I39" s="40">
        <v>752.2833333333333</v>
      </c>
      <c r="J39" s="40">
        <v>757.51666666666665</v>
      </c>
      <c r="K39" s="31">
        <v>747.05</v>
      </c>
      <c r="L39" s="31">
        <v>737.3</v>
      </c>
      <c r="M39" s="31">
        <v>72.522790000000001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3436.75</v>
      </c>
      <c r="D40" s="40">
        <v>3431.9</v>
      </c>
      <c r="E40" s="40">
        <v>3417.8500000000004</v>
      </c>
      <c r="F40" s="40">
        <v>3398.9500000000003</v>
      </c>
      <c r="G40" s="40">
        <v>3384.9000000000005</v>
      </c>
      <c r="H40" s="40">
        <v>3450.8</v>
      </c>
      <c r="I40" s="40">
        <v>3464.8500000000004</v>
      </c>
      <c r="J40" s="40">
        <v>3483.75</v>
      </c>
      <c r="K40" s="31">
        <v>3445.95</v>
      </c>
      <c r="L40" s="31">
        <v>3413</v>
      </c>
      <c r="M40" s="31">
        <v>2.2578200000000002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7669.85</v>
      </c>
      <c r="D41" s="40">
        <v>7666.9333333333334</v>
      </c>
      <c r="E41" s="40">
        <v>7573.916666666667</v>
      </c>
      <c r="F41" s="40">
        <v>7477.9833333333336</v>
      </c>
      <c r="G41" s="40">
        <v>7384.9666666666672</v>
      </c>
      <c r="H41" s="40">
        <v>7762.8666666666668</v>
      </c>
      <c r="I41" s="40">
        <v>7855.8833333333332</v>
      </c>
      <c r="J41" s="40">
        <v>7951.8166666666666</v>
      </c>
      <c r="K41" s="31">
        <v>7759.95</v>
      </c>
      <c r="L41" s="31">
        <v>7571</v>
      </c>
      <c r="M41" s="31">
        <v>10.37912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17799.5</v>
      </c>
      <c r="D42" s="40">
        <v>17785.216666666667</v>
      </c>
      <c r="E42" s="40">
        <v>17635.383333333335</v>
      </c>
      <c r="F42" s="40">
        <v>17471.266666666666</v>
      </c>
      <c r="G42" s="40">
        <v>17321.433333333334</v>
      </c>
      <c r="H42" s="40">
        <v>17949.333333333336</v>
      </c>
      <c r="I42" s="40">
        <v>18099.166666666664</v>
      </c>
      <c r="J42" s="40">
        <v>18263.283333333336</v>
      </c>
      <c r="K42" s="31">
        <v>17935.05</v>
      </c>
      <c r="L42" s="31">
        <v>17621.099999999999</v>
      </c>
      <c r="M42" s="31">
        <v>1.64818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5221.8</v>
      </c>
      <c r="D43" s="40">
        <v>5219.5833333333339</v>
      </c>
      <c r="E43" s="40">
        <v>5182.8166666666675</v>
      </c>
      <c r="F43" s="40">
        <v>5143.8333333333339</v>
      </c>
      <c r="G43" s="40">
        <v>5107.0666666666675</v>
      </c>
      <c r="H43" s="40">
        <v>5258.5666666666675</v>
      </c>
      <c r="I43" s="40">
        <v>5295.3333333333339</v>
      </c>
      <c r="J43" s="40">
        <v>5334.3166666666675</v>
      </c>
      <c r="K43" s="31">
        <v>5256.35</v>
      </c>
      <c r="L43" s="31">
        <v>5180.6000000000004</v>
      </c>
      <c r="M43" s="31">
        <v>0.23558999999999999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2420.9</v>
      </c>
      <c r="D44" s="40">
        <v>2412.9</v>
      </c>
      <c r="E44" s="40">
        <v>2388</v>
      </c>
      <c r="F44" s="40">
        <v>2355.1</v>
      </c>
      <c r="G44" s="40">
        <v>2330.1999999999998</v>
      </c>
      <c r="H44" s="40">
        <v>2445.8000000000002</v>
      </c>
      <c r="I44" s="40">
        <v>2470.7000000000007</v>
      </c>
      <c r="J44" s="40">
        <v>2503.6000000000004</v>
      </c>
      <c r="K44" s="31">
        <v>2437.8000000000002</v>
      </c>
      <c r="L44" s="31">
        <v>2380</v>
      </c>
      <c r="M44" s="31">
        <v>1.7474700000000001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277.35000000000002</v>
      </c>
      <c r="D45" s="40">
        <v>274.98333333333335</v>
      </c>
      <c r="E45" s="40">
        <v>270.36666666666667</v>
      </c>
      <c r="F45" s="40">
        <v>263.38333333333333</v>
      </c>
      <c r="G45" s="40">
        <v>258.76666666666665</v>
      </c>
      <c r="H45" s="40">
        <v>281.9666666666667</v>
      </c>
      <c r="I45" s="40">
        <v>286.58333333333337</v>
      </c>
      <c r="J45" s="40">
        <v>293.56666666666672</v>
      </c>
      <c r="K45" s="31">
        <v>279.60000000000002</v>
      </c>
      <c r="L45" s="31">
        <v>268</v>
      </c>
      <c r="M45" s="31">
        <v>89.364580000000004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92.2</v>
      </c>
      <c r="D46" s="40">
        <v>92.149999999999991</v>
      </c>
      <c r="E46" s="40">
        <v>91.34999999999998</v>
      </c>
      <c r="F46" s="40">
        <v>90.499999999999986</v>
      </c>
      <c r="G46" s="40">
        <v>89.699999999999974</v>
      </c>
      <c r="H46" s="40">
        <v>92.999999999999986</v>
      </c>
      <c r="I46" s="40">
        <v>93.8</v>
      </c>
      <c r="J46" s="40">
        <v>94.649999999999991</v>
      </c>
      <c r="K46" s="31">
        <v>92.95</v>
      </c>
      <c r="L46" s="31">
        <v>91.3</v>
      </c>
      <c r="M46" s="31">
        <v>274.27262000000002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54.7</v>
      </c>
      <c r="D47" s="40">
        <v>54.933333333333337</v>
      </c>
      <c r="E47" s="40">
        <v>54.366666666666674</v>
      </c>
      <c r="F47" s="40">
        <v>54.033333333333339</v>
      </c>
      <c r="G47" s="40">
        <v>53.466666666666676</v>
      </c>
      <c r="H47" s="40">
        <v>55.266666666666673</v>
      </c>
      <c r="I47" s="40">
        <v>55.833333333333336</v>
      </c>
      <c r="J47" s="40">
        <v>56.166666666666671</v>
      </c>
      <c r="K47" s="31">
        <v>55.5</v>
      </c>
      <c r="L47" s="31">
        <v>54.6</v>
      </c>
      <c r="M47" s="31">
        <v>30.949919999999999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1921.4</v>
      </c>
      <c r="D48" s="40">
        <v>1922.5166666666667</v>
      </c>
      <c r="E48" s="40">
        <v>1906.3333333333333</v>
      </c>
      <c r="F48" s="40">
        <v>1891.2666666666667</v>
      </c>
      <c r="G48" s="40">
        <v>1875.0833333333333</v>
      </c>
      <c r="H48" s="40">
        <v>1937.5833333333333</v>
      </c>
      <c r="I48" s="40">
        <v>1953.7666666666667</v>
      </c>
      <c r="J48" s="40">
        <v>1968.8333333333333</v>
      </c>
      <c r="K48" s="31">
        <v>1938.7</v>
      </c>
      <c r="L48" s="31">
        <v>1907.45</v>
      </c>
      <c r="M48" s="31">
        <v>4.22485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786.2</v>
      </c>
      <c r="D49" s="40">
        <v>788.05000000000007</v>
      </c>
      <c r="E49" s="40">
        <v>781.15000000000009</v>
      </c>
      <c r="F49" s="40">
        <v>776.1</v>
      </c>
      <c r="G49" s="40">
        <v>769.2</v>
      </c>
      <c r="H49" s="40">
        <v>793.10000000000014</v>
      </c>
      <c r="I49" s="40">
        <v>800</v>
      </c>
      <c r="J49" s="40">
        <v>805.05000000000018</v>
      </c>
      <c r="K49" s="31">
        <v>794.95</v>
      </c>
      <c r="L49" s="31">
        <v>783</v>
      </c>
      <c r="M49" s="31">
        <v>3.20811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210.45</v>
      </c>
      <c r="D50" s="40">
        <v>210.38333333333335</v>
      </c>
      <c r="E50" s="40">
        <v>208.6166666666667</v>
      </c>
      <c r="F50" s="40">
        <v>206.78333333333336</v>
      </c>
      <c r="G50" s="40">
        <v>205.01666666666671</v>
      </c>
      <c r="H50" s="40">
        <v>212.2166666666667</v>
      </c>
      <c r="I50" s="40">
        <v>213.98333333333335</v>
      </c>
      <c r="J50" s="40">
        <v>215.81666666666669</v>
      </c>
      <c r="K50" s="31">
        <v>212.15</v>
      </c>
      <c r="L50" s="31">
        <v>208.55</v>
      </c>
      <c r="M50" s="31">
        <v>33.407060000000001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769.7</v>
      </c>
      <c r="D51" s="40">
        <v>768.61666666666679</v>
      </c>
      <c r="E51" s="40">
        <v>764.13333333333355</v>
      </c>
      <c r="F51" s="40">
        <v>758.56666666666672</v>
      </c>
      <c r="G51" s="40">
        <v>754.08333333333348</v>
      </c>
      <c r="H51" s="40">
        <v>774.18333333333362</v>
      </c>
      <c r="I51" s="40">
        <v>778.66666666666674</v>
      </c>
      <c r="J51" s="40">
        <v>784.23333333333369</v>
      </c>
      <c r="K51" s="31">
        <v>773.1</v>
      </c>
      <c r="L51" s="31">
        <v>763.05</v>
      </c>
      <c r="M51" s="31">
        <v>8.6121599999999994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61.9</v>
      </c>
      <c r="D52" s="40">
        <v>62.199999999999996</v>
      </c>
      <c r="E52" s="40">
        <v>61.099999999999994</v>
      </c>
      <c r="F52" s="40">
        <v>60.3</v>
      </c>
      <c r="G52" s="40">
        <v>59.199999999999996</v>
      </c>
      <c r="H52" s="40">
        <v>62.999999999999993</v>
      </c>
      <c r="I52" s="40">
        <v>64.099999999999994</v>
      </c>
      <c r="J52" s="40">
        <v>64.899999999999991</v>
      </c>
      <c r="K52" s="31">
        <v>63.3</v>
      </c>
      <c r="L52" s="31">
        <v>61.4</v>
      </c>
      <c r="M52" s="31">
        <v>282.63294000000002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391.15</v>
      </c>
      <c r="D53" s="40">
        <v>393.36666666666662</v>
      </c>
      <c r="E53" s="40">
        <v>387.93333333333322</v>
      </c>
      <c r="F53" s="40">
        <v>384.71666666666658</v>
      </c>
      <c r="G53" s="40">
        <v>379.28333333333319</v>
      </c>
      <c r="H53" s="40">
        <v>396.58333333333326</v>
      </c>
      <c r="I53" s="40">
        <v>402.01666666666665</v>
      </c>
      <c r="J53" s="40">
        <v>405.23333333333329</v>
      </c>
      <c r="K53" s="31">
        <v>398.8</v>
      </c>
      <c r="L53" s="31">
        <v>390.15</v>
      </c>
      <c r="M53" s="31">
        <v>34.27008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703.45</v>
      </c>
      <c r="D54" s="40">
        <v>702.5333333333333</v>
      </c>
      <c r="E54" s="40">
        <v>695.51666666666665</v>
      </c>
      <c r="F54" s="40">
        <v>687.58333333333337</v>
      </c>
      <c r="G54" s="40">
        <v>680.56666666666672</v>
      </c>
      <c r="H54" s="40">
        <v>710.46666666666658</v>
      </c>
      <c r="I54" s="40">
        <v>717.48333333333323</v>
      </c>
      <c r="J54" s="40">
        <v>725.41666666666652</v>
      </c>
      <c r="K54" s="31">
        <v>709.55</v>
      </c>
      <c r="L54" s="31">
        <v>694.6</v>
      </c>
      <c r="M54" s="31">
        <v>106.42484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358.65</v>
      </c>
      <c r="D55" s="40">
        <v>359.46666666666664</v>
      </c>
      <c r="E55" s="40">
        <v>356.23333333333329</v>
      </c>
      <c r="F55" s="40">
        <v>353.81666666666666</v>
      </c>
      <c r="G55" s="40">
        <v>350.58333333333331</v>
      </c>
      <c r="H55" s="40">
        <v>361.88333333333327</v>
      </c>
      <c r="I55" s="40">
        <v>365.11666666666662</v>
      </c>
      <c r="J55" s="40">
        <v>367.53333333333325</v>
      </c>
      <c r="K55" s="31">
        <v>362.7</v>
      </c>
      <c r="L55" s="31">
        <v>357.05</v>
      </c>
      <c r="M55" s="31">
        <v>10.19918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17286.650000000001</v>
      </c>
      <c r="D56" s="40">
        <v>17351.3</v>
      </c>
      <c r="E56" s="40">
        <v>17174.599999999999</v>
      </c>
      <c r="F56" s="40">
        <v>17062.55</v>
      </c>
      <c r="G56" s="40">
        <v>16885.849999999999</v>
      </c>
      <c r="H56" s="40">
        <v>17463.349999999999</v>
      </c>
      <c r="I56" s="40">
        <v>17640.050000000003</v>
      </c>
      <c r="J56" s="40">
        <v>17752.099999999999</v>
      </c>
      <c r="K56" s="31">
        <v>17528</v>
      </c>
      <c r="L56" s="31">
        <v>17239.25</v>
      </c>
      <c r="M56" s="31">
        <v>0.17202000000000001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3743.35</v>
      </c>
      <c r="D57" s="40">
        <v>3760.7999999999997</v>
      </c>
      <c r="E57" s="40">
        <v>3720.6499999999996</v>
      </c>
      <c r="F57" s="40">
        <v>3697.95</v>
      </c>
      <c r="G57" s="40">
        <v>3657.7999999999997</v>
      </c>
      <c r="H57" s="40">
        <v>3783.4999999999995</v>
      </c>
      <c r="I57" s="40">
        <v>3823.65</v>
      </c>
      <c r="J57" s="40">
        <v>3846.3499999999995</v>
      </c>
      <c r="K57" s="31">
        <v>3800.95</v>
      </c>
      <c r="L57" s="31">
        <v>3738.1</v>
      </c>
      <c r="M57" s="31">
        <v>2.0600800000000001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445.75</v>
      </c>
      <c r="D58" s="40">
        <v>448.5</v>
      </c>
      <c r="E58" s="40">
        <v>441.7</v>
      </c>
      <c r="F58" s="40">
        <v>437.65</v>
      </c>
      <c r="G58" s="40">
        <v>430.84999999999997</v>
      </c>
      <c r="H58" s="40">
        <v>452.55</v>
      </c>
      <c r="I58" s="40">
        <v>459.34999999999997</v>
      </c>
      <c r="J58" s="40">
        <v>463.40000000000003</v>
      </c>
      <c r="K58" s="31">
        <v>455.3</v>
      </c>
      <c r="L58" s="31">
        <v>444.45</v>
      </c>
      <c r="M58" s="31">
        <v>19.00506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221.4</v>
      </c>
      <c r="D59" s="40">
        <v>220.63333333333333</v>
      </c>
      <c r="E59" s="40">
        <v>218.01666666666665</v>
      </c>
      <c r="F59" s="40">
        <v>214.63333333333333</v>
      </c>
      <c r="G59" s="40">
        <v>212.01666666666665</v>
      </c>
      <c r="H59" s="40">
        <v>224.01666666666665</v>
      </c>
      <c r="I59" s="40">
        <v>226.63333333333333</v>
      </c>
      <c r="J59" s="40">
        <v>230.01666666666665</v>
      </c>
      <c r="K59" s="31">
        <v>223.25</v>
      </c>
      <c r="L59" s="31">
        <v>217.25</v>
      </c>
      <c r="M59" s="31">
        <v>115.06031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123.7</v>
      </c>
      <c r="D60" s="40">
        <v>123.43333333333332</v>
      </c>
      <c r="E60" s="40">
        <v>122.36666666666665</v>
      </c>
      <c r="F60" s="40">
        <v>121.03333333333332</v>
      </c>
      <c r="G60" s="40">
        <v>119.96666666666664</v>
      </c>
      <c r="H60" s="40">
        <v>124.76666666666665</v>
      </c>
      <c r="I60" s="40">
        <v>125.83333333333334</v>
      </c>
      <c r="J60" s="40">
        <v>127.16666666666666</v>
      </c>
      <c r="K60" s="31">
        <v>124.5</v>
      </c>
      <c r="L60" s="31">
        <v>122.1</v>
      </c>
      <c r="M60" s="31">
        <v>7.4467699999999999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579.25</v>
      </c>
      <c r="D61" s="40">
        <v>570.73333333333323</v>
      </c>
      <c r="E61" s="40">
        <v>559.91666666666652</v>
      </c>
      <c r="F61" s="40">
        <v>540.58333333333326</v>
      </c>
      <c r="G61" s="40">
        <v>529.76666666666654</v>
      </c>
      <c r="H61" s="40">
        <v>590.06666666666649</v>
      </c>
      <c r="I61" s="40">
        <v>600.88333333333333</v>
      </c>
      <c r="J61" s="40">
        <v>620.21666666666647</v>
      </c>
      <c r="K61" s="31">
        <v>581.54999999999995</v>
      </c>
      <c r="L61" s="31">
        <v>551.4</v>
      </c>
      <c r="M61" s="31">
        <v>33.787590000000002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915.95</v>
      </c>
      <c r="D62" s="40">
        <v>916.9</v>
      </c>
      <c r="E62" s="40">
        <v>912.05</v>
      </c>
      <c r="F62" s="40">
        <v>908.15</v>
      </c>
      <c r="G62" s="40">
        <v>903.3</v>
      </c>
      <c r="H62" s="40">
        <v>920.8</v>
      </c>
      <c r="I62" s="40">
        <v>925.65000000000009</v>
      </c>
      <c r="J62" s="40">
        <v>929.55</v>
      </c>
      <c r="K62" s="31">
        <v>921.75</v>
      </c>
      <c r="L62" s="31">
        <v>913</v>
      </c>
      <c r="M62" s="31">
        <v>15.781470000000001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144.35</v>
      </c>
      <c r="D63" s="40">
        <v>144.86666666666667</v>
      </c>
      <c r="E63" s="40">
        <v>142.83333333333334</v>
      </c>
      <c r="F63" s="40">
        <v>141.31666666666666</v>
      </c>
      <c r="G63" s="40">
        <v>139.28333333333333</v>
      </c>
      <c r="H63" s="40">
        <v>146.38333333333335</v>
      </c>
      <c r="I63" s="40">
        <v>148.41666666666666</v>
      </c>
      <c r="J63" s="40">
        <v>149.93333333333337</v>
      </c>
      <c r="K63" s="31">
        <v>146.9</v>
      </c>
      <c r="L63" s="31">
        <v>143.35</v>
      </c>
      <c r="M63" s="31">
        <v>11.59834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158.55000000000001</v>
      </c>
      <c r="D64" s="40">
        <v>159.10000000000002</v>
      </c>
      <c r="E64" s="40">
        <v>157.55000000000004</v>
      </c>
      <c r="F64" s="40">
        <v>156.55000000000001</v>
      </c>
      <c r="G64" s="40">
        <v>155.00000000000003</v>
      </c>
      <c r="H64" s="40">
        <v>160.10000000000005</v>
      </c>
      <c r="I64" s="40">
        <v>161.65</v>
      </c>
      <c r="J64" s="40">
        <v>162.65000000000006</v>
      </c>
      <c r="K64" s="31">
        <v>160.65</v>
      </c>
      <c r="L64" s="31">
        <v>158.1</v>
      </c>
      <c r="M64" s="31">
        <v>76.703860000000006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5767.15</v>
      </c>
      <c r="D65" s="40">
        <v>5756.666666666667</v>
      </c>
      <c r="E65" s="40">
        <v>5625.4333333333343</v>
      </c>
      <c r="F65" s="40">
        <v>5483.7166666666672</v>
      </c>
      <c r="G65" s="40">
        <v>5352.4833333333345</v>
      </c>
      <c r="H65" s="40">
        <v>5898.3833333333341</v>
      </c>
      <c r="I65" s="40">
        <v>6029.6166666666659</v>
      </c>
      <c r="J65" s="40">
        <v>6171.3333333333339</v>
      </c>
      <c r="K65" s="31">
        <v>5887.9</v>
      </c>
      <c r="L65" s="31">
        <v>5614.95</v>
      </c>
      <c r="M65" s="31">
        <v>7.6830999999999996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1454.55</v>
      </c>
      <c r="D66" s="40">
        <v>1457.8500000000001</v>
      </c>
      <c r="E66" s="40">
        <v>1447.7000000000003</v>
      </c>
      <c r="F66" s="40">
        <v>1440.8500000000001</v>
      </c>
      <c r="G66" s="40">
        <v>1430.7000000000003</v>
      </c>
      <c r="H66" s="40">
        <v>1464.7000000000003</v>
      </c>
      <c r="I66" s="40">
        <v>1474.8500000000004</v>
      </c>
      <c r="J66" s="40">
        <v>1481.7000000000003</v>
      </c>
      <c r="K66" s="31">
        <v>1468</v>
      </c>
      <c r="L66" s="31">
        <v>1451</v>
      </c>
      <c r="M66" s="31">
        <v>2.9182100000000002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646.75</v>
      </c>
      <c r="D67" s="40">
        <v>644.65</v>
      </c>
      <c r="E67" s="40">
        <v>638.09999999999991</v>
      </c>
      <c r="F67" s="40">
        <v>629.44999999999993</v>
      </c>
      <c r="G67" s="40">
        <v>622.89999999999986</v>
      </c>
      <c r="H67" s="40">
        <v>653.29999999999995</v>
      </c>
      <c r="I67" s="40">
        <v>659.84999999999991</v>
      </c>
      <c r="J67" s="40">
        <v>668.5</v>
      </c>
      <c r="K67" s="31">
        <v>651.20000000000005</v>
      </c>
      <c r="L67" s="31">
        <v>636</v>
      </c>
      <c r="M67" s="31">
        <v>11.77009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773.5</v>
      </c>
      <c r="D68" s="40">
        <v>770.51666666666677</v>
      </c>
      <c r="E68" s="40">
        <v>759.03333333333353</v>
      </c>
      <c r="F68" s="40">
        <v>744.56666666666672</v>
      </c>
      <c r="G68" s="40">
        <v>733.08333333333348</v>
      </c>
      <c r="H68" s="40">
        <v>784.98333333333358</v>
      </c>
      <c r="I68" s="40">
        <v>796.46666666666692</v>
      </c>
      <c r="J68" s="40">
        <v>810.93333333333362</v>
      </c>
      <c r="K68" s="31">
        <v>782</v>
      </c>
      <c r="L68" s="31">
        <v>756.05</v>
      </c>
      <c r="M68" s="31">
        <v>11.69211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444.05</v>
      </c>
      <c r="D69" s="40">
        <v>444.81666666666666</v>
      </c>
      <c r="E69" s="40">
        <v>437.68333333333334</v>
      </c>
      <c r="F69" s="40">
        <v>431.31666666666666</v>
      </c>
      <c r="G69" s="40">
        <v>424.18333333333334</v>
      </c>
      <c r="H69" s="40">
        <v>451.18333333333334</v>
      </c>
      <c r="I69" s="40">
        <v>458.31666666666666</v>
      </c>
      <c r="J69" s="40">
        <v>464.68333333333334</v>
      </c>
      <c r="K69" s="31">
        <v>451.95</v>
      </c>
      <c r="L69" s="31">
        <v>438.45</v>
      </c>
      <c r="M69" s="31">
        <v>18.644390000000001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974.8</v>
      </c>
      <c r="D70" s="40">
        <v>969.36666666666667</v>
      </c>
      <c r="E70" s="40">
        <v>953.73333333333335</v>
      </c>
      <c r="F70" s="40">
        <v>932.66666666666663</v>
      </c>
      <c r="G70" s="40">
        <v>917.0333333333333</v>
      </c>
      <c r="H70" s="40">
        <v>990.43333333333339</v>
      </c>
      <c r="I70" s="40">
        <v>1006.0666666666668</v>
      </c>
      <c r="J70" s="40">
        <v>1027.1333333333334</v>
      </c>
      <c r="K70" s="31">
        <v>985</v>
      </c>
      <c r="L70" s="31">
        <v>948.3</v>
      </c>
      <c r="M70" s="31">
        <v>6.4062000000000001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408.85</v>
      </c>
      <c r="D71" s="40">
        <v>410.8</v>
      </c>
      <c r="E71" s="40">
        <v>405.6</v>
      </c>
      <c r="F71" s="40">
        <v>402.35</v>
      </c>
      <c r="G71" s="40">
        <v>397.15000000000003</v>
      </c>
      <c r="H71" s="40">
        <v>414.05</v>
      </c>
      <c r="I71" s="40">
        <v>419.24999999999994</v>
      </c>
      <c r="J71" s="40">
        <v>422.5</v>
      </c>
      <c r="K71" s="31">
        <v>416</v>
      </c>
      <c r="L71" s="31">
        <v>407.55</v>
      </c>
      <c r="M71" s="31">
        <v>45.856619999999999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587.54999999999995</v>
      </c>
      <c r="D72" s="40">
        <v>587.44999999999993</v>
      </c>
      <c r="E72" s="40">
        <v>584.09999999999991</v>
      </c>
      <c r="F72" s="40">
        <v>580.65</v>
      </c>
      <c r="G72" s="40">
        <v>577.29999999999995</v>
      </c>
      <c r="H72" s="40">
        <v>590.89999999999986</v>
      </c>
      <c r="I72" s="40">
        <v>594.25</v>
      </c>
      <c r="J72" s="40">
        <v>597.69999999999982</v>
      </c>
      <c r="K72" s="31">
        <v>590.79999999999995</v>
      </c>
      <c r="L72" s="31">
        <v>584</v>
      </c>
      <c r="M72" s="31">
        <v>8.15198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1999.45</v>
      </c>
      <c r="D73" s="40">
        <v>2002.7</v>
      </c>
      <c r="E73" s="40">
        <v>1976.4</v>
      </c>
      <c r="F73" s="40">
        <v>1953.3500000000001</v>
      </c>
      <c r="G73" s="40">
        <v>1927.0500000000002</v>
      </c>
      <c r="H73" s="40">
        <v>2025.75</v>
      </c>
      <c r="I73" s="40">
        <v>2052.0499999999997</v>
      </c>
      <c r="J73" s="40">
        <v>2075.1</v>
      </c>
      <c r="K73" s="31">
        <v>2029</v>
      </c>
      <c r="L73" s="31">
        <v>1979.65</v>
      </c>
      <c r="M73" s="31">
        <v>3.29006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2574.6</v>
      </c>
      <c r="D74" s="40">
        <v>2589.2666666666664</v>
      </c>
      <c r="E74" s="40">
        <v>2550.333333333333</v>
      </c>
      <c r="F74" s="40">
        <v>2526.0666666666666</v>
      </c>
      <c r="G74" s="40">
        <v>2487.1333333333332</v>
      </c>
      <c r="H74" s="40">
        <v>2613.5333333333328</v>
      </c>
      <c r="I74" s="40">
        <v>2652.4666666666662</v>
      </c>
      <c r="J74" s="40">
        <v>2676.7333333333327</v>
      </c>
      <c r="K74" s="31">
        <v>2628.2</v>
      </c>
      <c r="L74" s="31">
        <v>2565</v>
      </c>
      <c r="M74" s="31">
        <v>5.4153700000000002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162.69999999999999</v>
      </c>
      <c r="D75" s="40">
        <v>161.99999999999997</v>
      </c>
      <c r="E75" s="40">
        <v>158.14999999999995</v>
      </c>
      <c r="F75" s="40">
        <v>153.59999999999997</v>
      </c>
      <c r="G75" s="40">
        <v>149.74999999999994</v>
      </c>
      <c r="H75" s="40">
        <v>166.54999999999995</v>
      </c>
      <c r="I75" s="40">
        <v>170.39999999999998</v>
      </c>
      <c r="J75" s="40">
        <v>174.94999999999996</v>
      </c>
      <c r="K75" s="31">
        <v>165.85</v>
      </c>
      <c r="L75" s="31">
        <v>157.44999999999999</v>
      </c>
      <c r="M75" s="31">
        <v>38.182389999999998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4516.55</v>
      </c>
      <c r="D76" s="40">
        <v>4496.8833333333341</v>
      </c>
      <c r="E76" s="40">
        <v>4453.9166666666679</v>
      </c>
      <c r="F76" s="40">
        <v>4391.2833333333338</v>
      </c>
      <c r="G76" s="40">
        <v>4348.3166666666675</v>
      </c>
      <c r="H76" s="40">
        <v>4559.5166666666682</v>
      </c>
      <c r="I76" s="40">
        <v>4602.4833333333336</v>
      </c>
      <c r="J76" s="40">
        <v>4665.1166666666686</v>
      </c>
      <c r="K76" s="31">
        <v>4539.8500000000004</v>
      </c>
      <c r="L76" s="31">
        <v>4434.25</v>
      </c>
      <c r="M76" s="31">
        <v>4.7612300000000003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5265.1</v>
      </c>
      <c r="D77" s="40">
        <v>5284.0166666666673</v>
      </c>
      <c r="E77" s="40">
        <v>5239.7333333333345</v>
      </c>
      <c r="F77" s="40">
        <v>5214.3666666666668</v>
      </c>
      <c r="G77" s="40">
        <v>5170.0833333333339</v>
      </c>
      <c r="H77" s="40">
        <v>5309.383333333335</v>
      </c>
      <c r="I77" s="40">
        <v>5353.6666666666679</v>
      </c>
      <c r="J77" s="40">
        <v>5379.0333333333356</v>
      </c>
      <c r="K77" s="31">
        <v>5328.3</v>
      </c>
      <c r="L77" s="31">
        <v>5258.65</v>
      </c>
      <c r="M77" s="31">
        <v>1.6819999999999999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3667.5</v>
      </c>
      <c r="D78" s="40">
        <v>3689.9666666666667</v>
      </c>
      <c r="E78" s="40">
        <v>3637.5333333333333</v>
      </c>
      <c r="F78" s="40">
        <v>3607.5666666666666</v>
      </c>
      <c r="G78" s="40">
        <v>3555.1333333333332</v>
      </c>
      <c r="H78" s="40">
        <v>3719.9333333333334</v>
      </c>
      <c r="I78" s="40">
        <v>3772.3666666666668</v>
      </c>
      <c r="J78" s="40">
        <v>3802.3333333333335</v>
      </c>
      <c r="K78" s="31">
        <v>3742.4</v>
      </c>
      <c r="L78" s="31">
        <v>3660</v>
      </c>
      <c r="M78" s="31">
        <v>1.0702799999999999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4669.25</v>
      </c>
      <c r="D79" s="40">
        <v>4689.9000000000005</v>
      </c>
      <c r="E79" s="40">
        <v>4639.9000000000015</v>
      </c>
      <c r="F79" s="40">
        <v>4610.5500000000011</v>
      </c>
      <c r="G79" s="40">
        <v>4560.550000000002</v>
      </c>
      <c r="H79" s="40">
        <v>4719.2500000000009</v>
      </c>
      <c r="I79" s="40">
        <v>4769.2499999999991</v>
      </c>
      <c r="J79" s="40">
        <v>4798.6000000000004</v>
      </c>
      <c r="K79" s="31">
        <v>4739.8999999999996</v>
      </c>
      <c r="L79" s="31">
        <v>4660.55</v>
      </c>
      <c r="M79" s="31">
        <v>3.0943200000000002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2794.35</v>
      </c>
      <c r="D80" s="40">
        <v>2801.5833333333335</v>
      </c>
      <c r="E80" s="40">
        <v>2774.166666666667</v>
      </c>
      <c r="F80" s="40">
        <v>2753.9833333333336</v>
      </c>
      <c r="G80" s="40">
        <v>2726.5666666666671</v>
      </c>
      <c r="H80" s="40">
        <v>2821.7666666666669</v>
      </c>
      <c r="I80" s="40">
        <v>2849.1833333333338</v>
      </c>
      <c r="J80" s="40">
        <v>2869.3666666666668</v>
      </c>
      <c r="K80" s="31">
        <v>2829</v>
      </c>
      <c r="L80" s="31">
        <v>2781.4</v>
      </c>
      <c r="M80" s="31">
        <v>3.347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503.25</v>
      </c>
      <c r="D81" s="40">
        <v>505.7</v>
      </c>
      <c r="E81" s="40">
        <v>499.1</v>
      </c>
      <c r="F81" s="40">
        <v>494.95000000000005</v>
      </c>
      <c r="G81" s="40">
        <v>488.35000000000008</v>
      </c>
      <c r="H81" s="40">
        <v>509.84999999999997</v>
      </c>
      <c r="I81" s="40">
        <v>516.45000000000005</v>
      </c>
      <c r="J81" s="40">
        <v>520.59999999999991</v>
      </c>
      <c r="K81" s="31">
        <v>512.29999999999995</v>
      </c>
      <c r="L81" s="31">
        <v>501.55</v>
      </c>
      <c r="M81" s="31">
        <v>2.0419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1688.2</v>
      </c>
      <c r="D82" s="40">
        <v>1691.7333333333333</v>
      </c>
      <c r="E82" s="40">
        <v>1675.4666666666667</v>
      </c>
      <c r="F82" s="40">
        <v>1662.7333333333333</v>
      </c>
      <c r="G82" s="40">
        <v>1646.4666666666667</v>
      </c>
      <c r="H82" s="40">
        <v>1704.4666666666667</v>
      </c>
      <c r="I82" s="40">
        <v>1720.7333333333336</v>
      </c>
      <c r="J82" s="40">
        <v>1733.4666666666667</v>
      </c>
      <c r="K82" s="31">
        <v>1708</v>
      </c>
      <c r="L82" s="31">
        <v>1679</v>
      </c>
      <c r="M82" s="31">
        <v>0.24934000000000001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1854.9</v>
      </c>
      <c r="D83" s="40">
        <v>1858.4666666666665</v>
      </c>
      <c r="E83" s="40">
        <v>1845.2833333333328</v>
      </c>
      <c r="F83" s="40">
        <v>1835.6666666666663</v>
      </c>
      <c r="G83" s="40">
        <v>1822.4833333333327</v>
      </c>
      <c r="H83" s="40">
        <v>1868.083333333333</v>
      </c>
      <c r="I83" s="40">
        <v>1881.2666666666669</v>
      </c>
      <c r="J83" s="40">
        <v>1890.8833333333332</v>
      </c>
      <c r="K83" s="31">
        <v>1871.65</v>
      </c>
      <c r="L83" s="31">
        <v>1848.85</v>
      </c>
      <c r="M83" s="31">
        <v>9.2004199999999994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170.2</v>
      </c>
      <c r="D84" s="40">
        <v>170.65</v>
      </c>
      <c r="E84" s="40">
        <v>169.35000000000002</v>
      </c>
      <c r="F84" s="40">
        <v>168.50000000000003</v>
      </c>
      <c r="G84" s="40">
        <v>167.20000000000005</v>
      </c>
      <c r="H84" s="40">
        <v>171.5</v>
      </c>
      <c r="I84" s="40">
        <v>172.8</v>
      </c>
      <c r="J84" s="40">
        <v>173.64999999999998</v>
      </c>
      <c r="K84" s="31">
        <v>171.95</v>
      </c>
      <c r="L84" s="31">
        <v>169.8</v>
      </c>
      <c r="M84" s="31">
        <v>11.857609999999999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96.45</v>
      </c>
      <c r="D85" s="40">
        <v>95.933333333333337</v>
      </c>
      <c r="E85" s="40">
        <v>94.966666666666669</v>
      </c>
      <c r="F85" s="40">
        <v>93.483333333333334</v>
      </c>
      <c r="G85" s="40">
        <v>92.516666666666666</v>
      </c>
      <c r="H85" s="40">
        <v>97.416666666666671</v>
      </c>
      <c r="I85" s="40">
        <v>98.38333333333334</v>
      </c>
      <c r="J85" s="40">
        <v>99.866666666666674</v>
      </c>
      <c r="K85" s="31">
        <v>96.9</v>
      </c>
      <c r="L85" s="31">
        <v>94.45</v>
      </c>
      <c r="M85" s="31">
        <v>191.46190999999999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286.05</v>
      </c>
      <c r="D86" s="40">
        <v>285.83333333333337</v>
      </c>
      <c r="E86" s="40">
        <v>282.56666666666672</v>
      </c>
      <c r="F86" s="40">
        <v>279.08333333333337</v>
      </c>
      <c r="G86" s="40">
        <v>275.81666666666672</v>
      </c>
      <c r="H86" s="40">
        <v>289.31666666666672</v>
      </c>
      <c r="I86" s="40">
        <v>292.58333333333337</v>
      </c>
      <c r="J86" s="40">
        <v>296.06666666666672</v>
      </c>
      <c r="K86" s="31">
        <v>289.10000000000002</v>
      </c>
      <c r="L86" s="31">
        <v>282.35000000000002</v>
      </c>
      <c r="M86" s="31">
        <v>18.922249999999998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141.80000000000001</v>
      </c>
      <c r="D87" s="40">
        <v>142.13333333333333</v>
      </c>
      <c r="E87" s="40">
        <v>140.81666666666666</v>
      </c>
      <c r="F87" s="40">
        <v>139.83333333333334</v>
      </c>
      <c r="G87" s="40">
        <v>138.51666666666668</v>
      </c>
      <c r="H87" s="40">
        <v>143.11666666666665</v>
      </c>
      <c r="I87" s="40">
        <v>144.43333333333331</v>
      </c>
      <c r="J87" s="40">
        <v>145.41666666666663</v>
      </c>
      <c r="K87" s="31">
        <v>143.44999999999999</v>
      </c>
      <c r="L87" s="31">
        <v>141.15</v>
      </c>
      <c r="M87" s="31">
        <v>67.111469999999997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44.85</v>
      </c>
      <c r="D88" s="40">
        <v>44.900000000000006</v>
      </c>
      <c r="E88" s="40">
        <v>43.100000000000009</v>
      </c>
      <c r="F88" s="40">
        <v>41.35</v>
      </c>
      <c r="G88" s="40">
        <v>39.550000000000004</v>
      </c>
      <c r="H88" s="40">
        <v>46.650000000000013</v>
      </c>
      <c r="I88" s="40">
        <v>48.45000000000001</v>
      </c>
      <c r="J88" s="40">
        <v>50.200000000000017</v>
      </c>
      <c r="K88" s="31">
        <v>46.7</v>
      </c>
      <c r="L88" s="31">
        <v>43.15</v>
      </c>
      <c r="M88" s="31">
        <v>581.81561999999997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3766.05</v>
      </c>
      <c r="D89" s="40">
        <v>3806.0166666666664</v>
      </c>
      <c r="E89" s="40">
        <v>3705.0333333333328</v>
      </c>
      <c r="F89" s="40">
        <v>3644.0166666666664</v>
      </c>
      <c r="G89" s="40">
        <v>3543.0333333333328</v>
      </c>
      <c r="H89" s="40">
        <v>3867.0333333333328</v>
      </c>
      <c r="I89" s="40">
        <v>3968.0166666666664</v>
      </c>
      <c r="J89" s="40">
        <v>4029.0333333333328</v>
      </c>
      <c r="K89" s="31">
        <v>3907</v>
      </c>
      <c r="L89" s="31">
        <v>3745</v>
      </c>
      <c r="M89" s="31">
        <v>2.1593900000000001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520.15</v>
      </c>
      <c r="D90" s="40">
        <v>520.2166666666667</v>
      </c>
      <c r="E90" s="40">
        <v>515.43333333333339</v>
      </c>
      <c r="F90" s="40">
        <v>510.7166666666667</v>
      </c>
      <c r="G90" s="40">
        <v>505.93333333333339</v>
      </c>
      <c r="H90" s="40">
        <v>524.93333333333339</v>
      </c>
      <c r="I90" s="40">
        <v>529.7166666666667</v>
      </c>
      <c r="J90" s="40">
        <v>534.43333333333339</v>
      </c>
      <c r="K90" s="31">
        <v>525</v>
      </c>
      <c r="L90" s="31">
        <v>515.5</v>
      </c>
      <c r="M90" s="31">
        <v>6.3803700000000001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915.05</v>
      </c>
      <c r="D91" s="40">
        <v>921.9</v>
      </c>
      <c r="E91" s="40">
        <v>905.8</v>
      </c>
      <c r="F91" s="40">
        <v>896.55</v>
      </c>
      <c r="G91" s="40">
        <v>880.44999999999993</v>
      </c>
      <c r="H91" s="40">
        <v>931.15</v>
      </c>
      <c r="I91" s="40">
        <v>947.25000000000011</v>
      </c>
      <c r="J91" s="40">
        <v>956.5</v>
      </c>
      <c r="K91" s="31">
        <v>938</v>
      </c>
      <c r="L91" s="31">
        <v>912.65</v>
      </c>
      <c r="M91" s="31">
        <v>6.1957399999999998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631.25</v>
      </c>
      <c r="D92" s="40">
        <v>633.9</v>
      </c>
      <c r="E92" s="40">
        <v>624.34999999999991</v>
      </c>
      <c r="F92" s="40">
        <v>617.44999999999993</v>
      </c>
      <c r="G92" s="40">
        <v>607.89999999999986</v>
      </c>
      <c r="H92" s="40">
        <v>640.79999999999995</v>
      </c>
      <c r="I92" s="40">
        <v>650.34999999999991</v>
      </c>
      <c r="J92" s="40">
        <v>657.25</v>
      </c>
      <c r="K92" s="31">
        <v>643.45000000000005</v>
      </c>
      <c r="L92" s="31">
        <v>627</v>
      </c>
      <c r="M92" s="31">
        <v>0.76437999999999995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1913.25</v>
      </c>
      <c r="D93" s="40">
        <v>1922.7833333333335</v>
      </c>
      <c r="E93" s="40">
        <v>1897.0666666666671</v>
      </c>
      <c r="F93" s="40">
        <v>1880.8833333333334</v>
      </c>
      <c r="G93" s="40">
        <v>1855.166666666667</v>
      </c>
      <c r="H93" s="40">
        <v>1938.9666666666672</v>
      </c>
      <c r="I93" s="40">
        <v>1964.6833333333338</v>
      </c>
      <c r="J93" s="40">
        <v>1980.8666666666672</v>
      </c>
      <c r="K93" s="31">
        <v>1948.5</v>
      </c>
      <c r="L93" s="31">
        <v>1906.6</v>
      </c>
      <c r="M93" s="31">
        <v>8.90137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1846.9</v>
      </c>
      <c r="D94" s="40">
        <v>1846.3</v>
      </c>
      <c r="E94" s="40">
        <v>1821.6</v>
      </c>
      <c r="F94" s="40">
        <v>1796.3</v>
      </c>
      <c r="G94" s="40">
        <v>1771.6</v>
      </c>
      <c r="H94" s="40">
        <v>1871.6</v>
      </c>
      <c r="I94" s="40">
        <v>1896.3000000000002</v>
      </c>
      <c r="J94" s="40">
        <v>1921.6</v>
      </c>
      <c r="K94" s="31">
        <v>1871</v>
      </c>
      <c r="L94" s="31">
        <v>1821</v>
      </c>
      <c r="M94" s="31">
        <v>14.10909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712.15</v>
      </c>
      <c r="D95" s="40">
        <v>703.93333333333339</v>
      </c>
      <c r="E95" s="40">
        <v>693.86666666666679</v>
      </c>
      <c r="F95" s="40">
        <v>675.58333333333337</v>
      </c>
      <c r="G95" s="40">
        <v>665.51666666666677</v>
      </c>
      <c r="H95" s="40">
        <v>722.21666666666681</v>
      </c>
      <c r="I95" s="40">
        <v>732.28333333333342</v>
      </c>
      <c r="J95" s="40">
        <v>750.56666666666683</v>
      </c>
      <c r="K95" s="31">
        <v>714</v>
      </c>
      <c r="L95" s="31">
        <v>685.65</v>
      </c>
      <c r="M95" s="31">
        <v>15.85866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317.3</v>
      </c>
      <c r="D96" s="40">
        <v>317.65000000000003</v>
      </c>
      <c r="E96" s="40">
        <v>313.70000000000005</v>
      </c>
      <c r="F96" s="40">
        <v>310.10000000000002</v>
      </c>
      <c r="G96" s="40">
        <v>306.15000000000003</v>
      </c>
      <c r="H96" s="40">
        <v>321.25000000000006</v>
      </c>
      <c r="I96" s="40">
        <v>325.2</v>
      </c>
      <c r="J96" s="40">
        <v>328.80000000000007</v>
      </c>
      <c r="K96" s="31">
        <v>321.60000000000002</v>
      </c>
      <c r="L96" s="31">
        <v>314.05</v>
      </c>
      <c r="M96" s="31">
        <v>6.4994100000000001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1343.65</v>
      </c>
      <c r="D97" s="40">
        <v>1323.8833333333334</v>
      </c>
      <c r="E97" s="40">
        <v>1299.7666666666669</v>
      </c>
      <c r="F97" s="40">
        <v>1255.8833333333334</v>
      </c>
      <c r="G97" s="40">
        <v>1231.7666666666669</v>
      </c>
      <c r="H97" s="40">
        <v>1367.7666666666669</v>
      </c>
      <c r="I97" s="40">
        <v>1391.8833333333332</v>
      </c>
      <c r="J97" s="40">
        <v>1435.7666666666669</v>
      </c>
      <c r="K97" s="31">
        <v>1348</v>
      </c>
      <c r="L97" s="31">
        <v>1280</v>
      </c>
      <c r="M97" s="31">
        <v>67.721890000000002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2487.25</v>
      </c>
      <c r="D98" s="40">
        <v>2502.0833333333335</v>
      </c>
      <c r="E98" s="40">
        <v>2466.166666666667</v>
      </c>
      <c r="F98" s="40">
        <v>2445.0833333333335</v>
      </c>
      <c r="G98" s="40">
        <v>2409.166666666667</v>
      </c>
      <c r="H98" s="40">
        <v>2523.166666666667</v>
      </c>
      <c r="I98" s="40">
        <v>2559.0833333333339</v>
      </c>
      <c r="J98" s="40">
        <v>2580.166666666667</v>
      </c>
      <c r="K98" s="31">
        <v>2538</v>
      </c>
      <c r="L98" s="31">
        <v>2481</v>
      </c>
      <c r="M98" s="31">
        <v>1.6209899999999999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1565.9</v>
      </c>
      <c r="D99" s="40">
        <v>1560.8000000000002</v>
      </c>
      <c r="E99" s="40">
        <v>1552.9000000000003</v>
      </c>
      <c r="F99" s="40">
        <v>1539.9</v>
      </c>
      <c r="G99" s="40">
        <v>1532.0000000000002</v>
      </c>
      <c r="H99" s="40">
        <v>1573.8000000000004</v>
      </c>
      <c r="I99" s="40">
        <v>1581.7</v>
      </c>
      <c r="J99" s="40">
        <v>1594.7000000000005</v>
      </c>
      <c r="K99" s="31">
        <v>1568.7</v>
      </c>
      <c r="L99" s="31">
        <v>1547.8</v>
      </c>
      <c r="M99" s="31">
        <v>41.945990000000002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658.15</v>
      </c>
      <c r="D100" s="40">
        <v>660.1</v>
      </c>
      <c r="E100" s="40">
        <v>654.30000000000007</v>
      </c>
      <c r="F100" s="40">
        <v>650.45000000000005</v>
      </c>
      <c r="G100" s="40">
        <v>644.65000000000009</v>
      </c>
      <c r="H100" s="40">
        <v>663.95</v>
      </c>
      <c r="I100" s="40">
        <v>669.75</v>
      </c>
      <c r="J100" s="40">
        <v>673.6</v>
      </c>
      <c r="K100" s="31">
        <v>665.9</v>
      </c>
      <c r="L100" s="31">
        <v>656.25</v>
      </c>
      <c r="M100" s="31">
        <v>14.849640000000001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1357.85</v>
      </c>
      <c r="D101" s="40">
        <v>1351.25</v>
      </c>
      <c r="E101" s="40">
        <v>1337.5</v>
      </c>
      <c r="F101" s="40">
        <v>1317.15</v>
      </c>
      <c r="G101" s="40">
        <v>1303.4000000000001</v>
      </c>
      <c r="H101" s="40">
        <v>1371.6</v>
      </c>
      <c r="I101" s="40">
        <v>1385.35</v>
      </c>
      <c r="J101" s="40">
        <v>1405.6999999999998</v>
      </c>
      <c r="K101" s="31">
        <v>1365</v>
      </c>
      <c r="L101" s="31">
        <v>1330.9</v>
      </c>
      <c r="M101" s="31">
        <v>7.3587100000000003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2568.25</v>
      </c>
      <c r="D102" s="40">
        <v>2573.7333333333331</v>
      </c>
      <c r="E102" s="40">
        <v>2555.3166666666662</v>
      </c>
      <c r="F102" s="40">
        <v>2542.3833333333332</v>
      </c>
      <c r="G102" s="40">
        <v>2523.9666666666662</v>
      </c>
      <c r="H102" s="40">
        <v>2586.6666666666661</v>
      </c>
      <c r="I102" s="40">
        <v>2605.083333333333</v>
      </c>
      <c r="J102" s="40">
        <v>2618.016666666666</v>
      </c>
      <c r="K102" s="31">
        <v>2592.15</v>
      </c>
      <c r="L102" s="31">
        <v>2560.8000000000002</v>
      </c>
      <c r="M102" s="31">
        <v>3.72092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486.35</v>
      </c>
      <c r="D103" s="40">
        <v>489.75</v>
      </c>
      <c r="E103" s="40">
        <v>482.3</v>
      </c>
      <c r="F103" s="40">
        <v>478.25</v>
      </c>
      <c r="G103" s="40">
        <v>470.8</v>
      </c>
      <c r="H103" s="40">
        <v>493.8</v>
      </c>
      <c r="I103" s="40">
        <v>501.25000000000006</v>
      </c>
      <c r="J103" s="40">
        <v>505.3</v>
      </c>
      <c r="K103" s="31">
        <v>497.2</v>
      </c>
      <c r="L103" s="31">
        <v>485.7</v>
      </c>
      <c r="M103" s="31">
        <v>53.460729999999998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1280.2</v>
      </c>
      <c r="D104" s="40">
        <v>1285.6499999999999</v>
      </c>
      <c r="E104" s="40">
        <v>1265.5499999999997</v>
      </c>
      <c r="F104" s="40">
        <v>1250.8999999999999</v>
      </c>
      <c r="G104" s="40">
        <v>1230.7999999999997</v>
      </c>
      <c r="H104" s="40">
        <v>1300.2999999999997</v>
      </c>
      <c r="I104" s="40">
        <v>1320.3999999999996</v>
      </c>
      <c r="J104" s="40">
        <v>1335.0499999999997</v>
      </c>
      <c r="K104" s="31">
        <v>1305.75</v>
      </c>
      <c r="L104" s="31">
        <v>1271</v>
      </c>
      <c r="M104" s="31">
        <v>14.567869999999999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130.19999999999999</v>
      </c>
      <c r="D105" s="40">
        <v>130.78333333333333</v>
      </c>
      <c r="E105" s="40">
        <v>128.56666666666666</v>
      </c>
      <c r="F105" s="40">
        <v>126.93333333333334</v>
      </c>
      <c r="G105" s="40">
        <v>124.71666666666667</v>
      </c>
      <c r="H105" s="40">
        <v>132.41666666666666</v>
      </c>
      <c r="I105" s="40">
        <v>134.6333333333333</v>
      </c>
      <c r="J105" s="40">
        <v>136.26666666666665</v>
      </c>
      <c r="K105" s="31">
        <v>133</v>
      </c>
      <c r="L105" s="31">
        <v>129.15</v>
      </c>
      <c r="M105" s="31">
        <v>34.27948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318.75</v>
      </c>
      <c r="D106" s="40">
        <v>321.3</v>
      </c>
      <c r="E106" s="40">
        <v>315.15000000000003</v>
      </c>
      <c r="F106" s="40">
        <v>311.55</v>
      </c>
      <c r="G106" s="40">
        <v>305.40000000000003</v>
      </c>
      <c r="H106" s="40">
        <v>324.90000000000003</v>
      </c>
      <c r="I106" s="40">
        <v>331.05</v>
      </c>
      <c r="J106" s="40">
        <v>334.65000000000003</v>
      </c>
      <c r="K106" s="31">
        <v>327.45</v>
      </c>
      <c r="L106" s="31">
        <v>317.7</v>
      </c>
      <c r="M106" s="31">
        <v>30.466159999999999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2403.65</v>
      </c>
      <c r="D107" s="40">
        <v>2404.65</v>
      </c>
      <c r="E107" s="40">
        <v>2391</v>
      </c>
      <c r="F107" s="40">
        <v>2378.35</v>
      </c>
      <c r="G107" s="40">
        <v>2364.6999999999998</v>
      </c>
      <c r="H107" s="40">
        <v>2417.3000000000002</v>
      </c>
      <c r="I107" s="40">
        <v>2430.9500000000007</v>
      </c>
      <c r="J107" s="40">
        <v>2443.6000000000004</v>
      </c>
      <c r="K107" s="31">
        <v>2418.3000000000002</v>
      </c>
      <c r="L107" s="31">
        <v>2392</v>
      </c>
      <c r="M107" s="31">
        <v>13.21335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326.75</v>
      </c>
      <c r="D108" s="40">
        <v>326.68333333333334</v>
      </c>
      <c r="E108" s="40">
        <v>323.91666666666669</v>
      </c>
      <c r="F108" s="40">
        <v>321.08333333333337</v>
      </c>
      <c r="G108" s="40">
        <v>318.31666666666672</v>
      </c>
      <c r="H108" s="40">
        <v>329.51666666666665</v>
      </c>
      <c r="I108" s="40">
        <v>332.2833333333333</v>
      </c>
      <c r="J108" s="40">
        <v>335.11666666666662</v>
      </c>
      <c r="K108" s="31">
        <v>329.45</v>
      </c>
      <c r="L108" s="31">
        <v>323.85000000000002</v>
      </c>
      <c r="M108" s="31">
        <v>3.8127800000000001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2710.95</v>
      </c>
      <c r="D109" s="40">
        <v>2701.3166666666666</v>
      </c>
      <c r="E109" s="40">
        <v>2673.6333333333332</v>
      </c>
      <c r="F109" s="40">
        <v>2636.3166666666666</v>
      </c>
      <c r="G109" s="40">
        <v>2608.6333333333332</v>
      </c>
      <c r="H109" s="40">
        <v>2738.6333333333332</v>
      </c>
      <c r="I109" s="40">
        <v>2766.3166666666666</v>
      </c>
      <c r="J109" s="40">
        <v>2803.6333333333332</v>
      </c>
      <c r="K109" s="31">
        <v>2729</v>
      </c>
      <c r="L109" s="31">
        <v>2664</v>
      </c>
      <c r="M109" s="31">
        <v>41.700069999999997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810.65</v>
      </c>
      <c r="D110" s="40">
        <v>809.08333333333337</v>
      </c>
      <c r="E110" s="40">
        <v>803.4666666666667</v>
      </c>
      <c r="F110" s="40">
        <v>796.2833333333333</v>
      </c>
      <c r="G110" s="40">
        <v>790.66666666666663</v>
      </c>
      <c r="H110" s="40">
        <v>816.26666666666677</v>
      </c>
      <c r="I110" s="40">
        <v>821.88333333333333</v>
      </c>
      <c r="J110" s="40">
        <v>829.06666666666683</v>
      </c>
      <c r="K110" s="31">
        <v>814.7</v>
      </c>
      <c r="L110" s="31">
        <v>801.9</v>
      </c>
      <c r="M110" s="31">
        <v>99.820610000000002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1426.55</v>
      </c>
      <c r="D111" s="40">
        <v>1431.6166666666668</v>
      </c>
      <c r="E111" s="40">
        <v>1413.4333333333336</v>
      </c>
      <c r="F111" s="40">
        <v>1400.3166666666668</v>
      </c>
      <c r="G111" s="40">
        <v>1382.1333333333337</v>
      </c>
      <c r="H111" s="40">
        <v>1444.7333333333336</v>
      </c>
      <c r="I111" s="40">
        <v>1462.916666666667</v>
      </c>
      <c r="J111" s="40">
        <v>1476.0333333333335</v>
      </c>
      <c r="K111" s="31">
        <v>1449.8</v>
      </c>
      <c r="L111" s="31">
        <v>1418.5</v>
      </c>
      <c r="M111" s="31">
        <v>6.79549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583.1</v>
      </c>
      <c r="D112" s="40">
        <v>587.38333333333333</v>
      </c>
      <c r="E112" s="40">
        <v>576.2166666666667</v>
      </c>
      <c r="F112" s="40">
        <v>569.33333333333337</v>
      </c>
      <c r="G112" s="40">
        <v>558.16666666666674</v>
      </c>
      <c r="H112" s="40">
        <v>594.26666666666665</v>
      </c>
      <c r="I112" s="40">
        <v>605.43333333333339</v>
      </c>
      <c r="J112" s="40">
        <v>612.31666666666661</v>
      </c>
      <c r="K112" s="31">
        <v>598.54999999999995</v>
      </c>
      <c r="L112" s="31">
        <v>580.5</v>
      </c>
      <c r="M112" s="31">
        <v>18.427849999999999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783.95</v>
      </c>
      <c r="D113" s="40">
        <v>786.91666666666663</v>
      </c>
      <c r="E113" s="40">
        <v>777.83333333333326</v>
      </c>
      <c r="F113" s="40">
        <v>771.71666666666658</v>
      </c>
      <c r="G113" s="40">
        <v>762.63333333333321</v>
      </c>
      <c r="H113" s="40">
        <v>793.0333333333333</v>
      </c>
      <c r="I113" s="40">
        <v>802.11666666666656</v>
      </c>
      <c r="J113" s="40">
        <v>808.23333333333335</v>
      </c>
      <c r="K113" s="31">
        <v>796</v>
      </c>
      <c r="L113" s="31">
        <v>780.8</v>
      </c>
      <c r="M113" s="31">
        <v>2.8698700000000001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49.3</v>
      </c>
      <c r="D114" s="40">
        <v>49.666666666666664</v>
      </c>
      <c r="E114" s="40">
        <v>48.733333333333327</v>
      </c>
      <c r="F114" s="40">
        <v>48.166666666666664</v>
      </c>
      <c r="G114" s="40">
        <v>47.233333333333327</v>
      </c>
      <c r="H114" s="40">
        <v>50.233333333333327</v>
      </c>
      <c r="I114" s="40">
        <v>51.166666666666664</v>
      </c>
      <c r="J114" s="40">
        <v>51.733333333333327</v>
      </c>
      <c r="K114" s="31">
        <v>50.6</v>
      </c>
      <c r="L114" s="31">
        <v>49.1</v>
      </c>
      <c r="M114" s="31">
        <v>247.14528999999999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221.95</v>
      </c>
      <c r="D115" s="40">
        <v>222.46666666666667</v>
      </c>
      <c r="E115" s="40">
        <v>220.68333333333334</v>
      </c>
      <c r="F115" s="40">
        <v>219.41666666666666</v>
      </c>
      <c r="G115" s="40">
        <v>217.63333333333333</v>
      </c>
      <c r="H115" s="40">
        <v>223.73333333333335</v>
      </c>
      <c r="I115" s="40">
        <v>225.51666666666671</v>
      </c>
      <c r="J115" s="40">
        <v>226.78333333333336</v>
      </c>
      <c r="K115" s="31">
        <v>224.25</v>
      </c>
      <c r="L115" s="31">
        <v>221.2</v>
      </c>
      <c r="M115" s="31">
        <v>80.206950000000006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6504.1</v>
      </c>
      <c r="D116" s="40">
        <v>6543.0166666666664</v>
      </c>
      <c r="E116" s="40">
        <v>6446.083333333333</v>
      </c>
      <c r="F116" s="40">
        <v>6388.0666666666666</v>
      </c>
      <c r="G116" s="40">
        <v>6291.1333333333332</v>
      </c>
      <c r="H116" s="40">
        <v>6601.0333333333328</v>
      </c>
      <c r="I116" s="40">
        <v>6697.9666666666672</v>
      </c>
      <c r="J116" s="40">
        <v>6755.9833333333327</v>
      </c>
      <c r="K116" s="31">
        <v>6639.95</v>
      </c>
      <c r="L116" s="31">
        <v>6485</v>
      </c>
      <c r="M116" s="31">
        <v>1.24478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145.69999999999999</v>
      </c>
      <c r="D117" s="40">
        <v>146.58333333333334</v>
      </c>
      <c r="E117" s="40">
        <v>144.2166666666667</v>
      </c>
      <c r="F117" s="40">
        <v>142.73333333333335</v>
      </c>
      <c r="G117" s="40">
        <v>140.3666666666667</v>
      </c>
      <c r="H117" s="40">
        <v>148.06666666666669</v>
      </c>
      <c r="I117" s="40">
        <v>150.43333333333331</v>
      </c>
      <c r="J117" s="40">
        <v>151.91666666666669</v>
      </c>
      <c r="K117" s="31">
        <v>148.94999999999999</v>
      </c>
      <c r="L117" s="31">
        <v>145.1</v>
      </c>
      <c r="M117" s="31">
        <v>16.49118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197.05</v>
      </c>
      <c r="D118" s="40">
        <v>195.45000000000002</v>
      </c>
      <c r="E118" s="40">
        <v>192.90000000000003</v>
      </c>
      <c r="F118" s="40">
        <v>188.75000000000003</v>
      </c>
      <c r="G118" s="40">
        <v>186.20000000000005</v>
      </c>
      <c r="H118" s="40">
        <v>199.60000000000002</v>
      </c>
      <c r="I118" s="40">
        <v>202.15000000000003</v>
      </c>
      <c r="J118" s="40">
        <v>206.3</v>
      </c>
      <c r="K118" s="31">
        <v>198</v>
      </c>
      <c r="L118" s="31">
        <v>191.3</v>
      </c>
      <c r="M118" s="31">
        <v>55.886150000000001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118.6</v>
      </c>
      <c r="D119" s="40">
        <v>119.08333333333333</v>
      </c>
      <c r="E119" s="40">
        <v>117.71666666666665</v>
      </c>
      <c r="F119" s="40">
        <v>116.83333333333333</v>
      </c>
      <c r="G119" s="40">
        <v>115.46666666666665</v>
      </c>
      <c r="H119" s="40">
        <v>119.96666666666665</v>
      </c>
      <c r="I119" s="40">
        <v>121.33333333333333</v>
      </c>
      <c r="J119" s="40">
        <v>122.21666666666665</v>
      </c>
      <c r="K119" s="31">
        <v>120.45</v>
      </c>
      <c r="L119" s="31">
        <v>118.2</v>
      </c>
      <c r="M119" s="31">
        <v>59.460360000000001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862.4</v>
      </c>
      <c r="D120" s="40">
        <v>868.18333333333339</v>
      </c>
      <c r="E120" s="40">
        <v>853.36666666666679</v>
      </c>
      <c r="F120" s="40">
        <v>844.33333333333337</v>
      </c>
      <c r="G120" s="40">
        <v>829.51666666666677</v>
      </c>
      <c r="H120" s="40">
        <v>877.21666666666681</v>
      </c>
      <c r="I120" s="40">
        <v>892.03333333333342</v>
      </c>
      <c r="J120" s="40">
        <v>901.06666666666683</v>
      </c>
      <c r="K120" s="31">
        <v>883</v>
      </c>
      <c r="L120" s="31">
        <v>859.15</v>
      </c>
      <c r="M120" s="31">
        <v>32.57687</v>
      </c>
      <c r="N120" s="1"/>
      <c r="O120" s="1"/>
    </row>
    <row r="121" spans="1:15" ht="12.75" customHeight="1">
      <c r="A121" s="56">
        <v>112</v>
      </c>
      <c r="B121" s="31" t="s">
        <v>837</v>
      </c>
      <c r="C121" s="31">
        <v>22.95</v>
      </c>
      <c r="D121" s="40">
        <v>23</v>
      </c>
      <c r="E121" s="40">
        <v>22.8</v>
      </c>
      <c r="F121" s="40">
        <v>22.650000000000002</v>
      </c>
      <c r="G121" s="40">
        <v>22.450000000000003</v>
      </c>
      <c r="H121" s="40">
        <v>23.15</v>
      </c>
      <c r="I121" s="40">
        <v>23.35</v>
      </c>
      <c r="J121" s="40">
        <v>23.499999999999996</v>
      </c>
      <c r="K121" s="31">
        <v>23.2</v>
      </c>
      <c r="L121" s="31">
        <v>22.85</v>
      </c>
      <c r="M121" s="31">
        <v>113.44815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463.5</v>
      </c>
      <c r="D122" s="40">
        <v>465.51666666666665</v>
      </c>
      <c r="E122" s="40">
        <v>460.7833333333333</v>
      </c>
      <c r="F122" s="40">
        <v>458.06666666666666</v>
      </c>
      <c r="G122" s="40">
        <v>453.33333333333331</v>
      </c>
      <c r="H122" s="40">
        <v>468.23333333333329</v>
      </c>
      <c r="I122" s="40">
        <v>472.96666666666664</v>
      </c>
      <c r="J122" s="40">
        <v>475.68333333333328</v>
      </c>
      <c r="K122" s="31">
        <v>470.25</v>
      </c>
      <c r="L122" s="31">
        <v>462.8</v>
      </c>
      <c r="M122" s="31">
        <v>13.9438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267.55</v>
      </c>
      <c r="D123" s="40">
        <v>263.58333333333331</v>
      </c>
      <c r="E123" s="40">
        <v>257.71666666666664</v>
      </c>
      <c r="F123" s="40">
        <v>247.88333333333333</v>
      </c>
      <c r="G123" s="40">
        <v>242.01666666666665</v>
      </c>
      <c r="H123" s="40">
        <v>273.41666666666663</v>
      </c>
      <c r="I123" s="40">
        <v>279.2833333333333</v>
      </c>
      <c r="J123" s="40">
        <v>289.11666666666662</v>
      </c>
      <c r="K123" s="31">
        <v>269.45</v>
      </c>
      <c r="L123" s="31">
        <v>253.75</v>
      </c>
      <c r="M123" s="31">
        <v>76.64067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917.95</v>
      </c>
      <c r="D124" s="40">
        <v>922.33333333333337</v>
      </c>
      <c r="E124" s="40">
        <v>909.61666666666679</v>
      </c>
      <c r="F124" s="40">
        <v>901.28333333333342</v>
      </c>
      <c r="G124" s="40">
        <v>888.56666666666683</v>
      </c>
      <c r="H124" s="40">
        <v>930.66666666666674</v>
      </c>
      <c r="I124" s="40">
        <v>943.38333333333321</v>
      </c>
      <c r="J124" s="40">
        <v>951.7166666666667</v>
      </c>
      <c r="K124" s="31">
        <v>935.05</v>
      </c>
      <c r="L124" s="31">
        <v>914</v>
      </c>
      <c r="M124" s="31">
        <v>33.83081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5638.2</v>
      </c>
      <c r="D125" s="40">
        <v>5604.25</v>
      </c>
      <c r="E125" s="40">
        <v>5535.7</v>
      </c>
      <c r="F125" s="40">
        <v>5433.2</v>
      </c>
      <c r="G125" s="40">
        <v>5364.65</v>
      </c>
      <c r="H125" s="40">
        <v>5706.75</v>
      </c>
      <c r="I125" s="40">
        <v>5775.2999999999993</v>
      </c>
      <c r="J125" s="40">
        <v>5877.8</v>
      </c>
      <c r="K125" s="31">
        <v>5672.8</v>
      </c>
      <c r="L125" s="31">
        <v>5501.75</v>
      </c>
      <c r="M125" s="31">
        <v>3.7147100000000002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1855.6</v>
      </c>
      <c r="D126" s="40">
        <v>1858.5833333333333</v>
      </c>
      <c r="E126" s="40">
        <v>1847.1666666666665</v>
      </c>
      <c r="F126" s="40">
        <v>1838.7333333333333</v>
      </c>
      <c r="G126" s="40">
        <v>1827.3166666666666</v>
      </c>
      <c r="H126" s="40">
        <v>1867.0166666666664</v>
      </c>
      <c r="I126" s="40">
        <v>1878.4333333333329</v>
      </c>
      <c r="J126" s="40">
        <v>1886.8666666666663</v>
      </c>
      <c r="K126" s="31">
        <v>1870</v>
      </c>
      <c r="L126" s="31">
        <v>1850.15</v>
      </c>
      <c r="M126" s="31">
        <v>51.422870000000003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2035.55</v>
      </c>
      <c r="D127" s="40">
        <v>2058.6333333333332</v>
      </c>
      <c r="E127" s="40">
        <v>2002.2666666666664</v>
      </c>
      <c r="F127" s="40">
        <v>1968.9833333333331</v>
      </c>
      <c r="G127" s="40">
        <v>1912.6166666666663</v>
      </c>
      <c r="H127" s="40">
        <v>2091.9166666666665</v>
      </c>
      <c r="I127" s="40">
        <v>2148.2833333333333</v>
      </c>
      <c r="J127" s="40">
        <v>2181.5666666666666</v>
      </c>
      <c r="K127" s="31">
        <v>2115</v>
      </c>
      <c r="L127" s="31">
        <v>2025.35</v>
      </c>
      <c r="M127" s="31">
        <v>14.617800000000001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1057.3</v>
      </c>
      <c r="D128" s="40">
        <v>1059.75</v>
      </c>
      <c r="E128" s="40">
        <v>1042.55</v>
      </c>
      <c r="F128" s="40">
        <v>1027.8</v>
      </c>
      <c r="G128" s="40">
        <v>1010.5999999999999</v>
      </c>
      <c r="H128" s="40">
        <v>1074.5</v>
      </c>
      <c r="I128" s="40">
        <v>1091.6999999999998</v>
      </c>
      <c r="J128" s="40">
        <v>1106.45</v>
      </c>
      <c r="K128" s="31">
        <v>1076.95</v>
      </c>
      <c r="L128" s="31">
        <v>1045</v>
      </c>
      <c r="M128" s="31">
        <v>3.1214900000000001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314.05</v>
      </c>
      <c r="D129" s="40">
        <v>315.16666666666669</v>
      </c>
      <c r="E129" s="40">
        <v>308.88333333333338</v>
      </c>
      <c r="F129" s="40">
        <v>303.7166666666667</v>
      </c>
      <c r="G129" s="40">
        <v>297.43333333333339</v>
      </c>
      <c r="H129" s="40">
        <v>320.33333333333337</v>
      </c>
      <c r="I129" s="40">
        <v>326.61666666666667</v>
      </c>
      <c r="J129" s="40">
        <v>331.78333333333336</v>
      </c>
      <c r="K129" s="31">
        <v>321.45</v>
      </c>
      <c r="L129" s="31">
        <v>310</v>
      </c>
      <c r="M129" s="31">
        <v>3.71665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645.70000000000005</v>
      </c>
      <c r="D130" s="40">
        <v>652.5</v>
      </c>
      <c r="E130" s="40">
        <v>636.45000000000005</v>
      </c>
      <c r="F130" s="40">
        <v>627.20000000000005</v>
      </c>
      <c r="G130" s="40">
        <v>611.15000000000009</v>
      </c>
      <c r="H130" s="40">
        <v>661.75</v>
      </c>
      <c r="I130" s="40">
        <v>677.8</v>
      </c>
      <c r="J130" s="40">
        <v>687.05</v>
      </c>
      <c r="K130" s="31">
        <v>668.55</v>
      </c>
      <c r="L130" s="31">
        <v>643.25</v>
      </c>
      <c r="M130" s="31">
        <v>69.123699999999999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383.95</v>
      </c>
      <c r="D131" s="40">
        <v>390.08333333333331</v>
      </c>
      <c r="E131" s="40">
        <v>376.46666666666664</v>
      </c>
      <c r="F131" s="40">
        <v>368.98333333333335</v>
      </c>
      <c r="G131" s="40">
        <v>355.36666666666667</v>
      </c>
      <c r="H131" s="40">
        <v>397.56666666666661</v>
      </c>
      <c r="I131" s="40">
        <v>411.18333333333328</v>
      </c>
      <c r="J131" s="40">
        <v>418.66666666666657</v>
      </c>
      <c r="K131" s="31">
        <v>403.7</v>
      </c>
      <c r="L131" s="31">
        <v>382.6</v>
      </c>
      <c r="M131" s="31">
        <v>86.419560000000004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3806.6</v>
      </c>
      <c r="D132" s="40">
        <v>3822.9</v>
      </c>
      <c r="E132" s="40">
        <v>3765.9500000000003</v>
      </c>
      <c r="F132" s="40">
        <v>3725.3</v>
      </c>
      <c r="G132" s="40">
        <v>3668.3500000000004</v>
      </c>
      <c r="H132" s="40">
        <v>3863.55</v>
      </c>
      <c r="I132" s="40">
        <v>3920.5</v>
      </c>
      <c r="J132" s="40">
        <v>3961.15</v>
      </c>
      <c r="K132" s="31">
        <v>3879.85</v>
      </c>
      <c r="L132" s="31">
        <v>3782.25</v>
      </c>
      <c r="M132" s="31">
        <v>6.6456099999999996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1936.8</v>
      </c>
      <c r="D133" s="40">
        <v>1937.0833333333333</v>
      </c>
      <c r="E133" s="40">
        <v>1919.9166666666665</v>
      </c>
      <c r="F133" s="40">
        <v>1903.0333333333333</v>
      </c>
      <c r="G133" s="40">
        <v>1885.8666666666666</v>
      </c>
      <c r="H133" s="40">
        <v>1953.9666666666665</v>
      </c>
      <c r="I133" s="40">
        <v>1971.133333333333</v>
      </c>
      <c r="J133" s="40">
        <v>1988.0166666666664</v>
      </c>
      <c r="K133" s="31">
        <v>1954.25</v>
      </c>
      <c r="L133" s="31">
        <v>1920.2</v>
      </c>
      <c r="M133" s="31">
        <v>27.14019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79.150000000000006</v>
      </c>
      <c r="D134" s="40">
        <v>79.55</v>
      </c>
      <c r="E134" s="40">
        <v>78.5</v>
      </c>
      <c r="F134" s="40">
        <v>77.850000000000009</v>
      </c>
      <c r="G134" s="40">
        <v>76.800000000000011</v>
      </c>
      <c r="H134" s="40">
        <v>80.199999999999989</v>
      </c>
      <c r="I134" s="40">
        <v>81.249999999999972</v>
      </c>
      <c r="J134" s="40">
        <v>81.899999999999977</v>
      </c>
      <c r="K134" s="31">
        <v>80.599999999999994</v>
      </c>
      <c r="L134" s="31">
        <v>78.900000000000006</v>
      </c>
      <c r="M134" s="31">
        <v>48.033479999999997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5646.95</v>
      </c>
      <c r="D135" s="40">
        <v>5639.6333333333341</v>
      </c>
      <c r="E135" s="40">
        <v>5589.2666666666682</v>
      </c>
      <c r="F135" s="40">
        <v>5531.5833333333339</v>
      </c>
      <c r="G135" s="40">
        <v>5481.2166666666681</v>
      </c>
      <c r="H135" s="40">
        <v>5697.3166666666684</v>
      </c>
      <c r="I135" s="40">
        <v>5747.6833333333352</v>
      </c>
      <c r="J135" s="40">
        <v>5805.3666666666686</v>
      </c>
      <c r="K135" s="31">
        <v>5690</v>
      </c>
      <c r="L135" s="31">
        <v>5581.95</v>
      </c>
      <c r="M135" s="31">
        <v>3.1391300000000002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375.5</v>
      </c>
      <c r="D136" s="40">
        <v>377.68333333333334</v>
      </c>
      <c r="E136" s="40">
        <v>372.36666666666667</v>
      </c>
      <c r="F136" s="40">
        <v>369.23333333333335</v>
      </c>
      <c r="G136" s="40">
        <v>363.91666666666669</v>
      </c>
      <c r="H136" s="40">
        <v>380.81666666666666</v>
      </c>
      <c r="I136" s="40">
        <v>386.13333333333338</v>
      </c>
      <c r="J136" s="40">
        <v>389.26666666666665</v>
      </c>
      <c r="K136" s="31">
        <v>383</v>
      </c>
      <c r="L136" s="31">
        <v>374.55</v>
      </c>
      <c r="M136" s="31">
        <v>23.606739999999999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7174.15</v>
      </c>
      <c r="D137" s="40">
        <v>7153.3833333333341</v>
      </c>
      <c r="E137" s="40">
        <v>7071.7666666666682</v>
      </c>
      <c r="F137" s="40">
        <v>6969.3833333333341</v>
      </c>
      <c r="G137" s="40">
        <v>6887.7666666666682</v>
      </c>
      <c r="H137" s="40">
        <v>7255.7666666666682</v>
      </c>
      <c r="I137" s="40">
        <v>7337.383333333335</v>
      </c>
      <c r="J137" s="40">
        <v>7439.7666666666682</v>
      </c>
      <c r="K137" s="31">
        <v>7235</v>
      </c>
      <c r="L137" s="31">
        <v>7051</v>
      </c>
      <c r="M137" s="31">
        <v>4.0188800000000002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1961.15</v>
      </c>
      <c r="D138" s="40">
        <v>1956.2666666666667</v>
      </c>
      <c r="E138" s="40">
        <v>1942.5333333333333</v>
      </c>
      <c r="F138" s="40">
        <v>1923.9166666666667</v>
      </c>
      <c r="G138" s="40">
        <v>1910.1833333333334</v>
      </c>
      <c r="H138" s="40">
        <v>1974.8833333333332</v>
      </c>
      <c r="I138" s="40">
        <v>1988.6166666666663</v>
      </c>
      <c r="J138" s="40">
        <v>2007.2333333333331</v>
      </c>
      <c r="K138" s="31">
        <v>1970</v>
      </c>
      <c r="L138" s="31">
        <v>1937.65</v>
      </c>
      <c r="M138" s="31">
        <v>22.324349999999999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525.85</v>
      </c>
      <c r="D139" s="40">
        <v>523.2833333333333</v>
      </c>
      <c r="E139" s="40">
        <v>515.56666666666661</v>
      </c>
      <c r="F139" s="40">
        <v>505.2833333333333</v>
      </c>
      <c r="G139" s="40">
        <v>497.56666666666661</v>
      </c>
      <c r="H139" s="40">
        <v>533.56666666666661</v>
      </c>
      <c r="I139" s="40">
        <v>541.2833333333333</v>
      </c>
      <c r="J139" s="40">
        <v>551.56666666666661</v>
      </c>
      <c r="K139" s="31">
        <v>531</v>
      </c>
      <c r="L139" s="31">
        <v>513</v>
      </c>
      <c r="M139" s="31">
        <v>16.898289999999999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946.05</v>
      </c>
      <c r="D140" s="40">
        <v>944.19999999999993</v>
      </c>
      <c r="E140" s="40">
        <v>936.39999999999986</v>
      </c>
      <c r="F140" s="40">
        <v>926.74999999999989</v>
      </c>
      <c r="G140" s="40">
        <v>918.94999999999982</v>
      </c>
      <c r="H140" s="40">
        <v>953.84999999999991</v>
      </c>
      <c r="I140" s="40">
        <v>961.64999999999986</v>
      </c>
      <c r="J140" s="40">
        <v>971.3</v>
      </c>
      <c r="K140" s="31">
        <v>952</v>
      </c>
      <c r="L140" s="31">
        <v>934.55</v>
      </c>
      <c r="M140" s="31">
        <v>11.60947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74291.3</v>
      </c>
      <c r="D141" s="40">
        <v>74218.099999999991</v>
      </c>
      <c r="E141" s="40">
        <v>73991.199999999983</v>
      </c>
      <c r="F141" s="40">
        <v>73691.099999999991</v>
      </c>
      <c r="G141" s="40">
        <v>73464.199999999983</v>
      </c>
      <c r="H141" s="40">
        <v>74518.199999999983</v>
      </c>
      <c r="I141" s="40">
        <v>74745.099999999977</v>
      </c>
      <c r="J141" s="40">
        <v>75045.199999999983</v>
      </c>
      <c r="K141" s="31">
        <v>74445</v>
      </c>
      <c r="L141" s="31">
        <v>73918</v>
      </c>
      <c r="M141" s="31">
        <v>5.8639999999999998E-2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882.35</v>
      </c>
      <c r="D142" s="40">
        <v>883.71666666666658</v>
      </c>
      <c r="E142" s="40">
        <v>875.43333333333317</v>
      </c>
      <c r="F142" s="40">
        <v>868.51666666666654</v>
      </c>
      <c r="G142" s="40">
        <v>860.23333333333312</v>
      </c>
      <c r="H142" s="40">
        <v>890.63333333333321</v>
      </c>
      <c r="I142" s="40">
        <v>898.91666666666674</v>
      </c>
      <c r="J142" s="40">
        <v>905.83333333333326</v>
      </c>
      <c r="K142" s="31">
        <v>892</v>
      </c>
      <c r="L142" s="31">
        <v>876.8</v>
      </c>
      <c r="M142" s="31">
        <v>3.4575200000000001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156.30000000000001</v>
      </c>
      <c r="D143" s="40">
        <v>155.9</v>
      </c>
      <c r="E143" s="40">
        <v>153.60000000000002</v>
      </c>
      <c r="F143" s="40">
        <v>150.9</v>
      </c>
      <c r="G143" s="40">
        <v>148.60000000000002</v>
      </c>
      <c r="H143" s="40">
        <v>158.60000000000002</v>
      </c>
      <c r="I143" s="40">
        <v>160.90000000000003</v>
      </c>
      <c r="J143" s="40">
        <v>163.60000000000002</v>
      </c>
      <c r="K143" s="31">
        <v>158.19999999999999</v>
      </c>
      <c r="L143" s="31">
        <v>153.19999999999999</v>
      </c>
      <c r="M143" s="31">
        <v>51.709099999999999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841.4</v>
      </c>
      <c r="D144" s="40">
        <v>841.9</v>
      </c>
      <c r="E144" s="40">
        <v>835.05</v>
      </c>
      <c r="F144" s="40">
        <v>828.69999999999993</v>
      </c>
      <c r="G144" s="40">
        <v>821.84999999999991</v>
      </c>
      <c r="H144" s="40">
        <v>848.25</v>
      </c>
      <c r="I144" s="40">
        <v>855.10000000000014</v>
      </c>
      <c r="J144" s="40">
        <v>861.45</v>
      </c>
      <c r="K144" s="31">
        <v>848.75</v>
      </c>
      <c r="L144" s="31">
        <v>835.55</v>
      </c>
      <c r="M144" s="31">
        <v>21.179110000000001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166.9</v>
      </c>
      <c r="D145" s="40">
        <v>167.75</v>
      </c>
      <c r="E145" s="40">
        <v>165.25</v>
      </c>
      <c r="F145" s="40">
        <v>163.6</v>
      </c>
      <c r="G145" s="40">
        <v>161.1</v>
      </c>
      <c r="H145" s="40">
        <v>169.4</v>
      </c>
      <c r="I145" s="40">
        <v>171.9</v>
      </c>
      <c r="J145" s="40">
        <v>173.55</v>
      </c>
      <c r="K145" s="31">
        <v>170.25</v>
      </c>
      <c r="L145" s="31">
        <v>166.1</v>
      </c>
      <c r="M145" s="31">
        <v>22.949750000000002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504.5</v>
      </c>
      <c r="D146" s="40">
        <v>505.75</v>
      </c>
      <c r="E146" s="40">
        <v>502.05</v>
      </c>
      <c r="F146" s="40">
        <v>499.6</v>
      </c>
      <c r="G146" s="40">
        <v>495.90000000000003</v>
      </c>
      <c r="H146" s="40">
        <v>508.2</v>
      </c>
      <c r="I146" s="40">
        <v>511.90000000000003</v>
      </c>
      <c r="J146" s="40">
        <v>514.34999999999991</v>
      </c>
      <c r="K146" s="31">
        <v>509.45</v>
      </c>
      <c r="L146" s="31">
        <v>503.3</v>
      </c>
      <c r="M146" s="31">
        <v>7.4356999999999998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8143.85</v>
      </c>
      <c r="D147" s="40">
        <v>8125.2</v>
      </c>
      <c r="E147" s="40">
        <v>8087.95</v>
      </c>
      <c r="F147" s="40">
        <v>8032.05</v>
      </c>
      <c r="G147" s="40">
        <v>7994.8</v>
      </c>
      <c r="H147" s="40">
        <v>8181.0999999999995</v>
      </c>
      <c r="I147" s="40">
        <v>8218.3499999999985</v>
      </c>
      <c r="J147" s="40">
        <v>8274.25</v>
      </c>
      <c r="K147" s="31">
        <v>8162.45</v>
      </c>
      <c r="L147" s="31">
        <v>8069.3</v>
      </c>
      <c r="M147" s="31">
        <v>6.8892300000000004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1068.8</v>
      </c>
      <c r="D148" s="40">
        <v>1065.2166666666667</v>
      </c>
      <c r="E148" s="40">
        <v>1049.7333333333333</v>
      </c>
      <c r="F148" s="40">
        <v>1030.6666666666667</v>
      </c>
      <c r="G148" s="40">
        <v>1015.1833333333334</v>
      </c>
      <c r="H148" s="40">
        <v>1084.2833333333333</v>
      </c>
      <c r="I148" s="40">
        <v>1099.7666666666669</v>
      </c>
      <c r="J148" s="40">
        <v>1118.8333333333333</v>
      </c>
      <c r="K148" s="31">
        <v>1080.7</v>
      </c>
      <c r="L148" s="31">
        <v>1046.1500000000001</v>
      </c>
      <c r="M148" s="31">
        <v>11.856949999999999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4583.55</v>
      </c>
      <c r="D149" s="40">
        <v>4580.5999999999995</v>
      </c>
      <c r="E149" s="40">
        <v>4541.9499999999989</v>
      </c>
      <c r="F149" s="40">
        <v>4500.3499999999995</v>
      </c>
      <c r="G149" s="40">
        <v>4461.6999999999989</v>
      </c>
      <c r="H149" s="40">
        <v>4622.1999999999989</v>
      </c>
      <c r="I149" s="40">
        <v>4660.8499999999985</v>
      </c>
      <c r="J149" s="40">
        <v>4702.4499999999989</v>
      </c>
      <c r="K149" s="31">
        <v>4619.25</v>
      </c>
      <c r="L149" s="31">
        <v>4539</v>
      </c>
      <c r="M149" s="31">
        <v>4.63903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3207.45</v>
      </c>
      <c r="D150" s="40">
        <v>3213.4166666666665</v>
      </c>
      <c r="E150" s="40">
        <v>3182.833333333333</v>
      </c>
      <c r="F150" s="40">
        <v>3158.2166666666667</v>
      </c>
      <c r="G150" s="40">
        <v>3127.6333333333332</v>
      </c>
      <c r="H150" s="40">
        <v>3238.0333333333328</v>
      </c>
      <c r="I150" s="40">
        <v>3268.6166666666659</v>
      </c>
      <c r="J150" s="40">
        <v>3293.2333333333327</v>
      </c>
      <c r="K150" s="31">
        <v>3244</v>
      </c>
      <c r="L150" s="31">
        <v>3188.8</v>
      </c>
      <c r="M150" s="31">
        <v>3.8069099999999998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1525.3</v>
      </c>
      <c r="D151" s="40">
        <v>1530.5333333333335</v>
      </c>
      <c r="E151" s="40">
        <v>1516.0166666666671</v>
      </c>
      <c r="F151" s="40">
        <v>1506.7333333333336</v>
      </c>
      <c r="G151" s="40">
        <v>1492.2166666666672</v>
      </c>
      <c r="H151" s="40">
        <v>1539.8166666666671</v>
      </c>
      <c r="I151" s="40">
        <v>1554.3333333333335</v>
      </c>
      <c r="J151" s="40">
        <v>1563.616666666667</v>
      </c>
      <c r="K151" s="31">
        <v>1545.05</v>
      </c>
      <c r="L151" s="31">
        <v>1521.25</v>
      </c>
      <c r="M151" s="31">
        <v>3.8372700000000002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917.45</v>
      </c>
      <c r="D152" s="40">
        <v>917.33333333333337</v>
      </c>
      <c r="E152" s="40">
        <v>910.11666666666679</v>
      </c>
      <c r="F152" s="40">
        <v>902.78333333333342</v>
      </c>
      <c r="G152" s="40">
        <v>895.56666666666683</v>
      </c>
      <c r="H152" s="40">
        <v>924.66666666666674</v>
      </c>
      <c r="I152" s="40">
        <v>931.88333333333321</v>
      </c>
      <c r="J152" s="40">
        <v>939.2166666666667</v>
      </c>
      <c r="K152" s="31">
        <v>924.55</v>
      </c>
      <c r="L152" s="31">
        <v>910</v>
      </c>
      <c r="M152" s="31">
        <v>1.3688100000000001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136.44999999999999</v>
      </c>
      <c r="D153" s="40">
        <v>137.65</v>
      </c>
      <c r="E153" s="40">
        <v>134.9</v>
      </c>
      <c r="F153" s="40">
        <v>133.35</v>
      </c>
      <c r="G153" s="40">
        <v>130.6</v>
      </c>
      <c r="H153" s="40">
        <v>139.20000000000002</v>
      </c>
      <c r="I153" s="40">
        <v>141.95000000000002</v>
      </c>
      <c r="J153" s="40">
        <v>143.50000000000003</v>
      </c>
      <c r="K153" s="31">
        <v>140.4</v>
      </c>
      <c r="L153" s="31">
        <v>136.1</v>
      </c>
      <c r="M153" s="31">
        <v>54.32123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132.30000000000001</v>
      </c>
      <c r="D154" s="40">
        <v>132.43333333333334</v>
      </c>
      <c r="E154" s="40">
        <v>130.86666666666667</v>
      </c>
      <c r="F154" s="40">
        <v>129.43333333333334</v>
      </c>
      <c r="G154" s="40">
        <v>127.86666666666667</v>
      </c>
      <c r="H154" s="40">
        <v>133.86666666666667</v>
      </c>
      <c r="I154" s="40">
        <v>135.43333333333334</v>
      </c>
      <c r="J154" s="40">
        <v>136.86666666666667</v>
      </c>
      <c r="K154" s="31">
        <v>134</v>
      </c>
      <c r="L154" s="31">
        <v>131</v>
      </c>
      <c r="M154" s="31">
        <v>119.71883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108.45</v>
      </c>
      <c r="D155" s="40">
        <v>109.98333333333333</v>
      </c>
      <c r="E155" s="40">
        <v>106.46666666666667</v>
      </c>
      <c r="F155" s="40">
        <v>104.48333333333333</v>
      </c>
      <c r="G155" s="40">
        <v>100.96666666666667</v>
      </c>
      <c r="H155" s="40">
        <v>111.96666666666667</v>
      </c>
      <c r="I155" s="40">
        <v>115.48333333333335</v>
      </c>
      <c r="J155" s="40">
        <v>117.46666666666667</v>
      </c>
      <c r="K155" s="31">
        <v>113.5</v>
      </c>
      <c r="L155" s="31">
        <v>108</v>
      </c>
      <c r="M155" s="31">
        <v>274.55574999999999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4146.1499999999996</v>
      </c>
      <c r="D156" s="40">
        <v>4111.8666666666668</v>
      </c>
      <c r="E156" s="40">
        <v>4048.6333333333332</v>
      </c>
      <c r="F156" s="40">
        <v>3951.1166666666663</v>
      </c>
      <c r="G156" s="40">
        <v>3887.8833333333328</v>
      </c>
      <c r="H156" s="40">
        <v>4209.3833333333332</v>
      </c>
      <c r="I156" s="40">
        <v>4272.6166666666668</v>
      </c>
      <c r="J156" s="40">
        <v>4370.1333333333341</v>
      </c>
      <c r="K156" s="31">
        <v>4175.1000000000004</v>
      </c>
      <c r="L156" s="31">
        <v>4014.35</v>
      </c>
      <c r="M156" s="31">
        <v>1.5742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19761.95</v>
      </c>
      <c r="D157" s="40">
        <v>19712.316666666666</v>
      </c>
      <c r="E157" s="40">
        <v>19599.633333333331</v>
      </c>
      <c r="F157" s="40">
        <v>19437.316666666666</v>
      </c>
      <c r="G157" s="40">
        <v>19324.633333333331</v>
      </c>
      <c r="H157" s="40">
        <v>19874.633333333331</v>
      </c>
      <c r="I157" s="40">
        <v>19987.316666666666</v>
      </c>
      <c r="J157" s="40">
        <v>20149.633333333331</v>
      </c>
      <c r="K157" s="31">
        <v>19825</v>
      </c>
      <c r="L157" s="31">
        <v>19550</v>
      </c>
      <c r="M157" s="31">
        <v>0.31788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369.85</v>
      </c>
      <c r="D158" s="40">
        <v>367.23333333333335</v>
      </c>
      <c r="E158" s="40">
        <v>362.81666666666672</v>
      </c>
      <c r="F158" s="40">
        <v>355.78333333333336</v>
      </c>
      <c r="G158" s="40">
        <v>351.36666666666673</v>
      </c>
      <c r="H158" s="40">
        <v>374.26666666666671</v>
      </c>
      <c r="I158" s="40">
        <v>378.68333333333334</v>
      </c>
      <c r="J158" s="40">
        <v>385.7166666666667</v>
      </c>
      <c r="K158" s="31">
        <v>371.65</v>
      </c>
      <c r="L158" s="31">
        <v>360.2</v>
      </c>
      <c r="M158" s="31">
        <v>10.997299999999999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932.65</v>
      </c>
      <c r="D159" s="40">
        <v>932.61666666666679</v>
      </c>
      <c r="E159" s="40">
        <v>913.48333333333358</v>
      </c>
      <c r="F159" s="40">
        <v>894.31666666666683</v>
      </c>
      <c r="G159" s="40">
        <v>875.18333333333362</v>
      </c>
      <c r="H159" s="40">
        <v>951.78333333333353</v>
      </c>
      <c r="I159" s="40">
        <v>970.91666666666674</v>
      </c>
      <c r="J159" s="40">
        <v>990.08333333333348</v>
      </c>
      <c r="K159" s="31">
        <v>951.75</v>
      </c>
      <c r="L159" s="31">
        <v>913.45</v>
      </c>
      <c r="M159" s="31">
        <v>10.89743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160.94999999999999</v>
      </c>
      <c r="D160" s="40">
        <v>160.06666666666669</v>
      </c>
      <c r="E160" s="40">
        <v>158.48333333333338</v>
      </c>
      <c r="F160" s="40">
        <v>156.01666666666668</v>
      </c>
      <c r="G160" s="40">
        <v>154.43333333333337</v>
      </c>
      <c r="H160" s="40">
        <v>162.53333333333339</v>
      </c>
      <c r="I160" s="40">
        <v>164.1166666666667</v>
      </c>
      <c r="J160" s="40">
        <v>166.5833333333334</v>
      </c>
      <c r="K160" s="31">
        <v>161.65</v>
      </c>
      <c r="L160" s="31">
        <v>157.6</v>
      </c>
      <c r="M160" s="31">
        <v>144.57548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213</v>
      </c>
      <c r="D161" s="40">
        <v>214.1</v>
      </c>
      <c r="E161" s="40">
        <v>210.6</v>
      </c>
      <c r="F161" s="40">
        <v>208.2</v>
      </c>
      <c r="G161" s="40">
        <v>204.7</v>
      </c>
      <c r="H161" s="40">
        <v>216.5</v>
      </c>
      <c r="I161" s="40">
        <v>220</v>
      </c>
      <c r="J161" s="40">
        <v>222.4</v>
      </c>
      <c r="K161" s="31">
        <v>217.6</v>
      </c>
      <c r="L161" s="31">
        <v>211.7</v>
      </c>
      <c r="M161" s="31">
        <v>11.851000000000001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2866.9</v>
      </c>
      <c r="D162" s="40">
        <v>2878.6333333333332</v>
      </c>
      <c r="E162" s="40">
        <v>2845.2666666666664</v>
      </c>
      <c r="F162" s="40">
        <v>2823.6333333333332</v>
      </c>
      <c r="G162" s="40">
        <v>2790.2666666666664</v>
      </c>
      <c r="H162" s="40">
        <v>2900.2666666666664</v>
      </c>
      <c r="I162" s="40">
        <v>2933.6333333333332</v>
      </c>
      <c r="J162" s="40">
        <v>2955.2666666666664</v>
      </c>
      <c r="K162" s="31">
        <v>2912</v>
      </c>
      <c r="L162" s="31">
        <v>2857</v>
      </c>
      <c r="M162" s="31">
        <v>2.8493400000000002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43637.1</v>
      </c>
      <c r="D163" s="40">
        <v>43636.4</v>
      </c>
      <c r="E163" s="40">
        <v>43226.200000000004</v>
      </c>
      <c r="F163" s="40">
        <v>42815.3</v>
      </c>
      <c r="G163" s="40">
        <v>42405.100000000006</v>
      </c>
      <c r="H163" s="40">
        <v>44047.3</v>
      </c>
      <c r="I163" s="40">
        <v>44457.5</v>
      </c>
      <c r="J163" s="40">
        <v>44868.4</v>
      </c>
      <c r="K163" s="31">
        <v>44046.6</v>
      </c>
      <c r="L163" s="31">
        <v>43225.5</v>
      </c>
      <c r="M163" s="31">
        <v>0.15467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226.2</v>
      </c>
      <c r="D164" s="40">
        <v>225.33333333333334</v>
      </c>
      <c r="E164" s="40">
        <v>223.76666666666668</v>
      </c>
      <c r="F164" s="40">
        <v>221.33333333333334</v>
      </c>
      <c r="G164" s="40">
        <v>219.76666666666668</v>
      </c>
      <c r="H164" s="40">
        <v>227.76666666666668</v>
      </c>
      <c r="I164" s="40">
        <v>229.33333333333334</v>
      </c>
      <c r="J164" s="40">
        <v>231.76666666666668</v>
      </c>
      <c r="K164" s="31">
        <v>226.9</v>
      </c>
      <c r="L164" s="31">
        <v>222.9</v>
      </c>
      <c r="M164" s="31">
        <v>20.153289999999998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4905.55</v>
      </c>
      <c r="D165" s="40">
        <v>4921.8499999999995</v>
      </c>
      <c r="E165" s="40">
        <v>4875.7499999999991</v>
      </c>
      <c r="F165" s="40">
        <v>4845.95</v>
      </c>
      <c r="G165" s="40">
        <v>4799.8499999999995</v>
      </c>
      <c r="H165" s="40">
        <v>4951.6499999999987</v>
      </c>
      <c r="I165" s="40">
        <v>4997.7499999999991</v>
      </c>
      <c r="J165" s="40">
        <v>5027.5499999999984</v>
      </c>
      <c r="K165" s="31">
        <v>4967.95</v>
      </c>
      <c r="L165" s="31">
        <v>4892.05</v>
      </c>
      <c r="M165" s="31">
        <v>0.23005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2709.75</v>
      </c>
      <c r="D166" s="40">
        <v>2709.2833333333333</v>
      </c>
      <c r="E166" s="40">
        <v>2695.4666666666667</v>
      </c>
      <c r="F166" s="40">
        <v>2681.1833333333334</v>
      </c>
      <c r="G166" s="40">
        <v>2667.3666666666668</v>
      </c>
      <c r="H166" s="40">
        <v>2723.5666666666666</v>
      </c>
      <c r="I166" s="40">
        <v>2737.3833333333332</v>
      </c>
      <c r="J166" s="40">
        <v>2751.6666666666665</v>
      </c>
      <c r="K166" s="31">
        <v>2723.1</v>
      </c>
      <c r="L166" s="31">
        <v>2695</v>
      </c>
      <c r="M166" s="31">
        <v>2.9077099999999998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2569.4499999999998</v>
      </c>
      <c r="D167" s="40">
        <v>2571.9833333333336</v>
      </c>
      <c r="E167" s="40">
        <v>2555.8166666666671</v>
      </c>
      <c r="F167" s="40">
        <v>2542.1833333333334</v>
      </c>
      <c r="G167" s="40">
        <v>2526.0166666666669</v>
      </c>
      <c r="H167" s="40">
        <v>2585.6166666666672</v>
      </c>
      <c r="I167" s="40">
        <v>2601.7833333333333</v>
      </c>
      <c r="J167" s="40">
        <v>2615.4166666666674</v>
      </c>
      <c r="K167" s="31">
        <v>2588.15</v>
      </c>
      <c r="L167" s="31">
        <v>2558.35</v>
      </c>
      <c r="M167" s="31">
        <v>2.8271000000000002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2476.4</v>
      </c>
      <c r="D168" s="40">
        <v>2490.85</v>
      </c>
      <c r="E168" s="40">
        <v>2446.9499999999998</v>
      </c>
      <c r="F168" s="40">
        <v>2417.5</v>
      </c>
      <c r="G168" s="40">
        <v>2373.6</v>
      </c>
      <c r="H168" s="40">
        <v>2520.2999999999997</v>
      </c>
      <c r="I168" s="40">
        <v>2564.2000000000003</v>
      </c>
      <c r="J168" s="40">
        <v>2593.6499999999996</v>
      </c>
      <c r="K168" s="31">
        <v>2534.75</v>
      </c>
      <c r="L168" s="31">
        <v>2461.4</v>
      </c>
      <c r="M168" s="31">
        <v>3.3793299999999999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125.7</v>
      </c>
      <c r="D169" s="40">
        <v>125.75</v>
      </c>
      <c r="E169" s="40">
        <v>124.7</v>
      </c>
      <c r="F169" s="40">
        <v>123.7</v>
      </c>
      <c r="G169" s="40">
        <v>122.65</v>
      </c>
      <c r="H169" s="40">
        <v>126.75</v>
      </c>
      <c r="I169" s="40">
        <v>127.80000000000001</v>
      </c>
      <c r="J169" s="40">
        <v>128.80000000000001</v>
      </c>
      <c r="K169" s="31">
        <v>126.8</v>
      </c>
      <c r="L169" s="31">
        <v>124.75</v>
      </c>
      <c r="M169" s="31">
        <v>25.557639999999999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203.85</v>
      </c>
      <c r="D170" s="40">
        <v>204.38333333333333</v>
      </c>
      <c r="E170" s="40">
        <v>202.96666666666664</v>
      </c>
      <c r="F170" s="40">
        <v>202.08333333333331</v>
      </c>
      <c r="G170" s="40">
        <v>200.66666666666663</v>
      </c>
      <c r="H170" s="40">
        <v>205.26666666666665</v>
      </c>
      <c r="I170" s="40">
        <v>206.68333333333334</v>
      </c>
      <c r="J170" s="40">
        <v>207.56666666666666</v>
      </c>
      <c r="K170" s="31">
        <v>205.8</v>
      </c>
      <c r="L170" s="31">
        <v>203.5</v>
      </c>
      <c r="M170" s="31">
        <v>54.065919999999998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461.7</v>
      </c>
      <c r="D171" s="40">
        <v>465.36666666666662</v>
      </c>
      <c r="E171" s="40">
        <v>451.63333333333321</v>
      </c>
      <c r="F171" s="40">
        <v>441.56666666666661</v>
      </c>
      <c r="G171" s="40">
        <v>427.8333333333332</v>
      </c>
      <c r="H171" s="40">
        <v>475.43333333333322</v>
      </c>
      <c r="I171" s="40">
        <v>489.16666666666669</v>
      </c>
      <c r="J171" s="40">
        <v>499.23333333333323</v>
      </c>
      <c r="K171" s="31">
        <v>479.1</v>
      </c>
      <c r="L171" s="31">
        <v>455.3</v>
      </c>
      <c r="M171" s="31">
        <v>13.51549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15750.85</v>
      </c>
      <c r="D172" s="40">
        <v>15832.550000000001</v>
      </c>
      <c r="E172" s="40">
        <v>15618.300000000003</v>
      </c>
      <c r="F172" s="40">
        <v>15485.750000000002</v>
      </c>
      <c r="G172" s="40">
        <v>15271.500000000004</v>
      </c>
      <c r="H172" s="40">
        <v>15965.100000000002</v>
      </c>
      <c r="I172" s="40">
        <v>16179.349999999999</v>
      </c>
      <c r="J172" s="40">
        <v>16311.900000000001</v>
      </c>
      <c r="K172" s="31">
        <v>16046.8</v>
      </c>
      <c r="L172" s="31">
        <v>15700</v>
      </c>
      <c r="M172" s="31">
        <v>5.7639999999999997E-2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39.950000000000003</v>
      </c>
      <c r="D173" s="40">
        <v>40.1</v>
      </c>
      <c r="E173" s="40">
        <v>39.6</v>
      </c>
      <c r="F173" s="40">
        <v>39.25</v>
      </c>
      <c r="G173" s="40">
        <v>38.75</v>
      </c>
      <c r="H173" s="40">
        <v>40.450000000000003</v>
      </c>
      <c r="I173" s="40">
        <v>40.950000000000003</v>
      </c>
      <c r="J173" s="40">
        <v>41.300000000000004</v>
      </c>
      <c r="K173" s="31">
        <v>40.6</v>
      </c>
      <c r="L173" s="31">
        <v>39.75</v>
      </c>
      <c r="M173" s="31">
        <v>401.17266999999998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143</v>
      </c>
      <c r="D174" s="40">
        <v>141.5</v>
      </c>
      <c r="E174" s="40">
        <v>139.5</v>
      </c>
      <c r="F174" s="40">
        <v>136</v>
      </c>
      <c r="G174" s="40">
        <v>134</v>
      </c>
      <c r="H174" s="40">
        <v>145</v>
      </c>
      <c r="I174" s="40">
        <v>147</v>
      </c>
      <c r="J174" s="40">
        <v>150.5</v>
      </c>
      <c r="K174" s="31">
        <v>143.5</v>
      </c>
      <c r="L174" s="31">
        <v>138</v>
      </c>
      <c r="M174" s="31">
        <v>192.71548999999999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138</v>
      </c>
      <c r="D175" s="40">
        <v>138.75</v>
      </c>
      <c r="E175" s="40">
        <v>136.69999999999999</v>
      </c>
      <c r="F175" s="40">
        <v>135.39999999999998</v>
      </c>
      <c r="G175" s="40">
        <v>133.34999999999997</v>
      </c>
      <c r="H175" s="40">
        <v>140.05000000000001</v>
      </c>
      <c r="I175" s="40">
        <v>142.10000000000002</v>
      </c>
      <c r="J175" s="40">
        <v>143.40000000000003</v>
      </c>
      <c r="K175" s="31">
        <v>140.80000000000001</v>
      </c>
      <c r="L175" s="31">
        <v>137.44999999999999</v>
      </c>
      <c r="M175" s="31">
        <v>30.52148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2455.5500000000002</v>
      </c>
      <c r="D176" s="40">
        <v>2455.1666666666665</v>
      </c>
      <c r="E176" s="40">
        <v>2435.3833333333332</v>
      </c>
      <c r="F176" s="40">
        <v>2415.2166666666667</v>
      </c>
      <c r="G176" s="40">
        <v>2395.4333333333334</v>
      </c>
      <c r="H176" s="40">
        <v>2475.333333333333</v>
      </c>
      <c r="I176" s="40">
        <v>2495.1166666666668</v>
      </c>
      <c r="J176" s="40">
        <v>2515.2833333333328</v>
      </c>
      <c r="K176" s="31">
        <v>2474.9499999999998</v>
      </c>
      <c r="L176" s="31">
        <v>2435</v>
      </c>
      <c r="M176" s="31">
        <v>74.786810000000003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884.8</v>
      </c>
      <c r="D177" s="40">
        <v>890.25</v>
      </c>
      <c r="E177" s="40">
        <v>878.55</v>
      </c>
      <c r="F177" s="40">
        <v>872.3</v>
      </c>
      <c r="G177" s="40">
        <v>860.59999999999991</v>
      </c>
      <c r="H177" s="40">
        <v>896.5</v>
      </c>
      <c r="I177" s="40">
        <v>908.2</v>
      </c>
      <c r="J177" s="40">
        <v>914.45</v>
      </c>
      <c r="K177" s="31">
        <v>901.95</v>
      </c>
      <c r="L177" s="31">
        <v>884</v>
      </c>
      <c r="M177" s="31">
        <v>18.89273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1233.4000000000001</v>
      </c>
      <c r="D178" s="40">
        <v>1232.4833333333333</v>
      </c>
      <c r="E178" s="40">
        <v>1225.0166666666667</v>
      </c>
      <c r="F178" s="40">
        <v>1216.6333333333332</v>
      </c>
      <c r="G178" s="40">
        <v>1209.1666666666665</v>
      </c>
      <c r="H178" s="40">
        <v>1240.8666666666668</v>
      </c>
      <c r="I178" s="40">
        <v>1248.3333333333335</v>
      </c>
      <c r="J178" s="40">
        <v>1256.7166666666669</v>
      </c>
      <c r="K178" s="31">
        <v>1239.95</v>
      </c>
      <c r="L178" s="31">
        <v>1224.0999999999999</v>
      </c>
      <c r="M178" s="31">
        <v>9.8587100000000003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2532.85</v>
      </c>
      <c r="D179" s="40">
        <v>2540.1</v>
      </c>
      <c r="E179" s="40">
        <v>2515.1999999999998</v>
      </c>
      <c r="F179" s="40">
        <v>2497.5499999999997</v>
      </c>
      <c r="G179" s="40">
        <v>2472.6499999999996</v>
      </c>
      <c r="H179" s="40">
        <v>2557.75</v>
      </c>
      <c r="I179" s="40">
        <v>2582.6500000000005</v>
      </c>
      <c r="J179" s="40">
        <v>2600.3000000000002</v>
      </c>
      <c r="K179" s="31">
        <v>2565</v>
      </c>
      <c r="L179" s="31">
        <v>2522.4499999999998</v>
      </c>
      <c r="M179" s="31">
        <v>5.7389700000000001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7589.35</v>
      </c>
      <c r="D180" s="40">
        <v>7576.8833333333341</v>
      </c>
      <c r="E180" s="40">
        <v>7515.7666666666682</v>
      </c>
      <c r="F180" s="40">
        <v>7442.1833333333343</v>
      </c>
      <c r="G180" s="40">
        <v>7381.0666666666684</v>
      </c>
      <c r="H180" s="40">
        <v>7650.4666666666681</v>
      </c>
      <c r="I180" s="40">
        <v>7711.5833333333348</v>
      </c>
      <c r="J180" s="40">
        <v>7785.1666666666679</v>
      </c>
      <c r="K180" s="31">
        <v>7638</v>
      </c>
      <c r="L180" s="31">
        <v>7503.3</v>
      </c>
      <c r="M180" s="31">
        <v>0.12371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27038.55</v>
      </c>
      <c r="D181" s="40">
        <v>27019.516666666666</v>
      </c>
      <c r="E181" s="40">
        <v>26819.033333333333</v>
      </c>
      <c r="F181" s="40">
        <v>26599.516666666666</v>
      </c>
      <c r="G181" s="40">
        <v>26399.033333333333</v>
      </c>
      <c r="H181" s="40">
        <v>27239.033333333333</v>
      </c>
      <c r="I181" s="40">
        <v>27439.516666666663</v>
      </c>
      <c r="J181" s="40">
        <v>27659.033333333333</v>
      </c>
      <c r="K181" s="31">
        <v>27220</v>
      </c>
      <c r="L181" s="31">
        <v>26800</v>
      </c>
      <c r="M181" s="31">
        <v>0.26722000000000001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1223.5999999999999</v>
      </c>
      <c r="D182" s="40">
        <v>1221.1333333333332</v>
      </c>
      <c r="E182" s="40">
        <v>1210.4666666666665</v>
      </c>
      <c r="F182" s="40">
        <v>1197.3333333333333</v>
      </c>
      <c r="G182" s="40">
        <v>1186.6666666666665</v>
      </c>
      <c r="H182" s="40">
        <v>1234.2666666666664</v>
      </c>
      <c r="I182" s="40">
        <v>1244.9333333333334</v>
      </c>
      <c r="J182" s="40">
        <v>1258.0666666666664</v>
      </c>
      <c r="K182" s="31">
        <v>1231.8</v>
      </c>
      <c r="L182" s="31">
        <v>1208</v>
      </c>
      <c r="M182" s="31">
        <v>6.0004299999999997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2313.6</v>
      </c>
      <c r="D183" s="40">
        <v>2311.8666666666668</v>
      </c>
      <c r="E183" s="40">
        <v>2291.7333333333336</v>
      </c>
      <c r="F183" s="40">
        <v>2269.8666666666668</v>
      </c>
      <c r="G183" s="40">
        <v>2249.7333333333336</v>
      </c>
      <c r="H183" s="40">
        <v>2333.7333333333336</v>
      </c>
      <c r="I183" s="40">
        <v>2353.8666666666668</v>
      </c>
      <c r="J183" s="40">
        <v>2375.7333333333336</v>
      </c>
      <c r="K183" s="31">
        <v>2332</v>
      </c>
      <c r="L183" s="31">
        <v>2290</v>
      </c>
      <c r="M183" s="31">
        <v>3.4271400000000001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505.95</v>
      </c>
      <c r="D184" s="40">
        <v>504.33333333333331</v>
      </c>
      <c r="E184" s="40">
        <v>500.86666666666662</v>
      </c>
      <c r="F184" s="40">
        <v>495.7833333333333</v>
      </c>
      <c r="G184" s="40">
        <v>492.31666666666661</v>
      </c>
      <c r="H184" s="40">
        <v>509.41666666666663</v>
      </c>
      <c r="I184" s="40">
        <v>512.88333333333333</v>
      </c>
      <c r="J184" s="40">
        <v>517.9666666666667</v>
      </c>
      <c r="K184" s="31">
        <v>507.8</v>
      </c>
      <c r="L184" s="31">
        <v>499.25</v>
      </c>
      <c r="M184" s="31">
        <v>161.0795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104.4</v>
      </c>
      <c r="D185" s="40">
        <v>105.81666666666666</v>
      </c>
      <c r="E185" s="40">
        <v>102.83333333333333</v>
      </c>
      <c r="F185" s="40">
        <v>101.26666666666667</v>
      </c>
      <c r="G185" s="40">
        <v>98.283333333333331</v>
      </c>
      <c r="H185" s="40">
        <v>107.38333333333333</v>
      </c>
      <c r="I185" s="40">
        <v>110.36666666666667</v>
      </c>
      <c r="J185" s="40">
        <v>111.93333333333332</v>
      </c>
      <c r="K185" s="31">
        <v>108.8</v>
      </c>
      <c r="L185" s="31">
        <v>104.25</v>
      </c>
      <c r="M185" s="31">
        <v>839.97765000000004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832.4</v>
      </c>
      <c r="D186" s="40">
        <v>834.06666666666661</v>
      </c>
      <c r="E186" s="40">
        <v>826.63333333333321</v>
      </c>
      <c r="F186" s="40">
        <v>820.86666666666656</v>
      </c>
      <c r="G186" s="40">
        <v>813.43333333333317</v>
      </c>
      <c r="H186" s="40">
        <v>839.83333333333326</v>
      </c>
      <c r="I186" s="40">
        <v>847.26666666666665</v>
      </c>
      <c r="J186" s="40">
        <v>853.0333333333333</v>
      </c>
      <c r="K186" s="31">
        <v>841.5</v>
      </c>
      <c r="L186" s="31">
        <v>828.3</v>
      </c>
      <c r="M186" s="31">
        <v>49.50526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517.54999999999995</v>
      </c>
      <c r="D187" s="40">
        <v>518.6</v>
      </c>
      <c r="E187" s="40">
        <v>512.45000000000005</v>
      </c>
      <c r="F187" s="40">
        <v>507.35</v>
      </c>
      <c r="G187" s="40">
        <v>501.20000000000005</v>
      </c>
      <c r="H187" s="40">
        <v>523.70000000000005</v>
      </c>
      <c r="I187" s="40">
        <v>529.84999999999991</v>
      </c>
      <c r="J187" s="40">
        <v>534.95000000000005</v>
      </c>
      <c r="K187" s="31">
        <v>524.75</v>
      </c>
      <c r="L187" s="31">
        <v>513.5</v>
      </c>
      <c r="M187" s="31">
        <v>10.3255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630</v>
      </c>
      <c r="D188" s="40">
        <v>632.7166666666667</v>
      </c>
      <c r="E188" s="40">
        <v>621.43333333333339</v>
      </c>
      <c r="F188" s="40">
        <v>612.86666666666667</v>
      </c>
      <c r="G188" s="40">
        <v>601.58333333333337</v>
      </c>
      <c r="H188" s="40">
        <v>641.28333333333342</v>
      </c>
      <c r="I188" s="40">
        <v>652.56666666666672</v>
      </c>
      <c r="J188" s="40">
        <v>661.13333333333344</v>
      </c>
      <c r="K188" s="31">
        <v>644</v>
      </c>
      <c r="L188" s="31">
        <v>624.15</v>
      </c>
      <c r="M188" s="31">
        <v>5.7123499999999998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642.70000000000005</v>
      </c>
      <c r="D189" s="40">
        <v>645.55000000000007</v>
      </c>
      <c r="E189" s="40">
        <v>638.30000000000018</v>
      </c>
      <c r="F189" s="40">
        <v>633.90000000000009</v>
      </c>
      <c r="G189" s="40">
        <v>626.6500000000002</v>
      </c>
      <c r="H189" s="40">
        <v>649.95000000000016</v>
      </c>
      <c r="I189" s="40">
        <v>657.19999999999993</v>
      </c>
      <c r="J189" s="40">
        <v>661.60000000000014</v>
      </c>
      <c r="K189" s="31">
        <v>652.79999999999995</v>
      </c>
      <c r="L189" s="31">
        <v>641.15</v>
      </c>
      <c r="M189" s="31">
        <v>3.8996900000000001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972.2</v>
      </c>
      <c r="D190" s="40">
        <v>962.6</v>
      </c>
      <c r="E190" s="40">
        <v>943.55000000000007</v>
      </c>
      <c r="F190" s="40">
        <v>914.90000000000009</v>
      </c>
      <c r="G190" s="40">
        <v>895.85000000000014</v>
      </c>
      <c r="H190" s="40">
        <v>991.25</v>
      </c>
      <c r="I190" s="40">
        <v>1010.3</v>
      </c>
      <c r="J190" s="40">
        <v>1038.9499999999998</v>
      </c>
      <c r="K190" s="31">
        <v>981.65</v>
      </c>
      <c r="L190" s="31">
        <v>933.95</v>
      </c>
      <c r="M190" s="31">
        <v>50.397660000000002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1479.3</v>
      </c>
      <c r="D191" s="40">
        <v>1482.2</v>
      </c>
      <c r="E191" s="40">
        <v>1463.1000000000001</v>
      </c>
      <c r="F191" s="40">
        <v>1446.9</v>
      </c>
      <c r="G191" s="40">
        <v>1427.8000000000002</v>
      </c>
      <c r="H191" s="40">
        <v>1498.4</v>
      </c>
      <c r="I191" s="40">
        <v>1517.5</v>
      </c>
      <c r="J191" s="40">
        <v>1533.7</v>
      </c>
      <c r="K191" s="31">
        <v>1501.3</v>
      </c>
      <c r="L191" s="31">
        <v>1466</v>
      </c>
      <c r="M191" s="31">
        <v>12.97785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3915.9</v>
      </c>
      <c r="D192" s="40">
        <v>3898.9666666666667</v>
      </c>
      <c r="E192" s="40">
        <v>3872.9333333333334</v>
      </c>
      <c r="F192" s="40">
        <v>3829.9666666666667</v>
      </c>
      <c r="G192" s="40">
        <v>3803.9333333333334</v>
      </c>
      <c r="H192" s="40">
        <v>3941.9333333333334</v>
      </c>
      <c r="I192" s="40">
        <v>3967.9666666666672</v>
      </c>
      <c r="J192" s="40">
        <v>4010.9333333333334</v>
      </c>
      <c r="K192" s="31">
        <v>3925</v>
      </c>
      <c r="L192" s="31">
        <v>3856</v>
      </c>
      <c r="M192" s="31">
        <v>19.061060000000001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738.65</v>
      </c>
      <c r="D193" s="40">
        <v>737.66666666666663</v>
      </c>
      <c r="E193" s="40">
        <v>731.73333333333323</v>
      </c>
      <c r="F193" s="40">
        <v>724.81666666666661</v>
      </c>
      <c r="G193" s="40">
        <v>718.88333333333321</v>
      </c>
      <c r="H193" s="40">
        <v>744.58333333333326</v>
      </c>
      <c r="I193" s="40">
        <v>750.51666666666665</v>
      </c>
      <c r="J193" s="40">
        <v>757.43333333333328</v>
      </c>
      <c r="K193" s="31">
        <v>743.6</v>
      </c>
      <c r="L193" s="31">
        <v>730.75</v>
      </c>
      <c r="M193" s="31">
        <v>19.053470000000001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5938.75</v>
      </c>
      <c r="D194" s="40">
        <v>5968.8833333333341</v>
      </c>
      <c r="E194" s="40">
        <v>5894.8666666666686</v>
      </c>
      <c r="F194" s="40">
        <v>5850.9833333333345</v>
      </c>
      <c r="G194" s="40">
        <v>5776.966666666669</v>
      </c>
      <c r="H194" s="40">
        <v>6012.7666666666682</v>
      </c>
      <c r="I194" s="40">
        <v>6086.7833333333328</v>
      </c>
      <c r="J194" s="40">
        <v>6130.6666666666679</v>
      </c>
      <c r="K194" s="31">
        <v>6042.9</v>
      </c>
      <c r="L194" s="31">
        <v>5925</v>
      </c>
      <c r="M194" s="31">
        <v>0.80493000000000003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501.3</v>
      </c>
      <c r="D195" s="40">
        <v>502.45</v>
      </c>
      <c r="E195" s="40">
        <v>497</v>
      </c>
      <c r="F195" s="40">
        <v>492.7</v>
      </c>
      <c r="G195" s="40">
        <v>487.25</v>
      </c>
      <c r="H195" s="40">
        <v>506.75</v>
      </c>
      <c r="I195" s="40">
        <v>512.19999999999993</v>
      </c>
      <c r="J195" s="40">
        <v>516.5</v>
      </c>
      <c r="K195" s="31">
        <v>507.9</v>
      </c>
      <c r="L195" s="31">
        <v>498.15</v>
      </c>
      <c r="M195" s="31">
        <v>162.69193000000001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233.1</v>
      </c>
      <c r="D196" s="40">
        <v>233.86666666666665</v>
      </c>
      <c r="E196" s="40">
        <v>231.0333333333333</v>
      </c>
      <c r="F196" s="40">
        <v>228.96666666666667</v>
      </c>
      <c r="G196" s="40">
        <v>226.13333333333333</v>
      </c>
      <c r="H196" s="40">
        <v>235.93333333333328</v>
      </c>
      <c r="I196" s="40">
        <v>238.76666666666659</v>
      </c>
      <c r="J196" s="40">
        <v>240.83333333333326</v>
      </c>
      <c r="K196" s="31">
        <v>236.7</v>
      </c>
      <c r="L196" s="31">
        <v>231.8</v>
      </c>
      <c r="M196" s="31">
        <v>254.89182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1130.25</v>
      </c>
      <c r="D197" s="40">
        <v>1135.3166666666666</v>
      </c>
      <c r="E197" s="40">
        <v>1107.9333333333332</v>
      </c>
      <c r="F197" s="40">
        <v>1085.6166666666666</v>
      </c>
      <c r="G197" s="40">
        <v>1058.2333333333331</v>
      </c>
      <c r="H197" s="40">
        <v>1157.6333333333332</v>
      </c>
      <c r="I197" s="40">
        <v>1185.0166666666664</v>
      </c>
      <c r="J197" s="40">
        <v>1207.3333333333333</v>
      </c>
      <c r="K197" s="31">
        <v>1162.7</v>
      </c>
      <c r="L197" s="31">
        <v>1113</v>
      </c>
      <c r="M197" s="31">
        <v>96.978849999999994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1737.15</v>
      </c>
      <c r="D198" s="40">
        <v>1729.05</v>
      </c>
      <c r="E198" s="40">
        <v>1713.1</v>
      </c>
      <c r="F198" s="40">
        <v>1689.05</v>
      </c>
      <c r="G198" s="40">
        <v>1673.1</v>
      </c>
      <c r="H198" s="40">
        <v>1753.1</v>
      </c>
      <c r="I198" s="40">
        <v>1769.0500000000002</v>
      </c>
      <c r="J198" s="40">
        <v>1793.1</v>
      </c>
      <c r="K198" s="31">
        <v>1745</v>
      </c>
      <c r="L198" s="31">
        <v>1705</v>
      </c>
      <c r="M198" s="31">
        <v>27.04832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1018.6</v>
      </c>
      <c r="D199" s="40">
        <v>1028.8</v>
      </c>
      <c r="E199" s="40">
        <v>1002.8</v>
      </c>
      <c r="F199" s="40">
        <v>987</v>
      </c>
      <c r="G199" s="40">
        <v>961</v>
      </c>
      <c r="H199" s="40">
        <v>1044.5999999999999</v>
      </c>
      <c r="I199" s="40">
        <v>1070.5999999999999</v>
      </c>
      <c r="J199" s="40">
        <v>1086.3999999999999</v>
      </c>
      <c r="K199" s="31">
        <v>1054.8</v>
      </c>
      <c r="L199" s="31">
        <v>1013</v>
      </c>
      <c r="M199" s="31">
        <v>2.9920499999999999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2653.35</v>
      </c>
      <c r="D200" s="40">
        <v>2655.4666666666667</v>
      </c>
      <c r="E200" s="40">
        <v>2632.1833333333334</v>
      </c>
      <c r="F200" s="40">
        <v>2611.0166666666669</v>
      </c>
      <c r="G200" s="40">
        <v>2587.7333333333336</v>
      </c>
      <c r="H200" s="40">
        <v>2676.6333333333332</v>
      </c>
      <c r="I200" s="40">
        <v>2699.916666666667</v>
      </c>
      <c r="J200" s="40">
        <v>2721.083333333333</v>
      </c>
      <c r="K200" s="31">
        <v>2678.75</v>
      </c>
      <c r="L200" s="31">
        <v>2634.3</v>
      </c>
      <c r="M200" s="31">
        <v>11.23968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3125.8</v>
      </c>
      <c r="D201" s="40">
        <v>3138.4333333333329</v>
      </c>
      <c r="E201" s="40">
        <v>3102.6666666666661</v>
      </c>
      <c r="F201" s="40">
        <v>3079.5333333333333</v>
      </c>
      <c r="G201" s="40">
        <v>3043.7666666666664</v>
      </c>
      <c r="H201" s="40">
        <v>3161.5666666666657</v>
      </c>
      <c r="I201" s="40">
        <v>3197.333333333333</v>
      </c>
      <c r="J201" s="40">
        <v>3220.4666666666653</v>
      </c>
      <c r="K201" s="31">
        <v>3174.2</v>
      </c>
      <c r="L201" s="31">
        <v>3115.3</v>
      </c>
      <c r="M201" s="31">
        <v>0.67044000000000004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580.95000000000005</v>
      </c>
      <c r="D202" s="40">
        <v>582.25</v>
      </c>
      <c r="E202" s="40">
        <v>574.70000000000005</v>
      </c>
      <c r="F202" s="40">
        <v>568.45000000000005</v>
      </c>
      <c r="G202" s="40">
        <v>560.90000000000009</v>
      </c>
      <c r="H202" s="40">
        <v>588.5</v>
      </c>
      <c r="I202" s="40">
        <v>596.04999999999995</v>
      </c>
      <c r="J202" s="40">
        <v>602.29999999999995</v>
      </c>
      <c r="K202" s="31">
        <v>589.79999999999995</v>
      </c>
      <c r="L202" s="31">
        <v>576</v>
      </c>
      <c r="M202" s="31">
        <v>8.2319200000000006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1119.1500000000001</v>
      </c>
      <c r="D203" s="40">
        <v>1105.1000000000001</v>
      </c>
      <c r="E203" s="40">
        <v>1086.2000000000003</v>
      </c>
      <c r="F203" s="40">
        <v>1053.2500000000002</v>
      </c>
      <c r="G203" s="40">
        <v>1034.3500000000004</v>
      </c>
      <c r="H203" s="40">
        <v>1138.0500000000002</v>
      </c>
      <c r="I203" s="40">
        <v>1156.9500000000003</v>
      </c>
      <c r="J203" s="40">
        <v>1189.9000000000001</v>
      </c>
      <c r="K203" s="31">
        <v>1124</v>
      </c>
      <c r="L203" s="31">
        <v>1072.1500000000001</v>
      </c>
      <c r="M203" s="31">
        <v>8.6135699999999993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819.55</v>
      </c>
      <c r="D204" s="40">
        <v>821.18333333333339</v>
      </c>
      <c r="E204" s="40">
        <v>814.36666666666679</v>
      </c>
      <c r="F204" s="40">
        <v>809.18333333333339</v>
      </c>
      <c r="G204" s="40">
        <v>802.36666666666679</v>
      </c>
      <c r="H204" s="40">
        <v>826.36666666666679</v>
      </c>
      <c r="I204" s="40">
        <v>833.18333333333339</v>
      </c>
      <c r="J204" s="40">
        <v>838.36666666666679</v>
      </c>
      <c r="K204" s="31">
        <v>828</v>
      </c>
      <c r="L204" s="31">
        <v>816</v>
      </c>
      <c r="M204" s="31">
        <v>20.046890000000001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7606.3</v>
      </c>
      <c r="D205" s="40">
        <v>7615.6333333333341</v>
      </c>
      <c r="E205" s="40">
        <v>7551.8666666666686</v>
      </c>
      <c r="F205" s="40">
        <v>7497.4333333333343</v>
      </c>
      <c r="G205" s="40">
        <v>7433.6666666666688</v>
      </c>
      <c r="H205" s="40">
        <v>7670.0666666666684</v>
      </c>
      <c r="I205" s="40">
        <v>7733.833333333333</v>
      </c>
      <c r="J205" s="40">
        <v>7788.2666666666682</v>
      </c>
      <c r="K205" s="31">
        <v>7679.4</v>
      </c>
      <c r="L205" s="31">
        <v>7561.2</v>
      </c>
      <c r="M205" s="31">
        <v>2.3429600000000002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45.2</v>
      </c>
      <c r="D206" s="40">
        <v>45.54999999999999</v>
      </c>
      <c r="E206" s="40">
        <v>44.699999999999982</v>
      </c>
      <c r="F206" s="40">
        <v>44.199999999999989</v>
      </c>
      <c r="G206" s="40">
        <v>43.34999999999998</v>
      </c>
      <c r="H206" s="40">
        <v>46.049999999999983</v>
      </c>
      <c r="I206" s="40">
        <v>46.899999999999991</v>
      </c>
      <c r="J206" s="40">
        <v>47.399999999999984</v>
      </c>
      <c r="K206" s="31">
        <v>46.4</v>
      </c>
      <c r="L206" s="31">
        <v>45.05</v>
      </c>
      <c r="M206" s="31">
        <v>70.969459999999998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1605.1</v>
      </c>
      <c r="D207" s="40">
        <v>1611.6833333333334</v>
      </c>
      <c r="E207" s="40">
        <v>1584.4166666666667</v>
      </c>
      <c r="F207" s="40">
        <v>1563.7333333333333</v>
      </c>
      <c r="G207" s="40">
        <v>1536.4666666666667</v>
      </c>
      <c r="H207" s="40">
        <v>1632.3666666666668</v>
      </c>
      <c r="I207" s="40">
        <v>1659.6333333333332</v>
      </c>
      <c r="J207" s="40">
        <v>1680.3166666666668</v>
      </c>
      <c r="K207" s="31">
        <v>1638.95</v>
      </c>
      <c r="L207" s="31">
        <v>1591</v>
      </c>
      <c r="M207" s="31">
        <v>5.48306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881.4</v>
      </c>
      <c r="D208" s="40">
        <v>886</v>
      </c>
      <c r="E208" s="40">
        <v>872.4</v>
      </c>
      <c r="F208" s="40">
        <v>863.4</v>
      </c>
      <c r="G208" s="40">
        <v>849.8</v>
      </c>
      <c r="H208" s="40">
        <v>895</v>
      </c>
      <c r="I208" s="40">
        <v>908.59999999999991</v>
      </c>
      <c r="J208" s="40">
        <v>917.6</v>
      </c>
      <c r="K208" s="31">
        <v>899.6</v>
      </c>
      <c r="L208" s="31">
        <v>877</v>
      </c>
      <c r="M208" s="31">
        <v>9.3486100000000008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869.45</v>
      </c>
      <c r="D209" s="40">
        <v>867.06666666666661</v>
      </c>
      <c r="E209" s="40">
        <v>841.43333333333317</v>
      </c>
      <c r="F209" s="40">
        <v>813.41666666666652</v>
      </c>
      <c r="G209" s="40">
        <v>787.78333333333308</v>
      </c>
      <c r="H209" s="40">
        <v>895.08333333333326</v>
      </c>
      <c r="I209" s="40">
        <v>920.7166666666667</v>
      </c>
      <c r="J209" s="40">
        <v>948.73333333333335</v>
      </c>
      <c r="K209" s="31">
        <v>892.7</v>
      </c>
      <c r="L209" s="31">
        <v>839.05</v>
      </c>
      <c r="M209" s="31">
        <v>8.2962699999999998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331.05</v>
      </c>
      <c r="D210" s="40">
        <v>333.41666666666669</v>
      </c>
      <c r="E210" s="40">
        <v>327.03333333333336</v>
      </c>
      <c r="F210" s="40">
        <v>323.01666666666665</v>
      </c>
      <c r="G210" s="40">
        <v>316.63333333333333</v>
      </c>
      <c r="H210" s="40">
        <v>337.43333333333339</v>
      </c>
      <c r="I210" s="40">
        <v>343.81666666666672</v>
      </c>
      <c r="J210" s="40">
        <v>347.83333333333343</v>
      </c>
      <c r="K210" s="31">
        <v>339.8</v>
      </c>
      <c r="L210" s="31">
        <v>329.4</v>
      </c>
      <c r="M210" s="31">
        <v>89.575419999999994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11.8</v>
      </c>
      <c r="D211" s="40">
        <v>12.266666666666666</v>
      </c>
      <c r="E211" s="40">
        <v>10.933333333333332</v>
      </c>
      <c r="F211" s="40">
        <v>10.066666666666666</v>
      </c>
      <c r="G211" s="40">
        <v>8.7333333333333325</v>
      </c>
      <c r="H211" s="40">
        <v>13.133333333333331</v>
      </c>
      <c r="I211" s="40">
        <v>14.466666666666667</v>
      </c>
      <c r="J211" s="40">
        <v>15.33333333333333</v>
      </c>
      <c r="K211" s="31">
        <v>13.6</v>
      </c>
      <c r="L211" s="31">
        <v>11.4</v>
      </c>
      <c r="M211" s="31">
        <v>21087.038489999999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1247.05</v>
      </c>
      <c r="D212" s="40">
        <v>1247.5833333333333</v>
      </c>
      <c r="E212" s="40">
        <v>1238.0666666666666</v>
      </c>
      <c r="F212" s="40">
        <v>1229.0833333333333</v>
      </c>
      <c r="G212" s="40">
        <v>1219.5666666666666</v>
      </c>
      <c r="H212" s="40">
        <v>1256.5666666666666</v>
      </c>
      <c r="I212" s="40">
        <v>1266.0833333333335</v>
      </c>
      <c r="J212" s="40">
        <v>1275.0666666666666</v>
      </c>
      <c r="K212" s="31">
        <v>1257.0999999999999</v>
      </c>
      <c r="L212" s="31">
        <v>1238.5999999999999</v>
      </c>
      <c r="M212" s="31">
        <v>6.2116499999999997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1850.4</v>
      </c>
      <c r="D213" s="40">
        <v>1864.1833333333334</v>
      </c>
      <c r="E213" s="40">
        <v>1832.4666666666667</v>
      </c>
      <c r="F213" s="40">
        <v>1814.5333333333333</v>
      </c>
      <c r="G213" s="40">
        <v>1782.8166666666666</v>
      </c>
      <c r="H213" s="40">
        <v>1882.1166666666668</v>
      </c>
      <c r="I213" s="40">
        <v>1913.8333333333335</v>
      </c>
      <c r="J213" s="40">
        <v>1931.7666666666669</v>
      </c>
      <c r="K213" s="31">
        <v>1895.9</v>
      </c>
      <c r="L213" s="31">
        <v>1846.25</v>
      </c>
      <c r="M213" s="31">
        <v>3.54908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694.15</v>
      </c>
      <c r="D214" s="40">
        <v>693.86666666666667</v>
      </c>
      <c r="E214" s="40">
        <v>689.2833333333333</v>
      </c>
      <c r="F214" s="40">
        <v>684.41666666666663</v>
      </c>
      <c r="G214" s="40">
        <v>679.83333333333326</v>
      </c>
      <c r="H214" s="40">
        <v>698.73333333333335</v>
      </c>
      <c r="I214" s="40">
        <v>703.31666666666661</v>
      </c>
      <c r="J214" s="40">
        <v>708.18333333333339</v>
      </c>
      <c r="K214" s="40">
        <v>698.45</v>
      </c>
      <c r="L214" s="40">
        <v>689</v>
      </c>
      <c r="M214" s="40">
        <v>77.437290000000004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13.9</v>
      </c>
      <c r="D215" s="40">
        <v>13.966666666666669</v>
      </c>
      <c r="E215" s="40">
        <v>13.733333333333338</v>
      </c>
      <c r="F215" s="40">
        <v>13.56666666666667</v>
      </c>
      <c r="G215" s="40">
        <v>13.333333333333339</v>
      </c>
      <c r="H215" s="40">
        <v>14.133333333333336</v>
      </c>
      <c r="I215" s="40">
        <v>14.366666666666667</v>
      </c>
      <c r="J215" s="40">
        <v>14.533333333333335</v>
      </c>
      <c r="K215" s="40">
        <v>14.2</v>
      </c>
      <c r="L215" s="40">
        <v>13.8</v>
      </c>
      <c r="M215" s="40">
        <v>1080.29504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324.7</v>
      </c>
      <c r="D216" s="40">
        <v>326.7</v>
      </c>
      <c r="E216" s="40">
        <v>321.2</v>
      </c>
      <c r="F216" s="40">
        <v>317.7</v>
      </c>
      <c r="G216" s="40">
        <v>312.2</v>
      </c>
      <c r="H216" s="40">
        <v>330.2</v>
      </c>
      <c r="I216" s="40">
        <v>335.7</v>
      </c>
      <c r="J216" s="40">
        <v>339.2</v>
      </c>
      <c r="K216" s="40">
        <v>332.2</v>
      </c>
      <c r="L216" s="40">
        <v>323.2</v>
      </c>
      <c r="M216" s="40">
        <v>80.866249999999994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4" sqref="B1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4"/>
      <c r="B1" s="455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44573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7" t="s">
        <v>16</v>
      </c>
      <c r="B9" s="449" t="s">
        <v>18</v>
      </c>
      <c r="C9" s="453" t="s">
        <v>20</v>
      </c>
      <c r="D9" s="453" t="s">
        <v>21</v>
      </c>
      <c r="E9" s="444" t="s">
        <v>22</v>
      </c>
      <c r="F9" s="445"/>
      <c r="G9" s="446"/>
      <c r="H9" s="444" t="s">
        <v>23</v>
      </c>
      <c r="I9" s="445"/>
      <c r="J9" s="446"/>
      <c r="K9" s="26"/>
      <c r="L9" s="27"/>
      <c r="M9" s="53"/>
      <c r="N9" s="1"/>
      <c r="O9" s="1"/>
    </row>
    <row r="10" spans="1:15" ht="42.75" customHeight="1">
      <c r="A10" s="451"/>
      <c r="B10" s="452"/>
      <c r="C10" s="452"/>
      <c r="D10" s="45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3">
        <v>1</v>
      </c>
      <c r="B11" s="442" t="s">
        <v>289</v>
      </c>
      <c r="C11" s="381">
        <v>25282.6</v>
      </c>
      <c r="D11" s="382">
        <v>25286.383333333331</v>
      </c>
      <c r="E11" s="382">
        <v>24830.866666666661</v>
      </c>
      <c r="F11" s="382">
        <v>24379.133333333331</v>
      </c>
      <c r="G11" s="382">
        <v>23923.616666666661</v>
      </c>
      <c r="H11" s="382">
        <v>25738.116666666661</v>
      </c>
      <c r="I11" s="382">
        <v>26193.633333333331</v>
      </c>
      <c r="J11" s="382">
        <v>26645.366666666661</v>
      </c>
      <c r="K11" s="381">
        <v>25741.9</v>
      </c>
      <c r="L11" s="381">
        <v>24834.65</v>
      </c>
      <c r="M11" s="381">
        <v>1.787E-2</v>
      </c>
      <c r="N11" s="1"/>
      <c r="O11" s="1"/>
    </row>
    <row r="12" spans="1:15" ht="12" customHeight="1">
      <c r="A12" s="33">
        <v>2</v>
      </c>
      <c r="B12" s="443" t="s">
        <v>294</v>
      </c>
      <c r="C12" s="381">
        <v>528.95000000000005</v>
      </c>
      <c r="D12" s="382">
        <v>531.55000000000007</v>
      </c>
      <c r="E12" s="382">
        <v>525.40000000000009</v>
      </c>
      <c r="F12" s="382">
        <v>521.85</v>
      </c>
      <c r="G12" s="382">
        <v>515.70000000000005</v>
      </c>
      <c r="H12" s="382">
        <v>535.10000000000014</v>
      </c>
      <c r="I12" s="382">
        <v>541.25</v>
      </c>
      <c r="J12" s="382">
        <v>544.80000000000018</v>
      </c>
      <c r="K12" s="381">
        <v>537.70000000000005</v>
      </c>
      <c r="L12" s="381">
        <v>528</v>
      </c>
      <c r="M12" s="381">
        <v>1.34328</v>
      </c>
      <c r="N12" s="1"/>
      <c r="O12" s="1"/>
    </row>
    <row r="13" spans="1:15" ht="12" customHeight="1">
      <c r="A13" s="33">
        <v>3</v>
      </c>
      <c r="B13" s="443" t="s">
        <v>39</v>
      </c>
      <c r="C13" s="381">
        <v>1100.0999999999999</v>
      </c>
      <c r="D13" s="382">
        <v>1092.7333333333333</v>
      </c>
      <c r="E13" s="382">
        <v>1077.6666666666667</v>
      </c>
      <c r="F13" s="382">
        <v>1055.2333333333333</v>
      </c>
      <c r="G13" s="382">
        <v>1040.1666666666667</v>
      </c>
      <c r="H13" s="382">
        <v>1115.1666666666667</v>
      </c>
      <c r="I13" s="382">
        <v>1130.2333333333333</v>
      </c>
      <c r="J13" s="382">
        <v>1152.6666666666667</v>
      </c>
      <c r="K13" s="381">
        <v>1107.8</v>
      </c>
      <c r="L13" s="381">
        <v>1070.3</v>
      </c>
      <c r="M13" s="381">
        <v>14.88214</v>
      </c>
      <c r="N13" s="1"/>
      <c r="O13" s="1"/>
    </row>
    <row r="14" spans="1:15" ht="12" customHeight="1">
      <c r="A14" s="33">
        <v>4</v>
      </c>
      <c r="B14" s="443" t="s">
        <v>295</v>
      </c>
      <c r="C14" s="381">
        <v>2903.95</v>
      </c>
      <c r="D14" s="382">
        <v>2841.4333333333329</v>
      </c>
      <c r="E14" s="382">
        <v>2764.516666666666</v>
      </c>
      <c r="F14" s="382">
        <v>2625.083333333333</v>
      </c>
      <c r="G14" s="382">
        <v>2548.1666666666661</v>
      </c>
      <c r="H14" s="382">
        <v>2980.8666666666659</v>
      </c>
      <c r="I14" s="382">
        <v>3057.7833333333328</v>
      </c>
      <c r="J14" s="382">
        <v>3197.2166666666658</v>
      </c>
      <c r="K14" s="381">
        <v>2918.35</v>
      </c>
      <c r="L14" s="381">
        <v>2702</v>
      </c>
      <c r="M14" s="381">
        <v>1.4382600000000001</v>
      </c>
      <c r="N14" s="1"/>
      <c r="O14" s="1"/>
    </row>
    <row r="15" spans="1:15" ht="12" customHeight="1">
      <c r="A15" s="33">
        <v>5</v>
      </c>
      <c r="B15" s="443" t="s">
        <v>290</v>
      </c>
      <c r="C15" s="381">
        <v>2339.4499999999998</v>
      </c>
      <c r="D15" s="382">
        <v>2319.25</v>
      </c>
      <c r="E15" s="382">
        <v>2290.5</v>
      </c>
      <c r="F15" s="382">
        <v>2241.5500000000002</v>
      </c>
      <c r="G15" s="382">
        <v>2212.8000000000002</v>
      </c>
      <c r="H15" s="382">
        <v>2368.1999999999998</v>
      </c>
      <c r="I15" s="382">
        <v>2396.9499999999998</v>
      </c>
      <c r="J15" s="382">
        <v>2445.8999999999996</v>
      </c>
      <c r="K15" s="381">
        <v>2348</v>
      </c>
      <c r="L15" s="381">
        <v>2270.3000000000002</v>
      </c>
      <c r="M15" s="381">
        <v>2.5540400000000001</v>
      </c>
      <c r="N15" s="1"/>
      <c r="O15" s="1"/>
    </row>
    <row r="16" spans="1:15" ht="12" customHeight="1">
      <c r="A16" s="33">
        <v>6</v>
      </c>
      <c r="B16" s="443" t="s">
        <v>239</v>
      </c>
      <c r="C16" s="381">
        <v>18169.400000000001</v>
      </c>
      <c r="D16" s="382">
        <v>18228.133333333335</v>
      </c>
      <c r="E16" s="382">
        <v>18006.316666666669</v>
      </c>
      <c r="F16" s="382">
        <v>17843.233333333334</v>
      </c>
      <c r="G16" s="382">
        <v>17621.416666666668</v>
      </c>
      <c r="H16" s="382">
        <v>18391.216666666671</v>
      </c>
      <c r="I16" s="382">
        <v>18613.033333333336</v>
      </c>
      <c r="J16" s="382">
        <v>18776.116666666672</v>
      </c>
      <c r="K16" s="381">
        <v>18449.95</v>
      </c>
      <c r="L16" s="381">
        <v>18065.05</v>
      </c>
      <c r="M16" s="381">
        <v>0.19994000000000001</v>
      </c>
      <c r="N16" s="1"/>
      <c r="O16" s="1"/>
    </row>
    <row r="17" spans="1:15" ht="12" customHeight="1">
      <c r="A17" s="33">
        <v>7</v>
      </c>
      <c r="B17" s="443" t="s">
        <v>243</v>
      </c>
      <c r="C17" s="381">
        <v>135.69999999999999</v>
      </c>
      <c r="D17" s="382">
        <v>135.71666666666667</v>
      </c>
      <c r="E17" s="382">
        <v>132.23333333333335</v>
      </c>
      <c r="F17" s="382">
        <v>128.76666666666668</v>
      </c>
      <c r="G17" s="382">
        <v>125.28333333333336</v>
      </c>
      <c r="H17" s="382">
        <v>139.18333333333334</v>
      </c>
      <c r="I17" s="382">
        <v>142.66666666666663</v>
      </c>
      <c r="J17" s="382">
        <v>146.13333333333333</v>
      </c>
      <c r="K17" s="381">
        <v>139.19999999999999</v>
      </c>
      <c r="L17" s="381">
        <v>132.25</v>
      </c>
      <c r="M17" s="381">
        <v>177.36811</v>
      </c>
      <c r="N17" s="1"/>
      <c r="O17" s="1"/>
    </row>
    <row r="18" spans="1:15" ht="12" customHeight="1">
      <c r="A18" s="33">
        <v>8</v>
      </c>
      <c r="B18" s="443" t="s">
        <v>41</v>
      </c>
      <c r="C18" s="381">
        <v>294.25</v>
      </c>
      <c r="D18" s="382">
        <v>293.73333333333335</v>
      </c>
      <c r="E18" s="382">
        <v>291.26666666666671</v>
      </c>
      <c r="F18" s="382">
        <v>288.28333333333336</v>
      </c>
      <c r="G18" s="382">
        <v>285.81666666666672</v>
      </c>
      <c r="H18" s="382">
        <v>296.7166666666667</v>
      </c>
      <c r="I18" s="382">
        <v>299.18333333333339</v>
      </c>
      <c r="J18" s="382">
        <v>302.16666666666669</v>
      </c>
      <c r="K18" s="381">
        <v>296.2</v>
      </c>
      <c r="L18" s="381">
        <v>290.75</v>
      </c>
      <c r="M18" s="381">
        <v>17.736840000000001</v>
      </c>
      <c r="N18" s="1"/>
      <c r="O18" s="1"/>
    </row>
    <row r="19" spans="1:15" ht="12" customHeight="1">
      <c r="A19" s="33">
        <v>9</v>
      </c>
      <c r="B19" s="443" t="s">
        <v>43</v>
      </c>
      <c r="C19" s="381">
        <v>2297.6</v>
      </c>
      <c r="D19" s="382">
        <v>2309.4833333333331</v>
      </c>
      <c r="E19" s="382">
        <v>2274.4166666666661</v>
      </c>
      <c r="F19" s="382">
        <v>2251.2333333333331</v>
      </c>
      <c r="G19" s="382">
        <v>2216.1666666666661</v>
      </c>
      <c r="H19" s="382">
        <v>2332.6666666666661</v>
      </c>
      <c r="I19" s="382">
        <v>2367.7333333333327</v>
      </c>
      <c r="J19" s="382">
        <v>2390.9166666666661</v>
      </c>
      <c r="K19" s="381">
        <v>2344.5500000000002</v>
      </c>
      <c r="L19" s="381">
        <v>2286.3000000000002</v>
      </c>
      <c r="M19" s="381">
        <v>2.8921800000000002</v>
      </c>
      <c r="N19" s="1"/>
      <c r="O19" s="1"/>
    </row>
    <row r="20" spans="1:15" ht="12" customHeight="1">
      <c r="A20" s="33">
        <v>10</v>
      </c>
      <c r="B20" s="443" t="s">
        <v>45</v>
      </c>
      <c r="C20" s="381">
        <v>1843.9</v>
      </c>
      <c r="D20" s="382">
        <v>1810.3</v>
      </c>
      <c r="E20" s="382">
        <v>1770.6</v>
      </c>
      <c r="F20" s="382">
        <v>1697.3</v>
      </c>
      <c r="G20" s="382">
        <v>1657.6</v>
      </c>
      <c r="H20" s="382">
        <v>1883.6</v>
      </c>
      <c r="I20" s="382">
        <v>1923.3000000000002</v>
      </c>
      <c r="J20" s="382">
        <v>1996.6</v>
      </c>
      <c r="K20" s="381">
        <v>1850</v>
      </c>
      <c r="L20" s="381">
        <v>1737</v>
      </c>
      <c r="M20" s="381">
        <v>51.260190000000001</v>
      </c>
      <c r="N20" s="1"/>
      <c r="O20" s="1"/>
    </row>
    <row r="21" spans="1:15" ht="12" customHeight="1">
      <c r="A21" s="33">
        <v>11</v>
      </c>
      <c r="B21" s="443" t="s">
        <v>240</v>
      </c>
      <c r="C21" s="381">
        <v>1567.95</v>
      </c>
      <c r="D21" s="382">
        <v>1527.5666666666666</v>
      </c>
      <c r="E21" s="382">
        <v>1472.3833333333332</v>
      </c>
      <c r="F21" s="382">
        <v>1376.8166666666666</v>
      </c>
      <c r="G21" s="382">
        <v>1321.6333333333332</v>
      </c>
      <c r="H21" s="382">
        <v>1623.1333333333332</v>
      </c>
      <c r="I21" s="382">
        <v>1678.3166666666666</v>
      </c>
      <c r="J21" s="382">
        <v>1773.8833333333332</v>
      </c>
      <c r="K21" s="381">
        <v>1582.75</v>
      </c>
      <c r="L21" s="381">
        <v>1432</v>
      </c>
      <c r="M21" s="381">
        <v>13.51146</v>
      </c>
      <c r="N21" s="1"/>
      <c r="O21" s="1"/>
    </row>
    <row r="22" spans="1:15" ht="12" customHeight="1">
      <c r="A22" s="33">
        <v>12</v>
      </c>
      <c r="B22" s="443" t="s">
        <v>46</v>
      </c>
      <c r="C22" s="381">
        <v>765.1</v>
      </c>
      <c r="D22" s="382">
        <v>754.16666666666663</v>
      </c>
      <c r="E22" s="382">
        <v>739.43333333333328</v>
      </c>
      <c r="F22" s="382">
        <v>713.76666666666665</v>
      </c>
      <c r="G22" s="382">
        <v>699.0333333333333</v>
      </c>
      <c r="H22" s="382">
        <v>779.83333333333326</v>
      </c>
      <c r="I22" s="382">
        <v>794.56666666666661</v>
      </c>
      <c r="J22" s="382">
        <v>820.23333333333323</v>
      </c>
      <c r="K22" s="381">
        <v>768.9</v>
      </c>
      <c r="L22" s="381">
        <v>728.5</v>
      </c>
      <c r="M22" s="381">
        <v>89.597809999999996</v>
      </c>
      <c r="N22" s="1"/>
      <c r="O22" s="1"/>
    </row>
    <row r="23" spans="1:15" ht="12.75" customHeight="1">
      <c r="A23" s="33">
        <v>13</v>
      </c>
      <c r="B23" s="443" t="s">
        <v>242</v>
      </c>
      <c r="C23" s="381">
        <v>1867.45</v>
      </c>
      <c r="D23" s="382">
        <v>1842.1499999999999</v>
      </c>
      <c r="E23" s="382">
        <v>1795.2999999999997</v>
      </c>
      <c r="F23" s="382">
        <v>1723.1499999999999</v>
      </c>
      <c r="G23" s="382">
        <v>1676.2999999999997</v>
      </c>
      <c r="H23" s="382">
        <v>1914.2999999999997</v>
      </c>
      <c r="I23" s="382">
        <v>1961.1499999999996</v>
      </c>
      <c r="J23" s="382">
        <v>2033.2999999999997</v>
      </c>
      <c r="K23" s="381">
        <v>1889</v>
      </c>
      <c r="L23" s="381">
        <v>1770</v>
      </c>
      <c r="M23" s="381">
        <v>1.0020899999999999</v>
      </c>
      <c r="N23" s="1"/>
      <c r="O23" s="1"/>
    </row>
    <row r="24" spans="1:15" ht="12.75" customHeight="1">
      <c r="A24" s="33">
        <v>14</v>
      </c>
      <c r="B24" s="443" t="s">
        <v>296</v>
      </c>
      <c r="C24" s="381">
        <v>327.95</v>
      </c>
      <c r="D24" s="382">
        <v>331.25</v>
      </c>
      <c r="E24" s="382">
        <v>323.89999999999998</v>
      </c>
      <c r="F24" s="382">
        <v>319.84999999999997</v>
      </c>
      <c r="G24" s="382">
        <v>312.49999999999994</v>
      </c>
      <c r="H24" s="382">
        <v>335.3</v>
      </c>
      <c r="I24" s="382">
        <v>342.65000000000003</v>
      </c>
      <c r="J24" s="382">
        <v>346.70000000000005</v>
      </c>
      <c r="K24" s="381">
        <v>338.6</v>
      </c>
      <c r="L24" s="381">
        <v>327.2</v>
      </c>
      <c r="M24" s="381">
        <v>1.5994299999999999</v>
      </c>
      <c r="N24" s="1"/>
      <c r="O24" s="1"/>
    </row>
    <row r="25" spans="1:15" ht="12.75" customHeight="1">
      <c r="A25" s="33">
        <v>15</v>
      </c>
      <c r="B25" s="443" t="s">
        <v>297</v>
      </c>
      <c r="C25" s="381">
        <v>214.05</v>
      </c>
      <c r="D25" s="382">
        <v>214.83333333333334</v>
      </c>
      <c r="E25" s="382">
        <v>211.7166666666667</v>
      </c>
      <c r="F25" s="382">
        <v>209.38333333333335</v>
      </c>
      <c r="G25" s="382">
        <v>206.26666666666671</v>
      </c>
      <c r="H25" s="382">
        <v>217.16666666666669</v>
      </c>
      <c r="I25" s="382">
        <v>220.2833333333333</v>
      </c>
      <c r="J25" s="382">
        <v>222.61666666666667</v>
      </c>
      <c r="K25" s="381">
        <v>217.95</v>
      </c>
      <c r="L25" s="381">
        <v>212.5</v>
      </c>
      <c r="M25" s="381">
        <v>3.17286</v>
      </c>
      <c r="N25" s="1"/>
      <c r="O25" s="1"/>
    </row>
    <row r="26" spans="1:15" ht="12.75" customHeight="1">
      <c r="A26" s="33">
        <v>16</v>
      </c>
      <c r="B26" s="443" t="s">
        <v>298</v>
      </c>
      <c r="C26" s="381">
        <v>1388.4</v>
      </c>
      <c r="D26" s="382">
        <v>1369.5833333333333</v>
      </c>
      <c r="E26" s="382">
        <v>1321.2166666666665</v>
      </c>
      <c r="F26" s="382">
        <v>1254.0333333333333</v>
      </c>
      <c r="G26" s="382">
        <v>1205.6666666666665</v>
      </c>
      <c r="H26" s="382">
        <v>1436.7666666666664</v>
      </c>
      <c r="I26" s="382">
        <v>1485.1333333333332</v>
      </c>
      <c r="J26" s="382">
        <v>1552.3166666666664</v>
      </c>
      <c r="K26" s="381">
        <v>1417.95</v>
      </c>
      <c r="L26" s="381">
        <v>1302.4000000000001</v>
      </c>
      <c r="M26" s="381">
        <v>17.32855</v>
      </c>
      <c r="N26" s="1"/>
      <c r="O26" s="1"/>
    </row>
    <row r="27" spans="1:15" ht="12.75" customHeight="1">
      <c r="A27" s="33">
        <v>17</v>
      </c>
      <c r="B27" s="443" t="s">
        <v>292</v>
      </c>
      <c r="C27" s="381">
        <v>1826.2</v>
      </c>
      <c r="D27" s="382">
        <v>1833.75</v>
      </c>
      <c r="E27" s="382">
        <v>1812.5</v>
      </c>
      <c r="F27" s="382">
        <v>1798.8</v>
      </c>
      <c r="G27" s="382">
        <v>1777.55</v>
      </c>
      <c r="H27" s="382">
        <v>1847.45</v>
      </c>
      <c r="I27" s="382">
        <v>1868.7</v>
      </c>
      <c r="J27" s="382">
        <v>1882.4</v>
      </c>
      <c r="K27" s="381">
        <v>1855</v>
      </c>
      <c r="L27" s="381">
        <v>1820.05</v>
      </c>
      <c r="M27" s="381">
        <v>0.10167</v>
      </c>
      <c r="N27" s="1"/>
      <c r="O27" s="1"/>
    </row>
    <row r="28" spans="1:15" ht="12.75" customHeight="1">
      <c r="A28" s="33">
        <v>18</v>
      </c>
      <c r="B28" s="443" t="s">
        <v>244</v>
      </c>
      <c r="C28" s="381">
        <v>2279.3000000000002</v>
      </c>
      <c r="D28" s="382">
        <v>2291</v>
      </c>
      <c r="E28" s="382">
        <v>2257.3000000000002</v>
      </c>
      <c r="F28" s="382">
        <v>2235.3000000000002</v>
      </c>
      <c r="G28" s="382">
        <v>2201.6000000000004</v>
      </c>
      <c r="H28" s="382">
        <v>2313</v>
      </c>
      <c r="I28" s="382">
        <v>2346.6999999999998</v>
      </c>
      <c r="J28" s="382">
        <v>2368.6999999999998</v>
      </c>
      <c r="K28" s="381">
        <v>2324.6999999999998</v>
      </c>
      <c r="L28" s="381">
        <v>2269</v>
      </c>
      <c r="M28" s="381">
        <v>0.47117999999999999</v>
      </c>
      <c r="N28" s="1"/>
      <c r="O28" s="1"/>
    </row>
    <row r="29" spans="1:15" ht="12.75" customHeight="1">
      <c r="A29" s="33">
        <v>19</v>
      </c>
      <c r="B29" s="443" t="s">
        <v>299</v>
      </c>
      <c r="C29" s="381">
        <v>107.95</v>
      </c>
      <c r="D29" s="382">
        <v>108.53333333333335</v>
      </c>
      <c r="E29" s="382">
        <v>107.06666666666669</v>
      </c>
      <c r="F29" s="382">
        <v>106.18333333333335</v>
      </c>
      <c r="G29" s="382">
        <v>104.7166666666667</v>
      </c>
      <c r="H29" s="382">
        <v>109.41666666666669</v>
      </c>
      <c r="I29" s="382">
        <v>110.88333333333335</v>
      </c>
      <c r="J29" s="382">
        <v>111.76666666666668</v>
      </c>
      <c r="K29" s="381">
        <v>110</v>
      </c>
      <c r="L29" s="381">
        <v>107.65</v>
      </c>
      <c r="M29" s="381">
        <v>2.0656400000000001</v>
      </c>
      <c r="N29" s="1"/>
      <c r="O29" s="1"/>
    </row>
    <row r="30" spans="1:15" ht="12.75" customHeight="1">
      <c r="A30" s="33">
        <v>20</v>
      </c>
      <c r="B30" s="443" t="s">
        <v>48</v>
      </c>
      <c r="C30" s="381">
        <v>3705.8</v>
      </c>
      <c r="D30" s="382">
        <v>3730.6</v>
      </c>
      <c r="E30" s="382">
        <v>3675.2</v>
      </c>
      <c r="F30" s="382">
        <v>3644.6</v>
      </c>
      <c r="G30" s="382">
        <v>3589.2</v>
      </c>
      <c r="H30" s="382">
        <v>3761.2</v>
      </c>
      <c r="I30" s="382">
        <v>3816.6000000000004</v>
      </c>
      <c r="J30" s="382">
        <v>3847.2</v>
      </c>
      <c r="K30" s="381">
        <v>3786</v>
      </c>
      <c r="L30" s="381">
        <v>3700</v>
      </c>
      <c r="M30" s="381">
        <v>0.45111000000000001</v>
      </c>
      <c r="N30" s="1"/>
      <c r="O30" s="1"/>
    </row>
    <row r="31" spans="1:15" ht="12.75" customHeight="1">
      <c r="A31" s="33">
        <v>21</v>
      </c>
      <c r="B31" s="443" t="s">
        <v>300</v>
      </c>
      <c r="C31" s="381">
        <v>3670.15</v>
      </c>
      <c r="D31" s="382">
        <v>3666.8833333333332</v>
      </c>
      <c r="E31" s="382">
        <v>3638.7666666666664</v>
      </c>
      <c r="F31" s="382">
        <v>3607.3833333333332</v>
      </c>
      <c r="G31" s="382">
        <v>3579.2666666666664</v>
      </c>
      <c r="H31" s="382">
        <v>3698.2666666666664</v>
      </c>
      <c r="I31" s="382">
        <v>3726.3833333333332</v>
      </c>
      <c r="J31" s="382">
        <v>3757.7666666666664</v>
      </c>
      <c r="K31" s="381">
        <v>3695</v>
      </c>
      <c r="L31" s="381">
        <v>3635.5</v>
      </c>
      <c r="M31" s="381">
        <v>0.40976000000000001</v>
      </c>
      <c r="N31" s="1"/>
      <c r="O31" s="1"/>
    </row>
    <row r="32" spans="1:15" ht="12.75" customHeight="1">
      <c r="A32" s="33">
        <v>22</v>
      </c>
      <c r="B32" s="443" t="s">
        <v>301</v>
      </c>
      <c r="C32" s="381">
        <v>30</v>
      </c>
      <c r="D32" s="382">
        <v>30.316666666666663</v>
      </c>
      <c r="E32" s="382">
        <v>28.333333333333329</v>
      </c>
      <c r="F32" s="382">
        <v>26.666666666666664</v>
      </c>
      <c r="G32" s="382">
        <v>24.68333333333333</v>
      </c>
      <c r="H32" s="382">
        <v>31.983333333333327</v>
      </c>
      <c r="I32" s="382">
        <v>33.966666666666661</v>
      </c>
      <c r="J32" s="382">
        <v>35.633333333333326</v>
      </c>
      <c r="K32" s="381">
        <v>32.299999999999997</v>
      </c>
      <c r="L32" s="381">
        <v>28.65</v>
      </c>
      <c r="M32" s="381">
        <v>1035.5357100000001</v>
      </c>
      <c r="N32" s="1"/>
      <c r="O32" s="1"/>
    </row>
    <row r="33" spans="1:15" ht="12.75" customHeight="1">
      <c r="A33" s="33">
        <v>23</v>
      </c>
      <c r="B33" s="443" t="s">
        <v>50</v>
      </c>
      <c r="C33" s="381">
        <v>634.29999999999995</v>
      </c>
      <c r="D33" s="382">
        <v>635.58333333333337</v>
      </c>
      <c r="E33" s="382">
        <v>631.7166666666667</v>
      </c>
      <c r="F33" s="382">
        <v>629.13333333333333</v>
      </c>
      <c r="G33" s="382">
        <v>625.26666666666665</v>
      </c>
      <c r="H33" s="382">
        <v>638.16666666666674</v>
      </c>
      <c r="I33" s="382">
        <v>642.0333333333333</v>
      </c>
      <c r="J33" s="382">
        <v>644.61666666666679</v>
      </c>
      <c r="K33" s="381">
        <v>639.45000000000005</v>
      </c>
      <c r="L33" s="381">
        <v>633</v>
      </c>
      <c r="M33" s="381">
        <v>5.3386800000000001</v>
      </c>
      <c r="N33" s="1"/>
      <c r="O33" s="1"/>
    </row>
    <row r="34" spans="1:15" ht="12.75" customHeight="1">
      <c r="A34" s="33">
        <v>24</v>
      </c>
      <c r="B34" s="443" t="s">
        <v>302</v>
      </c>
      <c r="C34" s="381">
        <v>3473.8</v>
      </c>
      <c r="D34" s="382">
        <v>3501.9333333333329</v>
      </c>
      <c r="E34" s="382">
        <v>3406.8666666666659</v>
      </c>
      <c r="F34" s="382">
        <v>3339.9333333333329</v>
      </c>
      <c r="G34" s="382">
        <v>3244.8666666666659</v>
      </c>
      <c r="H34" s="382">
        <v>3568.8666666666659</v>
      </c>
      <c r="I34" s="382">
        <v>3663.9333333333325</v>
      </c>
      <c r="J34" s="382">
        <v>3730.8666666666659</v>
      </c>
      <c r="K34" s="381">
        <v>3597</v>
      </c>
      <c r="L34" s="381">
        <v>3435</v>
      </c>
      <c r="M34" s="381">
        <v>0.59448000000000001</v>
      </c>
      <c r="N34" s="1"/>
      <c r="O34" s="1"/>
    </row>
    <row r="35" spans="1:15" ht="12.75" customHeight="1">
      <c r="A35" s="33">
        <v>25</v>
      </c>
      <c r="B35" s="443" t="s">
        <v>51</v>
      </c>
      <c r="C35" s="381">
        <v>397.65</v>
      </c>
      <c r="D35" s="382">
        <v>398.66666666666669</v>
      </c>
      <c r="E35" s="382">
        <v>392.33333333333337</v>
      </c>
      <c r="F35" s="382">
        <v>387.01666666666671</v>
      </c>
      <c r="G35" s="382">
        <v>380.68333333333339</v>
      </c>
      <c r="H35" s="382">
        <v>403.98333333333335</v>
      </c>
      <c r="I35" s="382">
        <v>410.31666666666672</v>
      </c>
      <c r="J35" s="382">
        <v>415.63333333333333</v>
      </c>
      <c r="K35" s="381">
        <v>405</v>
      </c>
      <c r="L35" s="381">
        <v>393.35</v>
      </c>
      <c r="M35" s="381">
        <v>21.055009999999999</v>
      </c>
      <c r="N35" s="1"/>
      <c r="O35" s="1"/>
    </row>
    <row r="36" spans="1:15" ht="12.75" customHeight="1">
      <c r="A36" s="33">
        <v>26</v>
      </c>
      <c r="B36" s="443" t="s">
        <v>860</v>
      </c>
      <c r="C36" s="381">
        <v>1257.9000000000001</v>
      </c>
      <c r="D36" s="382">
        <v>1263.9666666666667</v>
      </c>
      <c r="E36" s="382">
        <v>1246.9333333333334</v>
      </c>
      <c r="F36" s="382">
        <v>1235.9666666666667</v>
      </c>
      <c r="G36" s="382">
        <v>1218.9333333333334</v>
      </c>
      <c r="H36" s="382">
        <v>1274.9333333333334</v>
      </c>
      <c r="I36" s="382">
        <v>1291.9666666666667</v>
      </c>
      <c r="J36" s="382">
        <v>1302.9333333333334</v>
      </c>
      <c r="K36" s="381">
        <v>1281</v>
      </c>
      <c r="L36" s="381">
        <v>1253</v>
      </c>
      <c r="M36" s="381">
        <v>2.5408499999999998</v>
      </c>
      <c r="N36" s="1"/>
      <c r="O36" s="1"/>
    </row>
    <row r="37" spans="1:15" ht="12.75" customHeight="1">
      <c r="A37" s="33">
        <v>27</v>
      </c>
      <c r="B37" s="443" t="s">
        <v>817</v>
      </c>
      <c r="C37" s="381">
        <v>1050.4000000000001</v>
      </c>
      <c r="D37" s="382">
        <v>1055.3666666666668</v>
      </c>
      <c r="E37" s="382">
        <v>1030.7333333333336</v>
      </c>
      <c r="F37" s="382">
        <v>1011.0666666666668</v>
      </c>
      <c r="G37" s="382">
        <v>986.43333333333362</v>
      </c>
      <c r="H37" s="382">
        <v>1075.0333333333335</v>
      </c>
      <c r="I37" s="382">
        <v>1099.6666666666667</v>
      </c>
      <c r="J37" s="382">
        <v>1119.3333333333335</v>
      </c>
      <c r="K37" s="381">
        <v>1080</v>
      </c>
      <c r="L37" s="381">
        <v>1035.7</v>
      </c>
      <c r="M37" s="381">
        <v>2.83114</v>
      </c>
      <c r="N37" s="1"/>
      <c r="O37" s="1"/>
    </row>
    <row r="38" spans="1:15" ht="12.75" customHeight="1">
      <c r="A38" s="33">
        <v>28</v>
      </c>
      <c r="B38" s="443" t="s">
        <v>293</v>
      </c>
      <c r="C38" s="381">
        <v>895.85</v>
      </c>
      <c r="D38" s="382">
        <v>905.31666666666661</v>
      </c>
      <c r="E38" s="382">
        <v>879.48333333333323</v>
      </c>
      <c r="F38" s="382">
        <v>863.11666666666667</v>
      </c>
      <c r="G38" s="382">
        <v>837.2833333333333</v>
      </c>
      <c r="H38" s="382">
        <v>921.68333333333317</v>
      </c>
      <c r="I38" s="382">
        <v>947.51666666666665</v>
      </c>
      <c r="J38" s="382">
        <v>963.8833333333331</v>
      </c>
      <c r="K38" s="381">
        <v>931.15</v>
      </c>
      <c r="L38" s="381">
        <v>888.95</v>
      </c>
      <c r="M38" s="381">
        <v>7.1259800000000002</v>
      </c>
      <c r="N38" s="1"/>
      <c r="O38" s="1"/>
    </row>
    <row r="39" spans="1:15" ht="12.75" customHeight="1">
      <c r="A39" s="33">
        <v>29</v>
      </c>
      <c r="B39" s="443" t="s">
        <v>52</v>
      </c>
      <c r="C39" s="381">
        <v>818.85</v>
      </c>
      <c r="D39" s="382">
        <v>820.2833333333333</v>
      </c>
      <c r="E39" s="382">
        <v>812.56666666666661</v>
      </c>
      <c r="F39" s="382">
        <v>806.2833333333333</v>
      </c>
      <c r="G39" s="382">
        <v>798.56666666666661</v>
      </c>
      <c r="H39" s="382">
        <v>826.56666666666661</v>
      </c>
      <c r="I39" s="382">
        <v>834.2833333333333</v>
      </c>
      <c r="J39" s="382">
        <v>840.56666666666661</v>
      </c>
      <c r="K39" s="381">
        <v>828</v>
      </c>
      <c r="L39" s="381">
        <v>814</v>
      </c>
      <c r="M39" s="381">
        <v>4.0922400000000003</v>
      </c>
      <c r="N39" s="1"/>
      <c r="O39" s="1"/>
    </row>
    <row r="40" spans="1:15" ht="12.75" customHeight="1">
      <c r="A40" s="33">
        <v>30</v>
      </c>
      <c r="B40" s="443" t="s">
        <v>53</v>
      </c>
      <c r="C40" s="381">
        <v>5059.05</v>
      </c>
      <c r="D40" s="382">
        <v>5073.6166666666659</v>
      </c>
      <c r="E40" s="382">
        <v>5005.7333333333318</v>
      </c>
      <c r="F40" s="382">
        <v>4952.4166666666661</v>
      </c>
      <c r="G40" s="382">
        <v>4884.5333333333319</v>
      </c>
      <c r="H40" s="382">
        <v>5126.9333333333316</v>
      </c>
      <c r="I40" s="382">
        <v>5194.8166666666648</v>
      </c>
      <c r="J40" s="382">
        <v>5248.1333333333314</v>
      </c>
      <c r="K40" s="381">
        <v>5141.5</v>
      </c>
      <c r="L40" s="381">
        <v>5020.3</v>
      </c>
      <c r="M40" s="381">
        <v>7.4240899999999996</v>
      </c>
      <c r="N40" s="1"/>
      <c r="O40" s="1"/>
    </row>
    <row r="41" spans="1:15" ht="12.75" customHeight="1">
      <c r="A41" s="33">
        <v>31</v>
      </c>
      <c r="B41" s="443" t="s">
        <v>54</v>
      </c>
      <c r="C41" s="381">
        <v>231.85</v>
      </c>
      <c r="D41" s="382">
        <v>231.25</v>
      </c>
      <c r="E41" s="382">
        <v>229.35</v>
      </c>
      <c r="F41" s="382">
        <v>226.85</v>
      </c>
      <c r="G41" s="382">
        <v>224.95</v>
      </c>
      <c r="H41" s="382">
        <v>233.75</v>
      </c>
      <c r="I41" s="382">
        <v>235.64999999999998</v>
      </c>
      <c r="J41" s="382">
        <v>238.15</v>
      </c>
      <c r="K41" s="381">
        <v>233.15</v>
      </c>
      <c r="L41" s="381">
        <v>228.75</v>
      </c>
      <c r="M41" s="381">
        <v>19.116859999999999</v>
      </c>
      <c r="N41" s="1"/>
      <c r="O41" s="1"/>
    </row>
    <row r="42" spans="1:15" ht="12.75" customHeight="1">
      <c r="A42" s="33">
        <v>32</v>
      </c>
      <c r="B42" s="443" t="s">
        <v>303</v>
      </c>
      <c r="C42" s="381">
        <v>572.1</v>
      </c>
      <c r="D42" s="382">
        <v>563.4</v>
      </c>
      <c r="E42" s="382">
        <v>540.79999999999995</v>
      </c>
      <c r="F42" s="382">
        <v>509.5</v>
      </c>
      <c r="G42" s="382">
        <v>486.9</v>
      </c>
      <c r="H42" s="382">
        <v>594.69999999999993</v>
      </c>
      <c r="I42" s="382">
        <v>617.30000000000007</v>
      </c>
      <c r="J42" s="382">
        <v>648.59999999999991</v>
      </c>
      <c r="K42" s="381">
        <v>586</v>
      </c>
      <c r="L42" s="381">
        <v>532.1</v>
      </c>
      <c r="M42" s="381">
        <v>13.12415</v>
      </c>
      <c r="N42" s="1"/>
      <c r="O42" s="1"/>
    </row>
    <row r="43" spans="1:15" ht="12.75" customHeight="1">
      <c r="A43" s="33">
        <v>33</v>
      </c>
      <c r="B43" s="443" t="s">
        <v>304</v>
      </c>
      <c r="C43" s="381">
        <v>101.9</v>
      </c>
      <c r="D43" s="382">
        <v>102.45</v>
      </c>
      <c r="E43" s="382">
        <v>101.15</v>
      </c>
      <c r="F43" s="382">
        <v>100.4</v>
      </c>
      <c r="G43" s="382">
        <v>99.100000000000009</v>
      </c>
      <c r="H43" s="382">
        <v>103.2</v>
      </c>
      <c r="I43" s="382">
        <v>104.49999999999999</v>
      </c>
      <c r="J43" s="382">
        <v>105.25</v>
      </c>
      <c r="K43" s="381">
        <v>103.75</v>
      </c>
      <c r="L43" s="381">
        <v>101.7</v>
      </c>
      <c r="M43" s="381">
        <v>8.0344700000000007</v>
      </c>
      <c r="N43" s="1"/>
      <c r="O43" s="1"/>
    </row>
    <row r="44" spans="1:15" ht="12.75" customHeight="1">
      <c r="A44" s="33">
        <v>34</v>
      </c>
      <c r="B44" s="443" t="s">
        <v>55</v>
      </c>
      <c r="C44" s="381">
        <v>135.15</v>
      </c>
      <c r="D44" s="382">
        <v>134.75</v>
      </c>
      <c r="E44" s="382">
        <v>133.4</v>
      </c>
      <c r="F44" s="382">
        <v>131.65</v>
      </c>
      <c r="G44" s="382">
        <v>130.30000000000001</v>
      </c>
      <c r="H44" s="382">
        <v>136.5</v>
      </c>
      <c r="I44" s="382">
        <v>137.85000000000002</v>
      </c>
      <c r="J44" s="382">
        <v>139.6</v>
      </c>
      <c r="K44" s="381">
        <v>136.1</v>
      </c>
      <c r="L44" s="381">
        <v>133</v>
      </c>
      <c r="M44" s="381">
        <v>76.387429999999995</v>
      </c>
      <c r="N44" s="1"/>
      <c r="O44" s="1"/>
    </row>
    <row r="45" spans="1:15" ht="12.75" customHeight="1">
      <c r="A45" s="33">
        <v>35</v>
      </c>
      <c r="B45" s="443" t="s">
        <v>57</v>
      </c>
      <c r="C45" s="381">
        <v>3538.75</v>
      </c>
      <c r="D45" s="382">
        <v>3532.6</v>
      </c>
      <c r="E45" s="382">
        <v>3501.2</v>
      </c>
      <c r="F45" s="382">
        <v>3463.65</v>
      </c>
      <c r="G45" s="382">
        <v>3432.25</v>
      </c>
      <c r="H45" s="382">
        <v>3570.1499999999996</v>
      </c>
      <c r="I45" s="382">
        <v>3601.55</v>
      </c>
      <c r="J45" s="382">
        <v>3639.0999999999995</v>
      </c>
      <c r="K45" s="381">
        <v>3564</v>
      </c>
      <c r="L45" s="381">
        <v>3495.05</v>
      </c>
      <c r="M45" s="381">
        <v>7.3434400000000002</v>
      </c>
      <c r="N45" s="1"/>
      <c r="O45" s="1"/>
    </row>
    <row r="46" spans="1:15" ht="12.75" customHeight="1">
      <c r="A46" s="33">
        <v>36</v>
      </c>
      <c r="B46" s="443" t="s">
        <v>305</v>
      </c>
      <c r="C46" s="381">
        <v>183.85</v>
      </c>
      <c r="D46" s="382">
        <v>184.54999999999998</v>
      </c>
      <c r="E46" s="382">
        <v>181.39999999999998</v>
      </c>
      <c r="F46" s="382">
        <v>178.95</v>
      </c>
      <c r="G46" s="382">
        <v>175.79999999999998</v>
      </c>
      <c r="H46" s="382">
        <v>186.99999999999997</v>
      </c>
      <c r="I46" s="382">
        <v>190.15</v>
      </c>
      <c r="J46" s="382">
        <v>192.59999999999997</v>
      </c>
      <c r="K46" s="381">
        <v>187.7</v>
      </c>
      <c r="L46" s="381">
        <v>182.1</v>
      </c>
      <c r="M46" s="381">
        <v>3.9540500000000001</v>
      </c>
      <c r="N46" s="1"/>
      <c r="O46" s="1"/>
    </row>
    <row r="47" spans="1:15" ht="12.75" customHeight="1">
      <c r="A47" s="33">
        <v>37</v>
      </c>
      <c r="B47" s="443" t="s">
        <v>307</v>
      </c>
      <c r="C47" s="381">
        <v>2452.65</v>
      </c>
      <c r="D47" s="382">
        <v>2467.1</v>
      </c>
      <c r="E47" s="382">
        <v>2421.7999999999997</v>
      </c>
      <c r="F47" s="382">
        <v>2390.9499999999998</v>
      </c>
      <c r="G47" s="382">
        <v>2345.6499999999996</v>
      </c>
      <c r="H47" s="382">
        <v>2497.9499999999998</v>
      </c>
      <c r="I47" s="382">
        <v>2543.25</v>
      </c>
      <c r="J47" s="382">
        <v>2574.1</v>
      </c>
      <c r="K47" s="381">
        <v>2512.4</v>
      </c>
      <c r="L47" s="381">
        <v>2436.25</v>
      </c>
      <c r="M47" s="381">
        <v>6.1957500000000003</v>
      </c>
      <c r="N47" s="1"/>
      <c r="O47" s="1"/>
    </row>
    <row r="48" spans="1:15" ht="12.75" customHeight="1">
      <c r="A48" s="33">
        <v>38</v>
      </c>
      <c r="B48" s="443" t="s">
        <v>306</v>
      </c>
      <c r="C48" s="381">
        <v>3016.7</v>
      </c>
      <c r="D48" s="382">
        <v>3018.1</v>
      </c>
      <c r="E48" s="382">
        <v>2999.35</v>
      </c>
      <c r="F48" s="382">
        <v>2982</v>
      </c>
      <c r="G48" s="382">
        <v>2963.25</v>
      </c>
      <c r="H48" s="382">
        <v>3035.45</v>
      </c>
      <c r="I48" s="382">
        <v>3054.2</v>
      </c>
      <c r="J48" s="382">
        <v>3071.5499999999997</v>
      </c>
      <c r="K48" s="381">
        <v>3036.85</v>
      </c>
      <c r="L48" s="381">
        <v>3000.75</v>
      </c>
      <c r="M48" s="381">
        <v>0.15545</v>
      </c>
      <c r="N48" s="1"/>
      <c r="O48" s="1"/>
    </row>
    <row r="49" spans="1:15" ht="12.75" customHeight="1">
      <c r="A49" s="33">
        <v>39</v>
      </c>
      <c r="B49" s="443" t="s">
        <v>241</v>
      </c>
      <c r="C49" s="381">
        <v>1779.95</v>
      </c>
      <c r="D49" s="382">
        <v>1772.95</v>
      </c>
      <c r="E49" s="382">
        <v>1747.25</v>
      </c>
      <c r="F49" s="382">
        <v>1714.55</v>
      </c>
      <c r="G49" s="382">
        <v>1688.85</v>
      </c>
      <c r="H49" s="382">
        <v>1805.65</v>
      </c>
      <c r="I49" s="382">
        <v>1831.3500000000004</v>
      </c>
      <c r="J49" s="382">
        <v>1864.0500000000002</v>
      </c>
      <c r="K49" s="381">
        <v>1798.65</v>
      </c>
      <c r="L49" s="381">
        <v>1740.25</v>
      </c>
      <c r="M49" s="381">
        <v>1.78094</v>
      </c>
      <c r="N49" s="1"/>
      <c r="O49" s="1"/>
    </row>
    <row r="50" spans="1:15" ht="12.75" customHeight="1">
      <c r="A50" s="33">
        <v>40</v>
      </c>
      <c r="B50" s="443" t="s">
        <v>308</v>
      </c>
      <c r="C50" s="381">
        <v>9686.5</v>
      </c>
      <c r="D50" s="382">
        <v>9636.5333333333347</v>
      </c>
      <c r="E50" s="382">
        <v>9505.1666666666697</v>
      </c>
      <c r="F50" s="382">
        <v>9323.8333333333358</v>
      </c>
      <c r="G50" s="382">
        <v>9192.4666666666708</v>
      </c>
      <c r="H50" s="382">
        <v>9817.8666666666686</v>
      </c>
      <c r="I50" s="382">
        <v>9949.2333333333336</v>
      </c>
      <c r="J50" s="382">
        <v>10130.566666666668</v>
      </c>
      <c r="K50" s="381">
        <v>9767.9</v>
      </c>
      <c r="L50" s="381">
        <v>9455.2000000000007</v>
      </c>
      <c r="M50" s="381">
        <v>0.28627999999999998</v>
      </c>
      <c r="N50" s="1"/>
      <c r="O50" s="1"/>
    </row>
    <row r="51" spans="1:15" ht="12.75" customHeight="1">
      <c r="A51" s="33">
        <v>41</v>
      </c>
      <c r="B51" s="443" t="s">
        <v>59</v>
      </c>
      <c r="C51" s="381">
        <v>1298.8</v>
      </c>
      <c r="D51" s="382">
        <v>1280.8666666666666</v>
      </c>
      <c r="E51" s="382">
        <v>1252.9333333333332</v>
      </c>
      <c r="F51" s="382">
        <v>1207.0666666666666</v>
      </c>
      <c r="G51" s="382">
        <v>1179.1333333333332</v>
      </c>
      <c r="H51" s="382">
        <v>1326.7333333333331</v>
      </c>
      <c r="I51" s="382">
        <v>1354.6666666666665</v>
      </c>
      <c r="J51" s="382">
        <v>1400.5333333333331</v>
      </c>
      <c r="K51" s="381">
        <v>1308.8</v>
      </c>
      <c r="L51" s="381">
        <v>1235</v>
      </c>
      <c r="M51" s="381">
        <v>37.179270000000002</v>
      </c>
      <c r="N51" s="1"/>
      <c r="O51" s="1"/>
    </row>
    <row r="52" spans="1:15" ht="12.75" customHeight="1">
      <c r="A52" s="33">
        <v>42</v>
      </c>
      <c r="B52" s="443" t="s">
        <v>60</v>
      </c>
      <c r="C52" s="381">
        <v>719.7</v>
      </c>
      <c r="D52" s="382">
        <v>725.0333333333333</v>
      </c>
      <c r="E52" s="382">
        <v>708.06666666666661</v>
      </c>
      <c r="F52" s="382">
        <v>696.43333333333328</v>
      </c>
      <c r="G52" s="382">
        <v>679.46666666666658</v>
      </c>
      <c r="H52" s="382">
        <v>736.66666666666663</v>
      </c>
      <c r="I52" s="382">
        <v>753.63333333333333</v>
      </c>
      <c r="J52" s="382">
        <v>765.26666666666665</v>
      </c>
      <c r="K52" s="381">
        <v>742</v>
      </c>
      <c r="L52" s="381">
        <v>713.4</v>
      </c>
      <c r="M52" s="381">
        <v>29.36101</v>
      </c>
      <c r="N52" s="1"/>
      <c r="O52" s="1"/>
    </row>
    <row r="53" spans="1:15" ht="12.75" customHeight="1">
      <c r="A53" s="33">
        <v>43</v>
      </c>
      <c r="B53" s="443" t="s">
        <v>309</v>
      </c>
      <c r="C53" s="381">
        <v>590.4</v>
      </c>
      <c r="D53" s="382">
        <v>585.7166666666667</v>
      </c>
      <c r="E53" s="382">
        <v>574.18333333333339</v>
      </c>
      <c r="F53" s="382">
        <v>557.9666666666667</v>
      </c>
      <c r="G53" s="382">
        <v>546.43333333333339</v>
      </c>
      <c r="H53" s="382">
        <v>601.93333333333339</v>
      </c>
      <c r="I53" s="382">
        <v>613.4666666666667</v>
      </c>
      <c r="J53" s="382">
        <v>629.68333333333339</v>
      </c>
      <c r="K53" s="381">
        <v>597.25</v>
      </c>
      <c r="L53" s="381">
        <v>569.5</v>
      </c>
      <c r="M53" s="381">
        <v>4.2873299999999999</v>
      </c>
      <c r="N53" s="1"/>
      <c r="O53" s="1"/>
    </row>
    <row r="54" spans="1:15" ht="12.75" customHeight="1">
      <c r="A54" s="33">
        <v>44</v>
      </c>
      <c r="B54" s="443" t="s">
        <v>61</v>
      </c>
      <c r="C54" s="381">
        <v>743.25</v>
      </c>
      <c r="D54" s="382">
        <v>742.5333333333333</v>
      </c>
      <c r="E54" s="382">
        <v>738.01666666666665</v>
      </c>
      <c r="F54" s="382">
        <v>732.7833333333333</v>
      </c>
      <c r="G54" s="382">
        <v>728.26666666666665</v>
      </c>
      <c r="H54" s="382">
        <v>747.76666666666665</v>
      </c>
      <c r="I54" s="382">
        <v>752.2833333333333</v>
      </c>
      <c r="J54" s="382">
        <v>757.51666666666665</v>
      </c>
      <c r="K54" s="381">
        <v>747.05</v>
      </c>
      <c r="L54" s="381">
        <v>737.3</v>
      </c>
      <c r="M54" s="381">
        <v>72.522790000000001</v>
      </c>
      <c r="N54" s="1"/>
      <c r="O54" s="1"/>
    </row>
    <row r="55" spans="1:15" ht="12.75" customHeight="1">
      <c r="A55" s="33">
        <v>45</v>
      </c>
      <c r="B55" s="443" t="s">
        <v>62</v>
      </c>
      <c r="C55" s="381">
        <v>3436.75</v>
      </c>
      <c r="D55" s="382">
        <v>3431.9</v>
      </c>
      <c r="E55" s="382">
        <v>3417.8500000000004</v>
      </c>
      <c r="F55" s="382">
        <v>3398.9500000000003</v>
      </c>
      <c r="G55" s="382">
        <v>3384.9000000000005</v>
      </c>
      <c r="H55" s="382">
        <v>3450.8</v>
      </c>
      <c r="I55" s="382">
        <v>3464.8500000000004</v>
      </c>
      <c r="J55" s="382">
        <v>3483.75</v>
      </c>
      <c r="K55" s="381">
        <v>3445.95</v>
      </c>
      <c r="L55" s="381">
        <v>3413</v>
      </c>
      <c r="M55" s="381">
        <v>2.2578200000000002</v>
      </c>
      <c r="N55" s="1"/>
      <c r="O55" s="1"/>
    </row>
    <row r="56" spans="1:15" ht="12.75" customHeight="1">
      <c r="A56" s="33">
        <v>46</v>
      </c>
      <c r="B56" s="443" t="s">
        <v>313</v>
      </c>
      <c r="C56" s="381">
        <v>193.95</v>
      </c>
      <c r="D56" s="382">
        <v>194.18333333333331</v>
      </c>
      <c r="E56" s="382">
        <v>193.26666666666662</v>
      </c>
      <c r="F56" s="382">
        <v>192.58333333333331</v>
      </c>
      <c r="G56" s="382">
        <v>191.66666666666663</v>
      </c>
      <c r="H56" s="382">
        <v>194.86666666666662</v>
      </c>
      <c r="I56" s="382">
        <v>195.7833333333333</v>
      </c>
      <c r="J56" s="382">
        <v>196.46666666666661</v>
      </c>
      <c r="K56" s="381">
        <v>195.1</v>
      </c>
      <c r="L56" s="381">
        <v>193.5</v>
      </c>
      <c r="M56" s="381">
        <v>3.7362500000000001</v>
      </c>
      <c r="N56" s="1"/>
      <c r="O56" s="1"/>
    </row>
    <row r="57" spans="1:15" ht="12.75" customHeight="1">
      <c r="A57" s="33">
        <v>47</v>
      </c>
      <c r="B57" s="443" t="s">
        <v>314</v>
      </c>
      <c r="C57" s="381">
        <v>1234.05</v>
      </c>
      <c r="D57" s="382">
        <v>1238.6666666666667</v>
      </c>
      <c r="E57" s="382">
        <v>1217.4333333333334</v>
      </c>
      <c r="F57" s="382">
        <v>1200.8166666666666</v>
      </c>
      <c r="G57" s="382">
        <v>1179.5833333333333</v>
      </c>
      <c r="H57" s="382">
        <v>1255.2833333333335</v>
      </c>
      <c r="I57" s="382">
        <v>1276.5166666666667</v>
      </c>
      <c r="J57" s="382">
        <v>1293.1333333333337</v>
      </c>
      <c r="K57" s="381">
        <v>1259.9000000000001</v>
      </c>
      <c r="L57" s="381">
        <v>1222.05</v>
      </c>
      <c r="M57" s="381">
        <v>1.6573800000000001</v>
      </c>
      <c r="N57" s="1"/>
      <c r="O57" s="1"/>
    </row>
    <row r="58" spans="1:15" ht="12.75" customHeight="1">
      <c r="A58" s="33">
        <v>48</v>
      </c>
      <c r="B58" s="443" t="s">
        <v>64</v>
      </c>
      <c r="C58" s="381">
        <v>17799.5</v>
      </c>
      <c r="D58" s="382">
        <v>17785.216666666667</v>
      </c>
      <c r="E58" s="382">
        <v>17635.383333333335</v>
      </c>
      <c r="F58" s="382">
        <v>17471.266666666666</v>
      </c>
      <c r="G58" s="382">
        <v>17321.433333333334</v>
      </c>
      <c r="H58" s="382">
        <v>17949.333333333336</v>
      </c>
      <c r="I58" s="382">
        <v>18099.166666666664</v>
      </c>
      <c r="J58" s="382">
        <v>18263.283333333336</v>
      </c>
      <c r="K58" s="381">
        <v>17935.05</v>
      </c>
      <c r="L58" s="381">
        <v>17621.099999999999</v>
      </c>
      <c r="M58" s="381">
        <v>1.64818</v>
      </c>
      <c r="N58" s="1"/>
      <c r="O58" s="1"/>
    </row>
    <row r="59" spans="1:15" ht="12" customHeight="1">
      <c r="A59" s="33">
        <v>49</v>
      </c>
      <c r="B59" s="443" t="s">
        <v>246</v>
      </c>
      <c r="C59" s="381">
        <v>5221.8</v>
      </c>
      <c r="D59" s="382">
        <v>5219.5833333333339</v>
      </c>
      <c r="E59" s="382">
        <v>5182.8166666666675</v>
      </c>
      <c r="F59" s="382">
        <v>5143.8333333333339</v>
      </c>
      <c r="G59" s="382">
        <v>5107.0666666666675</v>
      </c>
      <c r="H59" s="382">
        <v>5258.5666666666675</v>
      </c>
      <c r="I59" s="382">
        <v>5295.3333333333339</v>
      </c>
      <c r="J59" s="382">
        <v>5334.3166666666675</v>
      </c>
      <c r="K59" s="381">
        <v>5256.35</v>
      </c>
      <c r="L59" s="381">
        <v>5180.6000000000004</v>
      </c>
      <c r="M59" s="381">
        <v>0.23558999999999999</v>
      </c>
      <c r="N59" s="1"/>
      <c r="O59" s="1"/>
    </row>
    <row r="60" spans="1:15" ht="12.75" customHeight="1">
      <c r="A60" s="33">
        <v>50</v>
      </c>
      <c r="B60" s="443" t="s">
        <v>65</v>
      </c>
      <c r="C60" s="381">
        <v>7669.85</v>
      </c>
      <c r="D60" s="382">
        <v>7666.9333333333334</v>
      </c>
      <c r="E60" s="382">
        <v>7573.916666666667</v>
      </c>
      <c r="F60" s="382">
        <v>7477.9833333333336</v>
      </c>
      <c r="G60" s="382">
        <v>7384.9666666666672</v>
      </c>
      <c r="H60" s="382">
        <v>7762.8666666666668</v>
      </c>
      <c r="I60" s="382">
        <v>7855.8833333333332</v>
      </c>
      <c r="J60" s="382">
        <v>7951.8166666666666</v>
      </c>
      <c r="K60" s="381">
        <v>7759.95</v>
      </c>
      <c r="L60" s="381">
        <v>7571</v>
      </c>
      <c r="M60" s="381">
        <v>10.37912</v>
      </c>
      <c r="N60" s="1"/>
      <c r="O60" s="1"/>
    </row>
    <row r="61" spans="1:15" ht="12.75" customHeight="1">
      <c r="A61" s="33">
        <v>51</v>
      </c>
      <c r="B61" s="443" t="s">
        <v>315</v>
      </c>
      <c r="C61" s="381">
        <v>3685.55</v>
      </c>
      <c r="D61" s="382">
        <v>3670.7000000000003</v>
      </c>
      <c r="E61" s="382">
        <v>3632.4000000000005</v>
      </c>
      <c r="F61" s="382">
        <v>3579.2500000000005</v>
      </c>
      <c r="G61" s="382">
        <v>3540.9500000000007</v>
      </c>
      <c r="H61" s="382">
        <v>3723.8500000000004</v>
      </c>
      <c r="I61" s="382">
        <v>3762.1500000000005</v>
      </c>
      <c r="J61" s="382">
        <v>3815.3</v>
      </c>
      <c r="K61" s="381">
        <v>3709</v>
      </c>
      <c r="L61" s="381">
        <v>3617.55</v>
      </c>
      <c r="M61" s="381">
        <v>0.64463000000000004</v>
      </c>
      <c r="N61" s="1"/>
      <c r="O61" s="1"/>
    </row>
    <row r="62" spans="1:15" ht="12.75" customHeight="1">
      <c r="A62" s="33">
        <v>52</v>
      </c>
      <c r="B62" s="443" t="s">
        <v>66</v>
      </c>
      <c r="C62" s="381">
        <v>2420.9</v>
      </c>
      <c r="D62" s="382">
        <v>2412.9</v>
      </c>
      <c r="E62" s="382">
        <v>2388</v>
      </c>
      <c r="F62" s="382">
        <v>2355.1</v>
      </c>
      <c r="G62" s="382">
        <v>2330.1999999999998</v>
      </c>
      <c r="H62" s="382">
        <v>2445.8000000000002</v>
      </c>
      <c r="I62" s="382">
        <v>2470.7000000000007</v>
      </c>
      <c r="J62" s="382">
        <v>2503.6000000000004</v>
      </c>
      <c r="K62" s="381">
        <v>2437.8000000000002</v>
      </c>
      <c r="L62" s="381">
        <v>2380</v>
      </c>
      <c r="M62" s="381">
        <v>1.7474700000000001</v>
      </c>
      <c r="N62" s="1"/>
      <c r="O62" s="1"/>
    </row>
    <row r="63" spans="1:15" ht="12.75" customHeight="1">
      <c r="A63" s="33">
        <v>53</v>
      </c>
      <c r="B63" s="443" t="s">
        <v>316</v>
      </c>
      <c r="C63" s="381">
        <v>419.45</v>
      </c>
      <c r="D63" s="382">
        <v>420.54999999999995</v>
      </c>
      <c r="E63" s="382">
        <v>415.19999999999993</v>
      </c>
      <c r="F63" s="382">
        <v>410.95</v>
      </c>
      <c r="G63" s="382">
        <v>405.59999999999997</v>
      </c>
      <c r="H63" s="382">
        <v>424.7999999999999</v>
      </c>
      <c r="I63" s="382">
        <v>430.14999999999992</v>
      </c>
      <c r="J63" s="382">
        <v>434.39999999999986</v>
      </c>
      <c r="K63" s="381">
        <v>425.9</v>
      </c>
      <c r="L63" s="381">
        <v>416.3</v>
      </c>
      <c r="M63" s="381">
        <v>18.969090000000001</v>
      </c>
      <c r="N63" s="1"/>
      <c r="O63" s="1"/>
    </row>
    <row r="64" spans="1:15" ht="12.75" customHeight="1">
      <c r="A64" s="33">
        <v>54</v>
      </c>
      <c r="B64" s="443" t="s">
        <v>67</v>
      </c>
      <c r="C64" s="381">
        <v>277.35000000000002</v>
      </c>
      <c r="D64" s="382">
        <v>274.98333333333335</v>
      </c>
      <c r="E64" s="382">
        <v>270.36666666666667</v>
      </c>
      <c r="F64" s="382">
        <v>263.38333333333333</v>
      </c>
      <c r="G64" s="382">
        <v>258.76666666666665</v>
      </c>
      <c r="H64" s="382">
        <v>281.9666666666667</v>
      </c>
      <c r="I64" s="382">
        <v>286.58333333333337</v>
      </c>
      <c r="J64" s="382">
        <v>293.56666666666672</v>
      </c>
      <c r="K64" s="381">
        <v>279.60000000000002</v>
      </c>
      <c r="L64" s="381">
        <v>268</v>
      </c>
      <c r="M64" s="381">
        <v>89.364580000000004</v>
      </c>
      <c r="N64" s="1"/>
      <c r="O64" s="1"/>
    </row>
    <row r="65" spans="1:15" ht="12.75" customHeight="1">
      <c r="A65" s="33">
        <v>55</v>
      </c>
      <c r="B65" s="443" t="s">
        <v>68</v>
      </c>
      <c r="C65" s="381">
        <v>92.2</v>
      </c>
      <c r="D65" s="382">
        <v>92.149999999999991</v>
      </c>
      <c r="E65" s="382">
        <v>91.34999999999998</v>
      </c>
      <c r="F65" s="382">
        <v>90.499999999999986</v>
      </c>
      <c r="G65" s="382">
        <v>89.699999999999974</v>
      </c>
      <c r="H65" s="382">
        <v>92.999999999999986</v>
      </c>
      <c r="I65" s="382">
        <v>93.8</v>
      </c>
      <c r="J65" s="382">
        <v>94.649999999999991</v>
      </c>
      <c r="K65" s="381">
        <v>92.95</v>
      </c>
      <c r="L65" s="381">
        <v>91.3</v>
      </c>
      <c r="M65" s="381">
        <v>274.27262000000002</v>
      </c>
      <c r="N65" s="1"/>
      <c r="O65" s="1"/>
    </row>
    <row r="66" spans="1:15" ht="12.75" customHeight="1">
      <c r="A66" s="33">
        <v>56</v>
      </c>
      <c r="B66" s="443" t="s">
        <v>247</v>
      </c>
      <c r="C66" s="381">
        <v>54.7</v>
      </c>
      <c r="D66" s="382">
        <v>54.933333333333337</v>
      </c>
      <c r="E66" s="382">
        <v>54.366666666666674</v>
      </c>
      <c r="F66" s="382">
        <v>54.033333333333339</v>
      </c>
      <c r="G66" s="382">
        <v>53.466666666666676</v>
      </c>
      <c r="H66" s="382">
        <v>55.266666666666673</v>
      </c>
      <c r="I66" s="382">
        <v>55.833333333333336</v>
      </c>
      <c r="J66" s="382">
        <v>56.166666666666671</v>
      </c>
      <c r="K66" s="381">
        <v>55.5</v>
      </c>
      <c r="L66" s="381">
        <v>54.6</v>
      </c>
      <c r="M66" s="381">
        <v>30.949919999999999</v>
      </c>
      <c r="N66" s="1"/>
      <c r="O66" s="1"/>
    </row>
    <row r="67" spans="1:15" ht="12.75" customHeight="1">
      <c r="A67" s="33">
        <v>57</v>
      </c>
      <c r="B67" s="443" t="s">
        <v>310</v>
      </c>
      <c r="C67" s="381">
        <v>3178.7</v>
      </c>
      <c r="D67" s="382">
        <v>3116.9</v>
      </c>
      <c r="E67" s="382">
        <v>3014.8</v>
      </c>
      <c r="F67" s="382">
        <v>2850.9</v>
      </c>
      <c r="G67" s="382">
        <v>2748.8</v>
      </c>
      <c r="H67" s="382">
        <v>3280.8</v>
      </c>
      <c r="I67" s="382">
        <v>3382.8999999999996</v>
      </c>
      <c r="J67" s="382">
        <v>3546.8</v>
      </c>
      <c r="K67" s="381">
        <v>3219</v>
      </c>
      <c r="L67" s="381">
        <v>2953</v>
      </c>
      <c r="M67" s="381">
        <v>2.9110399999999998</v>
      </c>
      <c r="N67" s="1"/>
      <c r="O67" s="1"/>
    </row>
    <row r="68" spans="1:15" ht="12.75" customHeight="1">
      <c r="A68" s="33">
        <v>58</v>
      </c>
      <c r="B68" s="443" t="s">
        <v>69</v>
      </c>
      <c r="C68" s="381">
        <v>1921.4</v>
      </c>
      <c r="D68" s="382">
        <v>1922.5166666666667</v>
      </c>
      <c r="E68" s="382">
        <v>1906.3333333333333</v>
      </c>
      <c r="F68" s="382">
        <v>1891.2666666666667</v>
      </c>
      <c r="G68" s="382">
        <v>1875.0833333333333</v>
      </c>
      <c r="H68" s="382">
        <v>1937.5833333333333</v>
      </c>
      <c r="I68" s="382">
        <v>1953.7666666666667</v>
      </c>
      <c r="J68" s="382">
        <v>1968.8333333333333</v>
      </c>
      <c r="K68" s="381">
        <v>1938.7</v>
      </c>
      <c r="L68" s="381">
        <v>1907.45</v>
      </c>
      <c r="M68" s="381">
        <v>4.22485</v>
      </c>
      <c r="N68" s="1"/>
      <c r="O68" s="1"/>
    </row>
    <row r="69" spans="1:15" ht="12.75" customHeight="1">
      <c r="A69" s="33">
        <v>59</v>
      </c>
      <c r="B69" s="443" t="s">
        <v>318</v>
      </c>
      <c r="C69" s="381">
        <v>5087.8500000000004</v>
      </c>
      <c r="D69" s="382">
        <v>5069.75</v>
      </c>
      <c r="E69" s="382">
        <v>5021.55</v>
      </c>
      <c r="F69" s="382">
        <v>4955.25</v>
      </c>
      <c r="G69" s="382">
        <v>4907.05</v>
      </c>
      <c r="H69" s="382">
        <v>5136.05</v>
      </c>
      <c r="I69" s="382">
        <v>5184.2500000000009</v>
      </c>
      <c r="J69" s="382">
        <v>5250.55</v>
      </c>
      <c r="K69" s="381">
        <v>5117.95</v>
      </c>
      <c r="L69" s="381">
        <v>5003.45</v>
      </c>
      <c r="M69" s="381">
        <v>0.15989999999999999</v>
      </c>
      <c r="N69" s="1"/>
      <c r="O69" s="1"/>
    </row>
    <row r="70" spans="1:15" ht="12.75" customHeight="1">
      <c r="A70" s="33">
        <v>60</v>
      </c>
      <c r="B70" s="443" t="s">
        <v>248</v>
      </c>
      <c r="C70" s="381">
        <v>1116.0999999999999</v>
      </c>
      <c r="D70" s="382">
        <v>1114.8999999999999</v>
      </c>
      <c r="E70" s="382">
        <v>1088.7999999999997</v>
      </c>
      <c r="F70" s="382">
        <v>1061.4999999999998</v>
      </c>
      <c r="G70" s="382">
        <v>1035.3999999999996</v>
      </c>
      <c r="H70" s="382">
        <v>1142.1999999999998</v>
      </c>
      <c r="I70" s="382">
        <v>1168.2999999999997</v>
      </c>
      <c r="J70" s="382">
        <v>1195.5999999999999</v>
      </c>
      <c r="K70" s="381">
        <v>1141</v>
      </c>
      <c r="L70" s="381">
        <v>1087.5999999999999</v>
      </c>
      <c r="M70" s="381">
        <v>1.7069700000000001</v>
      </c>
      <c r="N70" s="1"/>
      <c r="O70" s="1"/>
    </row>
    <row r="71" spans="1:15" ht="12.75" customHeight="1">
      <c r="A71" s="33">
        <v>61</v>
      </c>
      <c r="B71" s="443" t="s">
        <v>319</v>
      </c>
      <c r="C71" s="381">
        <v>409.55</v>
      </c>
      <c r="D71" s="382">
        <v>411.15000000000003</v>
      </c>
      <c r="E71" s="382">
        <v>398.85000000000008</v>
      </c>
      <c r="F71" s="382">
        <v>388.15000000000003</v>
      </c>
      <c r="G71" s="382">
        <v>375.85000000000008</v>
      </c>
      <c r="H71" s="382">
        <v>421.85000000000008</v>
      </c>
      <c r="I71" s="382">
        <v>434.15000000000003</v>
      </c>
      <c r="J71" s="382">
        <v>444.85000000000008</v>
      </c>
      <c r="K71" s="381">
        <v>423.45</v>
      </c>
      <c r="L71" s="381">
        <v>400.45</v>
      </c>
      <c r="M71" s="381">
        <v>6.0234399999999999</v>
      </c>
      <c r="N71" s="1"/>
      <c r="O71" s="1"/>
    </row>
    <row r="72" spans="1:15" ht="12.75" customHeight="1">
      <c r="A72" s="33">
        <v>62</v>
      </c>
      <c r="B72" s="443" t="s">
        <v>71</v>
      </c>
      <c r="C72" s="381">
        <v>210.45</v>
      </c>
      <c r="D72" s="382">
        <v>210.38333333333335</v>
      </c>
      <c r="E72" s="382">
        <v>208.6166666666667</v>
      </c>
      <c r="F72" s="382">
        <v>206.78333333333336</v>
      </c>
      <c r="G72" s="382">
        <v>205.01666666666671</v>
      </c>
      <c r="H72" s="382">
        <v>212.2166666666667</v>
      </c>
      <c r="I72" s="382">
        <v>213.98333333333335</v>
      </c>
      <c r="J72" s="382">
        <v>215.81666666666669</v>
      </c>
      <c r="K72" s="381">
        <v>212.15</v>
      </c>
      <c r="L72" s="381">
        <v>208.55</v>
      </c>
      <c r="M72" s="381">
        <v>33.407060000000001</v>
      </c>
      <c r="N72" s="1"/>
      <c r="O72" s="1"/>
    </row>
    <row r="73" spans="1:15" ht="12.75" customHeight="1">
      <c r="A73" s="33">
        <v>63</v>
      </c>
      <c r="B73" s="443" t="s">
        <v>311</v>
      </c>
      <c r="C73" s="381">
        <v>1892.1</v>
      </c>
      <c r="D73" s="382">
        <v>1875.5</v>
      </c>
      <c r="E73" s="382">
        <v>1843.05</v>
      </c>
      <c r="F73" s="382">
        <v>1794</v>
      </c>
      <c r="G73" s="382">
        <v>1761.55</v>
      </c>
      <c r="H73" s="382">
        <v>1924.55</v>
      </c>
      <c r="I73" s="382">
        <v>1956.9999999999998</v>
      </c>
      <c r="J73" s="382">
        <v>2006.05</v>
      </c>
      <c r="K73" s="381">
        <v>1907.95</v>
      </c>
      <c r="L73" s="381">
        <v>1826.45</v>
      </c>
      <c r="M73" s="381">
        <v>4.1260700000000003</v>
      </c>
      <c r="N73" s="1"/>
      <c r="O73" s="1"/>
    </row>
    <row r="74" spans="1:15" ht="12.75" customHeight="1">
      <c r="A74" s="33">
        <v>64</v>
      </c>
      <c r="B74" s="443" t="s">
        <v>72</v>
      </c>
      <c r="C74" s="381">
        <v>786.2</v>
      </c>
      <c r="D74" s="382">
        <v>788.05000000000007</v>
      </c>
      <c r="E74" s="382">
        <v>781.15000000000009</v>
      </c>
      <c r="F74" s="382">
        <v>776.1</v>
      </c>
      <c r="G74" s="382">
        <v>769.2</v>
      </c>
      <c r="H74" s="382">
        <v>793.10000000000014</v>
      </c>
      <c r="I74" s="382">
        <v>800</v>
      </c>
      <c r="J74" s="382">
        <v>805.05000000000018</v>
      </c>
      <c r="K74" s="381">
        <v>794.95</v>
      </c>
      <c r="L74" s="381">
        <v>783</v>
      </c>
      <c r="M74" s="381">
        <v>3.20811</v>
      </c>
      <c r="N74" s="1"/>
      <c r="O74" s="1"/>
    </row>
    <row r="75" spans="1:15" ht="12.75" customHeight="1">
      <c r="A75" s="33">
        <v>65</v>
      </c>
      <c r="B75" s="443" t="s">
        <v>73</v>
      </c>
      <c r="C75" s="381">
        <v>769.7</v>
      </c>
      <c r="D75" s="382">
        <v>768.61666666666679</v>
      </c>
      <c r="E75" s="382">
        <v>764.13333333333355</v>
      </c>
      <c r="F75" s="382">
        <v>758.56666666666672</v>
      </c>
      <c r="G75" s="382">
        <v>754.08333333333348</v>
      </c>
      <c r="H75" s="382">
        <v>774.18333333333362</v>
      </c>
      <c r="I75" s="382">
        <v>778.66666666666674</v>
      </c>
      <c r="J75" s="382">
        <v>784.23333333333369</v>
      </c>
      <c r="K75" s="381">
        <v>773.1</v>
      </c>
      <c r="L75" s="381">
        <v>763.05</v>
      </c>
      <c r="M75" s="381">
        <v>8.6121599999999994</v>
      </c>
      <c r="N75" s="1"/>
      <c r="O75" s="1"/>
    </row>
    <row r="76" spans="1:15" ht="12.75" customHeight="1">
      <c r="A76" s="33">
        <v>66</v>
      </c>
      <c r="B76" s="443" t="s">
        <v>320</v>
      </c>
      <c r="C76" s="381">
        <v>11982.5</v>
      </c>
      <c r="D76" s="382">
        <v>12058.466666666667</v>
      </c>
      <c r="E76" s="382">
        <v>11799.033333333335</v>
      </c>
      <c r="F76" s="382">
        <v>11615.566666666668</v>
      </c>
      <c r="G76" s="382">
        <v>11356.133333333335</v>
      </c>
      <c r="H76" s="382">
        <v>12241.933333333334</v>
      </c>
      <c r="I76" s="382">
        <v>12501.366666666669</v>
      </c>
      <c r="J76" s="382">
        <v>12684.833333333334</v>
      </c>
      <c r="K76" s="381">
        <v>12317.9</v>
      </c>
      <c r="L76" s="381">
        <v>11875</v>
      </c>
      <c r="M76" s="381">
        <v>3.3259999999999998E-2</v>
      </c>
      <c r="N76" s="1"/>
      <c r="O76" s="1"/>
    </row>
    <row r="77" spans="1:15" ht="12.75" customHeight="1">
      <c r="A77" s="33">
        <v>67</v>
      </c>
      <c r="B77" s="443" t="s">
        <v>75</v>
      </c>
      <c r="C77" s="381">
        <v>703.45</v>
      </c>
      <c r="D77" s="382">
        <v>702.5333333333333</v>
      </c>
      <c r="E77" s="382">
        <v>695.51666666666665</v>
      </c>
      <c r="F77" s="382">
        <v>687.58333333333337</v>
      </c>
      <c r="G77" s="382">
        <v>680.56666666666672</v>
      </c>
      <c r="H77" s="382">
        <v>710.46666666666658</v>
      </c>
      <c r="I77" s="382">
        <v>717.48333333333323</v>
      </c>
      <c r="J77" s="382">
        <v>725.41666666666652</v>
      </c>
      <c r="K77" s="381">
        <v>709.55</v>
      </c>
      <c r="L77" s="381">
        <v>694.6</v>
      </c>
      <c r="M77" s="381">
        <v>106.42484</v>
      </c>
      <c r="N77" s="1"/>
      <c r="O77" s="1"/>
    </row>
    <row r="78" spans="1:15" ht="12.75" customHeight="1">
      <c r="A78" s="33">
        <v>68</v>
      </c>
      <c r="B78" s="443" t="s">
        <v>76</v>
      </c>
      <c r="C78" s="381">
        <v>61.9</v>
      </c>
      <c r="D78" s="382">
        <v>62.199999999999996</v>
      </c>
      <c r="E78" s="382">
        <v>61.099999999999994</v>
      </c>
      <c r="F78" s="382">
        <v>60.3</v>
      </c>
      <c r="G78" s="382">
        <v>59.199999999999996</v>
      </c>
      <c r="H78" s="382">
        <v>62.999999999999993</v>
      </c>
      <c r="I78" s="382">
        <v>64.099999999999994</v>
      </c>
      <c r="J78" s="382">
        <v>64.899999999999991</v>
      </c>
      <c r="K78" s="381">
        <v>63.3</v>
      </c>
      <c r="L78" s="381">
        <v>61.4</v>
      </c>
      <c r="M78" s="381">
        <v>282.63294000000002</v>
      </c>
      <c r="N78" s="1"/>
      <c r="O78" s="1"/>
    </row>
    <row r="79" spans="1:15" ht="12.75" customHeight="1">
      <c r="A79" s="33">
        <v>69</v>
      </c>
      <c r="B79" s="443" t="s">
        <v>77</v>
      </c>
      <c r="C79" s="381">
        <v>358.65</v>
      </c>
      <c r="D79" s="382">
        <v>359.46666666666664</v>
      </c>
      <c r="E79" s="382">
        <v>356.23333333333329</v>
      </c>
      <c r="F79" s="382">
        <v>353.81666666666666</v>
      </c>
      <c r="G79" s="382">
        <v>350.58333333333331</v>
      </c>
      <c r="H79" s="382">
        <v>361.88333333333327</v>
      </c>
      <c r="I79" s="382">
        <v>365.11666666666662</v>
      </c>
      <c r="J79" s="382">
        <v>367.53333333333325</v>
      </c>
      <c r="K79" s="381">
        <v>362.7</v>
      </c>
      <c r="L79" s="381">
        <v>357.05</v>
      </c>
      <c r="M79" s="381">
        <v>10.19918</v>
      </c>
      <c r="N79" s="1"/>
      <c r="O79" s="1"/>
    </row>
    <row r="80" spans="1:15" ht="12.75" customHeight="1">
      <c r="A80" s="33">
        <v>70</v>
      </c>
      <c r="B80" s="443" t="s">
        <v>321</v>
      </c>
      <c r="C80" s="381">
        <v>1445.95</v>
      </c>
      <c r="D80" s="382">
        <v>1456.9833333333333</v>
      </c>
      <c r="E80" s="382">
        <v>1428.9666666666667</v>
      </c>
      <c r="F80" s="382">
        <v>1411.9833333333333</v>
      </c>
      <c r="G80" s="382">
        <v>1383.9666666666667</v>
      </c>
      <c r="H80" s="382">
        <v>1473.9666666666667</v>
      </c>
      <c r="I80" s="382">
        <v>1501.9833333333336</v>
      </c>
      <c r="J80" s="382">
        <v>1518.9666666666667</v>
      </c>
      <c r="K80" s="381">
        <v>1485</v>
      </c>
      <c r="L80" s="381">
        <v>1440</v>
      </c>
      <c r="M80" s="381">
        <v>0.48931999999999998</v>
      </c>
      <c r="N80" s="1"/>
      <c r="O80" s="1"/>
    </row>
    <row r="81" spans="1:15" ht="12.75" customHeight="1">
      <c r="A81" s="33">
        <v>71</v>
      </c>
      <c r="B81" s="443" t="s">
        <v>323</v>
      </c>
      <c r="C81" s="381">
        <v>7011.6</v>
      </c>
      <c r="D81" s="382">
        <v>6928.3833333333341</v>
      </c>
      <c r="E81" s="382">
        <v>6786.4666666666681</v>
      </c>
      <c r="F81" s="382">
        <v>6561.3333333333339</v>
      </c>
      <c r="G81" s="382">
        <v>6419.4166666666679</v>
      </c>
      <c r="H81" s="382">
        <v>7153.5166666666682</v>
      </c>
      <c r="I81" s="382">
        <v>7295.4333333333343</v>
      </c>
      <c r="J81" s="382">
        <v>7520.5666666666684</v>
      </c>
      <c r="K81" s="381">
        <v>7070.3</v>
      </c>
      <c r="L81" s="381">
        <v>6703.25</v>
      </c>
      <c r="M81" s="381">
        <v>0.27355000000000002</v>
      </c>
      <c r="N81" s="1"/>
      <c r="O81" s="1"/>
    </row>
    <row r="82" spans="1:15" ht="12.75" customHeight="1">
      <c r="A82" s="33">
        <v>72</v>
      </c>
      <c r="B82" s="443" t="s">
        <v>324</v>
      </c>
      <c r="C82" s="381">
        <v>979.3</v>
      </c>
      <c r="D82" s="382">
        <v>981.33333333333337</v>
      </c>
      <c r="E82" s="382">
        <v>963.66666666666674</v>
      </c>
      <c r="F82" s="382">
        <v>948.03333333333342</v>
      </c>
      <c r="G82" s="382">
        <v>930.36666666666679</v>
      </c>
      <c r="H82" s="382">
        <v>996.9666666666667</v>
      </c>
      <c r="I82" s="382">
        <v>1014.6333333333334</v>
      </c>
      <c r="J82" s="382">
        <v>1030.2666666666667</v>
      </c>
      <c r="K82" s="381">
        <v>999</v>
      </c>
      <c r="L82" s="381">
        <v>965.7</v>
      </c>
      <c r="M82" s="381">
        <v>0.60792999999999997</v>
      </c>
      <c r="N82" s="1"/>
      <c r="O82" s="1"/>
    </row>
    <row r="83" spans="1:15" ht="12.75" customHeight="1">
      <c r="A83" s="33">
        <v>73</v>
      </c>
      <c r="B83" s="443" t="s">
        <v>78</v>
      </c>
      <c r="C83" s="381">
        <v>17286.650000000001</v>
      </c>
      <c r="D83" s="382">
        <v>17351.3</v>
      </c>
      <c r="E83" s="382">
        <v>17174.599999999999</v>
      </c>
      <c r="F83" s="382">
        <v>17062.55</v>
      </c>
      <c r="G83" s="382">
        <v>16885.849999999999</v>
      </c>
      <c r="H83" s="382">
        <v>17463.349999999999</v>
      </c>
      <c r="I83" s="382">
        <v>17640.050000000003</v>
      </c>
      <c r="J83" s="382">
        <v>17752.099999999999</v>
      </c>
      <c r="K83" s="381">
        <v>17528</v>
      </c>
      <c r="L83" s="381">
        <v>17239.25</v>
      </c>
      <c r="M83" s="381">
        <v>0.17202000000000001</v>
      </c>
      <c r="N83" s="1"/>
      <c r="O83" s="1"/>
    </row>
    <row r="84" spans="1:15" ht="12.75" customHeight="1">
      <c r="A84" s="33">
        <v>74</v>
      </c>
      <c r="B84" s="443" t="s">
        <v>80</v>
      </c>
      <c r="C84" s="381">
        <v>391.15</v>
      </c>
      <c r="D84" s="382">
        <v>393.36666666666662</v>
      </c>
      <c r="E84" s="382">
        <v>387.93333333333322</v>
      </c>
      <c r="F84" s="382">
        <v>384.71666666666658</v>
      </c>
      <c r="G84" s="382">
        <v>379.28333333333319</v>
      </c>
      <c r="H84" s="382">
        <v>396.58333333333326</v>
      </c>
      <c r="I84" s="382">
        <v>402.01666666666665</v>
      </c>
      <c r="J84" s="382">
        <v>405.23333333333329</v>
      </c>
      <c r="K84" s="381">
        <v>398.8</v>
      </c>
      <c r="L84" s="381">
        <v>390.15</v>
      </c>
      <c r="M84" s="381">
        <v>34.27008</v>
      </c>
      <c r="N84" s="1"/>
      <c r="O84" s="1"/>
    </row>
    <row r="85" spans="1:15" ht="12.75" customHeight="1">
      <c r="A85" s="33">
        <v>75</v>
      </c>
      <c r="B85" s="443" t="s">
        <v>325</v>
      </c>
      <c r="C85" s="381">
        <v>463.7</v>
      </c>
      <c r="D85" s="382">
        <v>462.81666666666666</v>
      </c>
      <c r="E85" s="382">
        <v>456.08333333333331</v>
      </c>
      <c r="F85" s="382">
        <v>448.46666666666664</v>
      </c>
      <c r="G85" s="382">
        <v>441.73333333333329</v>
      </c>
      <c r="H85" s="382">
        <v>470.43333333333334</v>
      </c>
      <c r="I85" s="382">
        <v>477.16666666666669</v>
      </c>
      <c r="J85" s="382">
        <v>484.78333333333336</v>
      </c>
      <c r="K85" s="381">
        <v>469.55</v>
      </c>
      <c r="L85" s="381">
        <v>455.2</v>
      </c>
      <c r="M85" s="381">
        <v>7.1419699999999997</v>
      </c>
      <c r="N85" s="1"/>
      <c r="O85" s="1"/>
    </row>
    <row r="86" spans="1:15" ht="12.75" customHeight="1">
      <c r="A86" s="33">
        <v>76</v>
      </c>
      <c r="B86" s="443" t="s">
        <v>81</v>
      </c>
      <c r="C86" s="381">
        <v>3743.35</v>
      </c>
      <c r="D86" s="382">
        <v>3760.7999999999997</v>
      </c>
      <c r="E86" s="382">
        <v>3720.6499999999996</v>
      </c>
      <c r="F86" s="382">
        <v>3697.95</v>
      </c>
      <c r="G86" s="382">
        <v>3657.7999999999997</v>
      </c>
      <c r="H86" s="382">
        <v>3783.4999999999995</v>
      </c>
      <c r="I86" s="382">
        <v>3823.65</v>
      </c>
      <c r="J86" s="382">
        <v>3846.3499999999995</v>
      </c>
      <c r="K86" s="381">
        <v>3800.95</v>
      </c>
      <c r="L86" s="381">
        <v>3738.1</v>
      </c>
      <c r="M86" s="381">
        <v>2.0600800000000001</v>
      </c>
      <c r="N86" s="1"/>
      <c r="O86" s="1"/>
    </row>
    <row r="87" spans="1:15" ht="12.75" customHeight="1">
      <c r="A87" s="33">
        <v>77</v>
      </c>
      <c r="B87" s="443" t="s">
        <v>312</v>
      </c>
      <c r="C87" s="381">
        <v>1955.3</v>
      </c>
      <c r="D87" s="382">
        <v>1965.9333333333334</v>
      </c>
      <c r="E87" s="382">
        <v>1933.8666666666668</v>
      </c>
      <c r="F87" s="382">
        <v>1912.4333333333334</v>
      </c>
      <c r="G87" s="382">
        <v>1880.3666666666668</v>
      </c>
      <c r="H87" s="382">
        <v>1987.3666666666668</v>
      </c>
      <c r="I87" s="382">
        <v>2019.4333333333334</v>
      </c>
      <c r="J87" s="382">
        <v>2040.8666666666668</v>
      </c>
      <c r="K87" s="381">
        <v>1998</v>
      </c>
      <c r="L87" s="381">
        <v>1944.5</v>
      </c>
      <c r="M87" s="381">
        <v>6.8840599999999998</v>
      </c>
      <c r="N87" s="1"/>
      <c r="O87" s="1"/>
    </row>
    <row r="88" spans="1:15" ht="12.75" customHeight="1">
      <c r="A88" s="33">
        <v>78</v>
      </c>
      <c r="B88" s="443" t="s">
        <v>322</v>
      </c>
      <c r="C88" s="381">
        <v>571.85</v>
      </c>
      <c r="D88" s="382">
        <v>574.19999999999993</v>
      </c>
      <c r="E88" s="382">
        <v>562.64999999999986</v>
      </c>
      <c r="F88" s="382">
        <v>553.44999999999993</v>
      </c>
      <c r="G88" s="382">
        <v>541.89999999999986</v>
      </c>
      <c r="H88" s="382">
        <v>583.39999999999986</v>
      </c>
      <c r="I88" s="382">
        <v>594.94999999999982</v>
      </c>
      <c r="J88" s="382">
        <v>604.14999999999986</v>
      </c>
      <c r="K88" s="381">
        <v>585.75</v>
      </c>
      <c r="L88" s="381">
        <v>565</v>
      </c>
      <c r="M88" s="381">
        <v>41.258920000000003</v>
      </c>
      <c r="N88" s="1"/>
      <c r="O88" s="1"/>
    </row>
    <row r="89" spans="1:15" ht="12.75" customHeight="1">
      <c r="A89" s="33">
        <v>79</v>
      </c>
      <c r="B89" s="443" t="s">
        <v>326</v>
      </c>
      <c r="C89" s="381">
        <v>142.75</v>
      </c>
      <c r="D89" s="382">
        <v>143.58333333333334</v>
      </c>
      <c r="E89" s="382">
        <v>141.26666666666668</v>
      </c>
      <c r="F89" s="382">
        <v>139.78333333333333</v>
      </c>
      <c r="G89" s="382">
        <v>137.46666666666667</v>
      </c>
      <c r="H89" s="382">
        <v>145.06666666666669</v>
      </c>
      <c r="I89" s="382">
        <v>147.38333333333335</v>
      </c>
      <c r="J89" s="382">
        <v>148.8666666666667</v>
      </c>
      <c r="K89" s="381">
        <v>145.9</v>
      </c>
      <c r="L89" s="381">
        <v>142.1</v>
      </c>
      <c r="M89" s="381">
        <v>7.68987</v>
      </c>
      <c r="N89" s="1"/>
      <c r="O89" s="1"/>
    </row>
    <row r="90" spans="1:15" ht="12.75" customHeight="1">
      <c r="A90" s="33">
        <v>80</v>
      </c>
      <c r="B90" s="443" t="s">
        <v>82</v>
      </c>
      <c r="C90" s="381">
        <v>445.75</v>
      </c>
      <c r="D90" s="382">
        <v>448.5</v>
      </c>
      <c r="E90" s="382">
        <v>441.7</v>
      </c>
      <c r="F90" s="382">
        <v>437.65</v>
      </c>
      <c r="G90" s="382">
        <v>430.84999999999997</v>
      </c>
      <c r="H90" s="382">
        <v>452.55</v>
      </c>
      <c r="I90" s="382">
        <v>459.34999999999997</v>
      </c>
      <c r="J90" s="382">
        <v>463.40000000000003</v>
      </c>
      <c r="K90" s="381">
        <v>455.3</v>
      </c>
      <c r="L90" s="381">
        <v>444.45</v>
      </c>
      <c r="M90" s="381">
        <v>19.00506</v>
      </c>
      <c r="N90" s="1"/>
      <c r="O90" s="1"/>
    </row>
    <row r="91" spans="1:15" ht="12.75" customHeight="1">
      <c r="A91" s="33">
        <v>81</v>
      </c>
      <c r="B91" s="443" t="s">
        <v>344</v>
      </c>
      <c r="C91" s="381">
        <v>2817.95</v>
      </c>
      <c r="D91" s="382">
        <v>2819.9</v>
      </c>
      <c r="E91" s="382">
        <v>2791.8</v>
      </c>
      <c r="F91" s="382">
        <v>2765.65</v>
      </c>
      <c r="G91" s="382">
        <v>2737.55</v>
      </c>
      <c r="H91" s="382">
        <v>2846.05</v>
      </c>
      <c r="I91" s="382">
        <v>2874.1499999999996</v>
      </c>
      <c r="J91" s="382">
        <v>2900.3</v>
      </c>
      <c r="K91" s="381">
        <v>2848</v>
      </c>
      <c r="L91" s="381">
        <v>2793.75</v>
      </c>
      <c r="M91" s="381">
        <v>1.0586800000000001</v>
      </c>
      <c r="N91" s="1"/>
      <c r="O91" s="1"/>
    </row>
    <row r="92" spans="1:15" ht="12.75" customHeight="1">
      <c r="A92" s="33">
        <v>82</v>
      </c>
      <c r="B92" s="443" t="s">
        <v>83</v>
      </c>
      <c r="C92" s="381">
        <v>221.4</v>
      </c>
      <c r="D92" s="382">
        <v>220.63333333333333</v>
      </c>
      <c r="E92" s="382">
        <v>218.01666666666665</v>
      </c>
      <c r="F92" s="382">
        <v>214.63333333333333</v>
      </c>
      <c r="G92" s="382">
        <v>212.01666666666665</v>
      </c>
      <c r="H92" s="382">
        <v>224.01666666666665</v>
      </c>
      <c r="I92" s="382">
        <v>226.63333333333333</v>
      </c>
      <c r="J92" s="382">
        <v>230.01666666666665</v>
      </c>
      <c r="K92" s="381">
        <v>223.25</v>
      </c>
      <c r="L92" s="381">
        <v>217.25</v>
      </c>
      <c r="M92" s="381">
        <v>115.06031</v>
      </c>
      <c r="N92" s="1"/>
      <c r="O92" s="1"/>
    </row>
    <row r="93" spans="1:15" ht="12.75" customHeight="1">
      <c r="A93" s="33">
        <v>83</v>
      </c>
      <c r="B93" s="443" t="s">
        <v>330</v>
      </c>
      <c r="C93" s="381">
        <v>596.25</v>
      </c>
      <c r="D93" s="382">
        <v>596.43333333333339</v>
      </c>
      <c r="E93" s="382">
        <v>587.71666666666681</v>
      </c>
      <c r="F93" s="382">
        <v>579.18333333333339</v>
      </c>
      <c r="G93" s="382">
        <v>570.46666666666681</v>
      </c>
      <c r="H93" s="382">
        <v>604.96666666666681</v>
      </c>
      <c r="I93" s="382">
        <v>613.68333333333351</v>
      </c>
      <c r="J93" s="382">
        <v>622.21666666666681</v>
      </c>
      <c r="K93" s="381">
        <v>605.15</v>
      </c>
      <c r="L93" s="381">
        <v>587.9</v>
      </c>
      <c r="M93" s="381">
        <v>5.9219799999999996</v>
      </c>
      <c r="N93" s="1"/>
      <c r="O93" s="1"/>
    </row>
    <row r="94" spans="1:15" ht="12.75" customHeight="1">
      <c r="A94" s="33">
        <v>84</v>
      </c>
      <c r="B94" s="443" t="s">
        <v>331</v>
      </c>
      <c r="C94" s="381">
        <v>835.5</v>
      </c>
      <c r="D94" s="382">
        <v>837.96666666666658</v>
      </c>
      <c r="E94" s="382">
        <v>828.58333333333314</v>
      </c>
      <c r="F94" s="382">
        <v>821.66666666666652</v>
      </c>
      <c r="G94" s="382">
        <v>812.28333333333308</v>
      </c>
      <c r="H94" s="382">
        <v>844.88333333333321</v>
      </c>
      <c r="I94" s="382">
        <v>854.26666666666665</v>
      </c>
      <c r="J94" s="382">
        <v>861.18333333333328</v>
      </c>
      <c r="K94" s="381">
        <v>847.35</v>
      </c>
      <c r="L94" s="381">
        <v>831.05</v>
      </c>
      <c r="M94" s="381">
        <v>0.85109999999999997</v>
      </c>
      <c r="N94" s="1"/>
      <c r="O94" s="1"/>
    </row>
    <row r="95" spans="1:15" ht="12.75" customHeight="1">
      <c r="A95" s="33">
        <v>85</v>
      </c>
      <c r="B95" s="443" t="s">
        <v>333</v>
      </c>
      <c r="C95" s="381">
        <v>987.25</v>
      </c>
      <c r="D95" s="382">
        <v>989.26666666666677</v>
      </c>
      <c r="E95" s="382">
        <v>978.53333333333353</v>
      </c>
      <c r="F95" s="382">
        <v>969.81666666666672</v>
      </c>
      <c r="G95" s="382">
        <v>959.08333333333348</v>
      </c>
      <c r="H95" s="382">
        <v>997.98333333333358</v>
      </c>
      <c r="I95" s="382">
        <v>1008.7166666666669</v>
      </c>
      <c r="J95" s="382">
        <v>1017.4333333333336</v>
      </c>
      <c r="K95" s="381">
        <v>1000</v>
      </c>
      <c r="L95" s="381">
        <v>980.55</v>
      </c>
      <c r="M95" s="381">
        <v>2.9197600000000001</v>
      </c>
      <c r="N95" s="1"/>
      <c r="O95" s="1"/>
    </row>
    <row r="96" spans="1:15" ht="12.75" customHeight="1">
      <c r="A96" s="33">
        <v>86</v>
      </c>
      <c r="B96" s="443" t="s">
        <v>250</v>
      </c>
      <c r="C96" s="381">
        <v>123.7</v>
      </c>
      <c r="D96" s="382">
        <v>123.43333333333332</v>
      </c>
      <c r="E96" s="382">
        <v>122.36666666666665</v>
      </c>
      <c r="F96" s="382">
        <v>121.03333333333332</v>
      </c>
      <c r="G96" s="382">
        <v>119.96666666666664</v>
      </c>
      <c r="H96" s="382">
        <v>124.76666666666665</v>
      </c>
      <c r="I96" s="382">
        <v>125.83333333333334</v>
      </c>
      <c r="J96" s="382">
        <v>127.16666666666666</v>
      </c>
      <c r="K96" s="381">
        <v>124.5</v>
      </c>
      <c r="L96" s="381">
        <v>122.1</v>
      </c>
      <c r="M96" s="381">
        <v>7.4467699999999999</v>
      </c>
      <c r="N96" s="1"/>
      <c r="O96" s="1"/>
    </row>
    <row r="97" spans="1:15" ht="12.75" customHeight="1">
      <c r="A97" s="33">
        <v>87</v>
      </c>
      <c r="B97" s="443" t="s">
        <v>327</v>
      </c>
      <c r="C97" s="381">
        <v>420.8</v>
      </c>
      <c r="D97" s="382">
        <v>424.65000000000003</v>
      </c>
      <c r="E97" s="382">
        <v>415.15000000000009</v>
      </c>
      <c r="F97" s="382">
        <v>409.50000000000006</v>
      </c>
      <c r="G97" s="382">
        <v>400.00000000000011</v>
      </c>
      <c r="H97" s="382">
        <v>430.30000000000007</v>
      </c>
      <c r="I97" s="382">
        <v>439.79999999999995</v>
      </c>
      <c r="J97" s="382">
        <v>445.45000000000005</v>
      </c>
      <c r="K97" s="381">
        <v>434.15</v>
      </c>
      <c r="L97" s="381">
        <v>419</v>
      </c>
      <c r="M97" s="381">
        <v>2.5639599999999998</v>
      </c>
      <c r="N97" s="1"/>
      <c r="O97" s="1"/>
    </row>
    <row r="98" spans="1:15" ht="12.75" customHeight="1">
      <c r="A98" s="33">
        <v>88</v>
      </c>
      <c r="B98" s="443" t="s">
        <v>336</v>
      </c>
      <c r="C98" s="381">
        <v>1534.9</v>
      </c>
      <c r="D98" s="382">
        <v>1539.3999999999999</v>
      </c>
      <c r="E98" s="382">
        <v>1522.2999999999997</v>
      </c>
      <c r="F98" s="382">
        <v>1509.6999999999998</v>
      </c>
      <c r="G98" s="382">
        <v>1492.5999999999997</v>
      </c>
      <c r="H98" s="382">
        <v>1551.9999999999998</v>
      </c>
      <c r="I98" s="382">
        <v>1569.0999999999997</v>
      </c>
      <c r="J98" s="382">
        <v>1581.6999999999998</v>
      </c>
      <c r="K98" s="381">
        <v>1556.5</v>
      </c>
      <c r="L98" s="381">
        <v>1526.8</v>
      </c>
      <c r="M98" s="381">
        <v>3.9265300000000001</v>
      </c>
      <c r="N98" s="1"/>
      <c r="O98" s="1"/>
    </row>
    <row r="99" spans="1:15" ht="12.75" customHeight="1">
      <c r="A99" s="33">
        <v>89</v>
      </c>
      <c r="B99" s="443" t="s">
        <v>334</v>
      </c>
      <c r="C99" s="381">
        <v>1149.5999999999999</v>
      </c>
      <c r="D99" s="382">
        <v>1153.2</v>
      </c>
      <c r="E99" s="382">
        <v>1141.4000000000001</v>
      </c>
      <c r="F99" s="382">
        <v>1133.2</v>
      </c>
      <c r="G99" s="382">
        <v>1121.4000000000001</v>
      </c>
      <c r="H99" s="382">
        <v>1161.4000000000001</v>
      </c>
      <c r="I99" s="382">
        <v>1173.1999999999998</v>
      </c>
      <c r="J99" s="382">
        <v>1181.4000000000001</v>
      </c>
      <c r="K99" s="381">
        <v>1165</v>
      </c>
      <c r="L99" s="381">
        <v>1145</v>
      </c>
      <c r="M99" s="381">
        <v>0.73011000000000004</v>
      </c>
      <c r="N99" s="1"/>
      <c r="O99" s="1"/>
    </row>
    <row r="100" spans="1:15" ht="12.75" customHeight="1">
      <c r="A100" s="33">
        <v>90</v>
      </c>
      <c r="B100" s="443" t="s">
        <v>335</v>
      </c>
      <c r="C100" s="381">
        <v>21.8</v>
      </c>
      <c r="D100" s="382">
        <v>21.933333333333337</v>
      </c>
      <c r="E100" s="382">
        <v>21.516666666666673</v>
      </c>
      <c r="F100" s="382">
        <v>21.233333333333334</v>
      </c>
      <c r="G100" s="382">
        <v>20.81666666666667</v>
      </c>
      <c r="H100" s="382">
        <v>22.216666666666676</v>
      </c>
      <c r="I100" s="382">
        <v>22.63333333333334</v>
      </c>
      <c r="J100" s="382">
        <v>22.916666666666679</v>
      </c>
      <c r="K100" s="381">
        <v>22.35</v>
      </c>
      <c r="L100" s="381">
        <v>21.65</v>
      </c>
      <c r="M100" s="381">
        <v>36.830159999999999</v>
      </c>
      <c r="N100" s="1"/>
      <c r="O100" s="1"/>
    </row>
    <row r="101" spans="1:15" ht="12.75" customHeight="1">
      <c r="A101" s="33">
        <v>91</v>
      </c>
      <c r="B101" s="443" t="s">
        <v>337</v>
      </c>
      <c r="C101" s="381">
        <v>640.6</v>
      </c>
      <c r="D101" s="382">
        <v>644.68333333333339</v>
      </c>
      <c r="E101" s="382">
        <v>631.81666666666683</v>
      </c>
      <c r="F101" s="382">
        <v>623.03333333333342</v>
      </c>
      <c r="G101" s="382">
        <v>610.16666666666686</v>
      </c>
      <c r="H101" s="382">
        <v>653.46666666666681</v>
      </c>
      <c r="I101" s="382">
        <v>666.33333333333337</v>
      </c>
      <c r="J101" s="382">
        <v>675.11666666666679</v>
      </c>
      <c r="K101" s="381">
        <v>657.55</v>
      </c>
      <c r="L101" s="381">
        <v>635.9</v>
      </c>
      <c r="M101" s="381">
        <v>2.9630100000000001</v>
      </c>
      <c r="N101" s="1"/>
      <c r="O101" s="1"/>
    </row>
    <row r="102" spans="1:15" ht="12.75" customHeight="1">
      <c r="A102" s="33">
        <v>92</v>
      </c>
      <c r="B102" s="443" t="s">
        <v>338</v>
      </c>
      <c r="C102" s="381">
        <v>996.1</v>
      </c>
      <c r="D102" s="382">
        <v>987.58333333333337</v>
      </c>
      <c r="E102" s="382">
        <v>969.01666666666677</v>
      </c>
      <c r="F102" s="382">
        <v>941.93333333333339</v>
      </c>
      <c r="G102" s="382">
        <v>923.36666666666679</v>
      </c>
      <c r="H102" s="382">
        <v>1014.6666666666667</v>
      </c>
      <c r="I102" s="382">
        <v>1033.2333333333333</v>
      </c>
      <c r="J102" s="382">
        <v>1060.3166666666666</v>
      </c>
      <c r="K102" s="381">
        <v>1006.15</v>
      </c>
      <c r="L102" s="381">
        <v>960.5</v>
      </c>
      <c r="M102" s="381">
        <v>19.040019999999998</v>
      </c>
      <c r="N102" s="1"/>
      <c r="O102" s="1"/>
    </row>
    <row r="103" spans="1:15" ht="12.75" customHeight="1">
      <c r="A103" s="33">
        <v>93</v>
      </c>
      <c r="B103" s="443" t="s">
        <v>339</v>
      </c>
      <c r="C103" s="381">
        <v>4902.05</v>
      </c>
      <c r="D103" s="382">
        <v>4919.1500000000005</v>
      </c>
      <c r="E103" s="382">
        <v>4868.6000000000013</v>
      </c>
      <c r="F103" s="382">
        <v>4835.1500000000005</v>
      </c>
      <c r="G103" s="382">
        <v>4784.6000000000013</v>
      </c>
      <c r="H103" s="382">
        <v>4952.6000000000013</v>
      </c>
      <c r="I103" s="382">
        <v>5003.1500000000005</v>
      </c>
      <c r="J103" s="382">
        <v>5036.6000000000013</v>
      </c>
      <c r="K103" s="381">
        <v>4969.7</v>
      </c>
      <c r="L103" s="381">
        <v>4885.7</v>
      </c>
      <c r="M103" s="381">
        <v>8.3159999999999998E-2</v>
      </c>
      <c r="N103" s="1"/>
      <c r="O103" s="1"/>
    </row>
    <row r="104" spans="1:15" ht="12.75" customHeight="1">
      <c r="A104" s="33">
        <v>94</v>
      </c>
      <c r="B104" s="443" t="s">
        <v>249</v>
      </c>
      <c r="C104" s="381">
        <v>91.85</v>
      </c>
      <c r="D104" s="382">
        <v>91.483333333333334</v>
      </c>
      <c r="E104" s="382">
        <v>90.466666666666669</v>
      </c>
      <c r="F104" s="382">
        <v>89.083333333333329</v>
      </c>
      <c r="G104" s="382">
        <v>88.066666666666663</v>
      </c>
      <c r="H104" s="382">
        <v>92.866666666666674</v>
      </c>
      <c r="I104" s="382">
        <v>93.883333333333354</v>
      </c>
      <c r="J104" s="382">
        <v>95.26666666666668</v>
      </c>
      <c r="K104" s="381">
        <v>92.5</v>
      </c>
      <c r="L104" s="381">
        <v>90.1</v>
      </c>
      <c r="M104" s="381">
        <v>41.130929999999999</v>
      </c>
      <c r="N104" s="1"/>
      <c r="O104" s="1"/>
    </row>
    <row r="105" spans="1:15" ht="12.75" customHeight="1">
      <c r="A105" s="33">
        <v>95</v>
      </c>
      <c r="B105" s="443" t="s">
        <v>332</v>
      </c>
      <c r="C105" s="381">
        <v>519.25</v>
      </c>
      <c r="D105" s="382">
        <v>519.08333333333337</v>
      </c>
      <c r="E105" s="382">
        <v>512.26666666666677</v>
      </c>
      <c r="F105" s="382">
        <v>505.28333333333342</v>
      </c>
      <c r="G105" s="382">
        <v>498.46666666666681</v>
      </c>
      <c r="H105" s="382">
        <v>526.06666666666672</v>
      </c>
      <c r="I105" s="382">
        <v>532.88333333333333</v>
      </c>
      <c r="J105" s="382">
        <v>539.86666666666667</v>
      </c>
      <c r="K105" s="381">
        <v>525.9</v>
      </c>
      <c r="L105" s="381">
        <v>512.1</v>
      </c>
      <c r="M105" s="381">
        <v>0.17507</v>
      </c>
      <c r="N105" s="1"/>
      <c r="O105" s="1"/>
    </row>
    <row r="106" spans="1:15" ht="12.75" customHeight="1">
      <c r="A106" s="33">
        <v>96</v>
      </c>
      <c r="B106" s="443" t="s">
        <v>838</v>
      </c>
      <c r="C106" s="381">
        <v>192.3</v>
      </c>
      <c r="D106" s="382">
        <v>192.96666666666667</v>
      </c>
      <c r="E106" s="382">
        <v>190.33333333333334</v>
      </c>
      <c r="F106" s="382">
        <v>188.36666666666667</v>
      </c>
      <c r="G106" s="382">
        <v>185.73333333333335</v>
      </c>
      <c r="H106" s="382">
        <v>194.93333333333334</v>
      </c>
      <c r="I106" s="382">
        <v>197.56666666666666</v>
      </c>
      <c r="J106" s="382">
        <v>199.53333333333333</v>
      </c>
      <c r="K106" s="381">
        <v>195.6</v>
      </c>
      <c r="L106" s="381">
        <v>191</v>
      </c>
      <c r="M106" s="381">
        <v>9.4706100000000006</v>
      </c>
      <c r="N106" s="1"/>
      <c r="O106" s="1"/>
    </row>
    <row r="107" spans="1:15" ht="12.75" customHeight="1">
      <c r="A107" s="33">
        <v>97</v>
      </c>
      <c r="B107" s="443" t="s">
        <v>340</v>
      </c>
      <c r="C107" s="381">
        <v>231.75</v>
      </c>
      <c r="D107" s="382">
        <v>231.45000000000002</v>
      </c>
      <c r="E107" s="382">
        <v>226.95000000000005</v>
      </c>
      <c r="F107" s="382">
        <v>222.15000000000003</v>
      </c>
      <c r="G107" s="382">
        <v>217.65000000000006</v>
      </c>
      <c r="H107" s="382">
        <v>236.25000000000003</v>
      </c>
      <c r="I107" s="382">
        <v>240.74999999999997</v>
      </c>
      <c r="J107" s="382">
        <v>245.55</v>
      </c>
      <c r="K107" s="381">
        <v>235.95</v>
      </c>
      <c r="L107" s="381">
        <v>226.65</v>
      </c>
      <c r="M107" s="381">
        <v>1.4576100000000001</v>
      </c>
      <c r="N107" s="1"/>
      <c r="O107" s="1"/>
    </row>
    <row r="108" spans="1:15" ht="12.75" customHeight="1">
      <c r="A108" s="33">
        <v>98</v>
      </c>
      <c r="B108" s="443" t="s">
        <v>341</v>
      </c>
      <c r="C108" s="381">
        <v>425.9</v>
      </c>
      <c r="D108" s="382">
        <v>428.08333333333331</v>
      </c>
      <c r="E108" s="382">
        <v>419.36666666666662</v>
      </c>
      <c r="F108" s="382">
        <v>412.83333333333331</v>
      </c>
      <c r="G108" s="382">
        <v>404.11666666666662</v>
      </c>
      <c r="H108" s="382">
        <v>434.61666666666662</v>
      </c>
      <c r="I108" s="382">
        <v>443.33333333333331</v>
      </c>
      <c r="J108" s="382">
        <v>449.86666666666662</v>
      </c>
      <c r="K108" s="381">
        <v>436.8</v>
      </c>
      <c r="L108" s="381">
        <v>421.55</v>
      </c>
      <c r="M108" s="381">
        <v>22.18317</v>
      </c>
      <c r="N108" s="1"/>
      <c r="O108" s="1"/>
    </row>
    <row r="109" spans="1:15" ht="12.75" customHeight="1">
      <c r="A109" s="33">
        <v>99</v>
      </c>
      <c r="B109" s="443" t="s">
        <v>84</v>
      </c>
      <c r="C109" s="381">
        <v>579.25</v>
      </c>
      <c r="D109" s="382">
        <v>570.73333333333323</v>
      </c>
      <c r="E109" s="382">
        <v>559.91666666666652</v>
      </c>
      <c r="F109" s="382">
        <v>540.58333333333326</v>
      </c>
      <c r="G109" s="382">
        <v>529.76666666666654</v>
      </c>
      <c r="H109" s="382">
        <v>590.06666666666649</v>
      </c>
      <c r="I109" s="382">
        <v>600.88333333333333</v>
      </c>
      <c r="J109" s="382">
        <v>620.21666666666647</v>
      </c>
      <c r="K109" s="381">
        <v>581.54999999999995</v>
      </c>
      <c r="L109" s="381">
        <v>551.4</v>
      </c>
      <c r="M109" s="381">
        <v>33.787590000000002</v>
      </c>
      <c r="N109" s="1"/>
      <c r="O109" s="1"/>
    </row>
    <row r="110" spans="1:15" ht="12.75" customHeight="1">
      <c r="A110" s="33">
        <v>100</v>
      </c>
      <c r="B110" s="443" t="s">
        <v>342</v>
      </c>
      <c r="C110" s="381">
        <v>644.95000000000005</v>
      </c>
      <c r="D110" s="382">
        <v>643.94999999999993</v>
      </c>
      <c r="E110" s="382">
        <v>638.24999999999989</v>
      </c>
      <c r="F110" s="382">
        <v>631.54999999999995</v>
      </c>
      <c r="G110" s="382">
        <v>625.84999999999991</v>
      </c>
      <c r="H110" s="382">
        <v>650.64999999999986</v>
      </c>
      <c r="I110" s="382">
        <v>656.34999999999991</v>
      </c>
      <c r="J110" s="382">
        <v>663.04999999999984</v>
      </c>
      <c r="K110" s="381">
        <v>649.65</v>
      </c>
      <c r="L110" s="381">
        <v>637.25</v>
      </c>
      <c r="M110" s="381">
        <v>1.0306999999999999</v>
      </c>
      <c r="N110" s="1"/>
      <c r="O110" s="1"/>
    </row>
    <row r="111" spans="1:15" ht="12.75" customHeight="1">
      <c r="A111" s="33">
        <v>101</v>
      </c>
      <c r="B111" s="443" t="s">
        <v>85</v>
      </c>
      <c r="C111" s="381">
        <v>915.95</v>
      </c>
      <c r="D111" s="382">
        <v>916.9</v>
      </c>
      <c r="E111" s="382">
        <v>912.05</v>
      </c>
      <c r="F111" s="382">
        <v>908.15</v>
      </c>
      <c r="G111" s="382">
        <v>903.3</v>
      </c>
      <c r="H111" s="382">
        <v>920.8</v>
      </c>
      <c r="I111" s="382">
        <v>925.65000000000009</v>
      </c>
      <c r="J111" s="382">
        <v>929.55</v>
      </c>
      <c r="K111" s="381">
        <v>921.75</v>
      </c>
      <c r="L111" s="381">
        <v>913</v>
      </c>
      <c r="M111" s="381">
        <v>15.781470000000001</v>
      </c>
      <c r="N111" s="1"/>
      <c r="O111" s="1"/>
    </row>
    <row r="112" spans="1:15" ht="12.75" customHeight="1">
      <c r="A112" s="33">
        <v>102</v>
      </c>
      <c r="B112" s="443" t="s">
        <v>86</v>
      </c>
      <c r="C112" s="381">
        <v>158.55000000000001</v>
      </c>
      <c r="D112" s="382">
        <v>159.10000000000002</v>
      </c>
      <c r="E112" s="382">
        <v>157.55000000000004</v>
      </c>
      <c r="F112" s="382">
        <v>156.55000000000001</v>
      </c>
      <c r="G112" s="382">
        <v>155.00000000000003</v>
      </c>
      <c r="H112" s="382">
        <v>160.10000000000005</v>
      </c>
      <c r="I112" s="382">
        <v>161.65</v>
      </c>
      <c r="J112" s="382">
        <v>162.65000000000006</v>
      </c>
      <c r="K112" s="381">
        <v>160.65</v>
      </c>
      <c r="L112" s="381">
        <v>158.1</v>
      </c>
      <c r="M112" s="381">
        <v>76.703860000000006</v>
      </c>
      <c r="N112" s="1"/>
      <c r="O112" s="1"/>
    </row>
    <row r="113" spans="1:15" ht="12.75" customHeight="1">
      <c r="A113" s="33">
        <v>103</v>
      </c>
      <c r="B113" s="443" t="s">
        <v>343</v>
      </c>
      <c r="C113" s="381">
        <v>347.1</v>
      </c>
      <c r="D113" s="382">
        <v>347.95</v>
      </c>
      <c r="E113" s="382">
        <v>345.45</v>
      </c>
      <c r="F113" s="382">
        <v>343.8</v>
      </c>
      <c r="G113" s="382">
        <v>341.3</v>
      </c>
      <c r="H113" s="382">
        <v>349.59999999999997</v>
      </c>
      <c r="I113" s="382">
        <v>352.09999999999997</v>
      </c>
      <c r="J113" s="382">
        <v>353.74999999999994</v>
      </c>
      <c r="K113" s="381">
        <v>350.45</v>
      </c>
      <c r="L113" s="381">
        <v>346.3</v>
      </c>
      <c r="M113" s="381">
        <v>0.71769000000000005</v>
      </c>
      <c r="N113" s="1"/>
      <c r="O113" s="1"/>
    </row>
    <row r="114" spans="1:15" ht="12.75" customHeight="1">
      <c r="A114" s="33">
        <v>104</v>
      </c>
      <c r="B114" s="443" t="s">
        <v>88</v>
      </c>
      <c r="C114" s="381">
        <v>5767.15</v>
      </c>
      <c r="D114" s="382">
        <v>5756.666666666667</v>
      </c>
      <c r="E114" s="382">
        <v>5625.4333333333343</v>
      </c>
      <c r="F114" s="382">
        <v>5483.7166666666672</v>
      </c>
      <c r="G114" s="382">
        <v>5352.4833333333345</v>
      </c>
      <c r="H114" s="382">
        <v>5898.3833333333341</v>
      </c>
      <c r="I114" s="382">
        <v>6029.6166666666659</v>
      </c>
      <c r="J114" s="382">
        <v>6171.3333333333339</v>
      </c>
      <c r="K114" s="381">
        <v>5887.9</v>
      </c>
      <c r="L114" s="381">
        <v>5614.95</v>
      </c>
      <c r="M114" s="381">
        <v>7.6830999999999996</v>
      </c>
      <c r="N114" s="1"/>
      <c r="O114" s="1"/>
    </row>
    <row r="115" spans="1:15" ht="12.75" customHeight="1">
      <c r="A115" s="33">
        <v>105</v>
      </c>
      <c r="B115" s="443" t="s">
        <v>89</v>
      </c>
      <c r="C115" s="381">
        <v>1454.55</v>
      </c>
      <c r="D115" s="382">
        <v>1457.8500000000001</v>
      </c>
      <c r="E115" s="382">
        <v>1447.7000000000003</v>
      </c>
      <c r="F115" s="382">
        <v>1440.8500000000001</v>
      </c>
      <c r="G115" s="382">
        <v>1430.7000000000003</v>
      </c>
      <c r="H115" s="382">
        <v>1464.7000000000003</v>
      </c>
      <c r="I115" s="382">
        <v>1474.8500000000004</v>
      </c>
      <c r="J115" s="382">
        <v>1481.7000000000003</v>
      </c>
      <c r="K115" s="381">
        <v>1468</v>
      </c>
      <c r="L115" s="381">
        <v>1451</v>
      </c>
      <c r="M115" s="381">
        <v>2.9182100000000002</v>
      </c>
      <c r="N115" s="1"/>
      <c r="O115" s="1"/>
    </row>
    <row r="116" spans="1:15" ht="12.75" customHeight="1">
      <c r="A116" s="33">
        <v>106</v>
      </c>
      <c r="B116" s="443" t="s">
        <v>90</v>
      </c>
      <c r="C116" s="381">
        <v>646.75</v>
      </c>
      <c r="D116" s="382">
        <v>644.65</v>
      </c>
      <c r="E116" s="382">
        <v>638.09999999999991</v>
      </c>
      <c r="F116" s="382">
        <v>629.44999999999993</v>
      </c>
      <c r="G116" s="382">
        <v>622.89999999999986</v>
      </c>
      <c r="H116" s="382">
        <v>653.29999999999995</v>
      </c>
      <c r="I116" s="382">
        <v>659.84999999999991</v>
      </c>
      <c r="J116" s="382">
        <v>668.5</v>
      </c>
      <c r="K116" s="381">
        <v>651.20000000000005</v>
      </c>
      <c r="L116" s="381">
        <v>636</v>
      </c>
      <c r="M116" s="381">
        <v>11.77009</v>
      </c>
      <c r="N116" s="1"/>
      <c r="O116" s="1"/>
    </row>
    <row r="117" spans="1:15" ht="12.75" customHeight="1">
      <c r="A117" s="33">
        <v>107</v>
      </c>
      <c r="B117" s="443" t="s">
        <v>91</v>
      </c>
      <c r="C117" s="381">
        <v>773.5</v>
      </c>
      <c r="D117" s="382">
        <v>770.51666666666677</v>
      </c>
      <c r="E117" s="382">
        <v>759.03333333333353</v>
      </c>
      <c r="F117" s="382">
        <v>744.56666666666672</v>
      </c>
      <c r="G117" s="382">
        <v>733.08333333333348</v>
      </c>
      <c r="H117" s="382">
        <v>784.98333333333358</v>
      </c>
      <c r="I117" s="382">
        <v>796.46666666666692</v>
      </c>
      <c r="J117" s="382">
        <v>810.93333333333362</v>
      </c>
      <c r="K117" s="381">
        <v>782</v>
      </c>
      <c r="L117" s="381">
        <v>756.05</v>
      </c>
      <c r="M117" s="381">
        <v>11.69211</v>
      </c>
      <c r="N117" s="1"/>
      <c r="O117" s="1"/>
    </row>
    <row r="118" spans="1:15" ht="12.75" customHeight="1">
      <c r="A118" s="33">
        <v>108</v>
      </c>
      <c r="B118" s="443" t="s">
        <v>345</v>
      </c>
      <c r="C118" s="381">
        <v>567.15</v>
      </c>
      <c r="D118" s="382">
        <v>567.38333333333333</v>
      </c>
      <c r="E118" s="382">
        <v>563.76666666666665</v>
      </c>
      <c r="F118" s="382">
        <v>560.38333333333333</v>
      </c>
      <c r="G118" s="382">
        <v>556.76666666666665</v>
      </c>
      <c r="H118" s="382">
        <v>570.76666666666665</v>
      </c>
      <c r="I118" s="382">
        <v>574.38333333333321</v>
      </c>
      <c r="J118" s="382">
        <v>577.76666666666665</v>
      </c>
      <c r="K118" s="381">
        <v>571</v>
      </c>
      <c r="L118" s="381">
        <v>564</v>
      </c>
      <c r="M118" s="381">
        <v>2.66574</v>
      </c>
      <c r="N118" s="1"/>
      <c r="O118" s="1"/>
    </row>
    <row r="119" spans="1:15" ht="12.75" customHeight="1">
      <c r="A119" s="33">
        <v>109</v>
      </c>
      <c r="B119" s="443" t="s">
        <v>328</v>
      </c>
      <c r="C119" s="381">
        <v>2882.55</v>
      </c>
      <c r="D119" s="382">
        <v>2869.35</v>
      </c>
      <c r="E119" s="382">
        <v>2843.7</v>
      </c>
      <c r="F119" s="382">
        <v>2804.85</v>
      </c>
      <c r="G119" s="382">
        <v>2779.2</v>
      </c>
      <c r="H119" s="382">
        <v>2908.2</v>
      </c>
      <c r="I119" s="382">
        <v>2933.8500000000004</v>
      </c>
      <c r="J119" s="382">
        <v>2972.7</v>
      </c>
      <c r="K119" s="381">
        <v>2895</v>
      </c>
      <c r="L119" s="381">
        <v>2830.5</v>
      </c>
      <c r="M119" s="381">
        <v>0.30808999999999997</v>
      </c>
      <c r="N119" s="1"/>
      <c r="O119" s="1"/>
    </row>
    <row r="120" spans="1:15" ht="12.75" customHeight="1">
      <c r="A120" s="33">
        <v>110</v>
      </c>
      <c r="B120" s="443" t="s">
        <v>251</v>
      </c>
      <c r="C120" s="381">
        <v>444.05</v>
      </c>
      <c r="D120" s="382">
        <v>444.81666666666666</v>
      </c>
      <c r="E120" s="382">
        <v>437.68333333333334</v>
      </c>
      <c r="F120" s="382">
        <v>431.31666666666666</v>
      </c>
      <c r="G120" s="382">
        <v>424.18333333333334</v>
      </c>
      <c r="H120" s="382">
        <v>451.18333333333334</v>
      </c>
      <c r="I120" s="382">
        <v>458.31666666666666</v>
      </c>
      <c r="J120" s="382">
        <v>464.68333333333334</v>
      </c>
      <c r="K120" s="381">
        <v>451.95</v>
      </c>
      <c r="L120" s="381">
        <v>438.45</v>
      </c>
      <c r="M120" s="381">
        <v>18.644390000000001</v>
      </c>
      <c r="N120" s="1"/>
      <c r="O120" s="1"/>
    </row>
    <row r="121" spans="1:15" ht="12.75" customHeight="1">
      <c r="A121" s="33">
        <v>111</v>
      </c>
      <c r="B121" s="443" t="s">
        <v>329</v>
      </c>
      <c r="C121" s="381">
        <v>258.75</v>
      </c>
      <c r="D121" s="382">
        <v>259.7</v>
      </c>
      <c r="E121" s="382">
        <v>257.14999999999998</v>
      </c>
      <c r="F121" s="382">
        <v>255.55</v>
      </c>
      <c r="G121" s="382">
        <v>253</v>
      </c>
      <c r="H121" s="382">
        <v>261.29999999999995</v>
      </c>
      <c r="I121" s="382">
        <v>263.85000000000002</v>
      </c>
      <c r="J121" s="382">
        <v>265.44999999999993</v>
      </c>
      <c r="K121" s="381">
        <v>262.25</v>
      </c>
      <c r="L121" s="381">
        <v>258.10000000000002</v>
      </c>
      <c r="M121" s="381">
        <v>2.9701200000000001</v>
      </c>
      <c r="N121" s="1"/>
      <c r="O121" s="1"/>
    </row>
    <row r="122" spans="1:15" ht="12.75" customHeight="1">
      <c r="A122" s="33">
        <v>112</v>
      </c>
      <c r="B122" s="443" t="s">
        <v>92</v>
      </c>
      <c r="C122" s="381">
        <v>144.35</v>
      </c>
      <c r="D122" s="382">
        <v>144.86666666666667</v>
      </c>
      <c r="E122" s="382">
        <v>142.83333333333334</v>
      </c>
      <c r="F122" s="382">
        <v>141.31666666666666</v>
      </c>
      <c r="G122" s="382">
        <v>139.28333333333333</v>
      </c>
      <c r="H122" s="382">
        <v>146.38333333333335</v>
      </c>
      <c r="I122" s="382">
        <v>148.41666666666666</v>
      </c>
      <c r="J122" s="382">
        <v>149.93333333333337</v>
      </c>
      <c r="K122" s="381">
        <v>146.9</v>
      </c>
      <c r="L122" s="381">
        <v>143.35</v>
      </c>
      <c r="M122" s="381">
        <v>11.59834</v>
      </c>
      <c r="N122" s="1"/>
      <c r="O122" s="1"/>
    </row>
    <row r="123" spans="1:15" ht="12.75" customHeight="1">
      <c r="A123" s="33">
        <v>113</v>
      </c>
      <c r="B123" s="443" t="s">
        <v>93</v>
      </c>
      <c r="C123" s="381">
        <v>974.8</v>
      </c>
      <c r="D123" s="382">
        <v>969.36666666666667</v>
      </c>
      <c r="E123" s="382">
        <v>953.73333333333335</v>
      </c>
      <c r="F123" s="382">
        <v>932.66666666666663</v>
      </c>
      <c r="G123" s="382">
        <v>917.0333333333333</v>
      </c>
      <c r="H123" s="382">
        <v>990.43333333333339</v>
      </c>
      <c r="I123" s="382">
        <v>1006.0666666666668</v>
      </c>
      <c r="J123" s="382">
        <v>1027.1333333333334</v>
      </c>
      <c r="K123" s="381">
        <v>985</v>
      </c>
      <c r="L123" s="381">
        <v>948.3</v>
      </c>
      <c r="M123" s="381">
        <v>6.4062000000000001</v>
      </c>
      <c r="N123" s="1"/>
      <c r="O123" s="1"/>
    </row>
    <row r="124" spans="1:15" ht="12.75" customHeight="1">
      <c r="A124" s="33">
        <v>114</v>
      </c>
      <c r="B124" s="443" t="s">
        <v>346</v>
      </c>
      <c r="C124" s="381">
        <v>1053.75</v>
      </c>
      <c r="D124" s="382">
        <v>1049.5833333333333</v>
      </c>
      <c r="E124" s="382">
        <v>1036.1666666666665</v>
      </c>
      <c r="F124" s="382">
        <v>1018.5833333333333</v>
      </c>
      <c r="G124" s="382">
        <v>1005.1666666666665</v>
      </c>
      <c r="H124" s="382">
        <v>1067.1666666666665</v>
      </c>
      <c r="I124" s="382">
        <v>1080.583333333333</v>
      </c>
      <c r="J124" s="382">
        <v>1098.1666666666665</v>
      </c>
      <c r="K124" s="381">
        <v>1063</v>
      </c>
      <c r="L124" s="381">
        <v>1032</v>
      </c>
      <c r="M124" s="381">
        <v>1.6953199999999999</v>
      </c>
      <c r="N124" s="1"/>
      <c r="O124" s="1"/>
    </row>
    <row r="125" spans="1:15" ht="12.75" customHeight="1">
      <c r="A125" s="33">
        <v>115</v>
      </c>
      <c r="B125" s="443" t="s">
        <v>94</v>
      </c>
      <c r="C125" s="381">
        <v>587.54999999999995</v>
      </c>
      <c r="D125" s="382">
        <v>587.44999999999993</v>
      </c>
      <c r="E125" s="382">
        <v>584.09999999999991</v>
      </c>
      <c r="F125" s="382">
        <v>580.65</v>
      </c>
      <c r="G125" s="382">
        <v>577.29999999999995</v>
      </c>
      <c r="H125" s="382">
        <v>590.89999999999986</v>
      </c>
      <c r="I125" s="382">
        <v>594.25</v>
      </c>
      <c r="J125" s="382">
        <v>597.69999999999982</v>
      </c>
      <c r="K125" s="381">
        <v>590.79999999999995</v>
      </c>
      <c r="L125" s="381">
        <v>584</v>
      </c>
      <c r="M125" s="381">
        <v>8.15198</v>
      </c>
      <c r="N125" s="1"/>
      <c r="O125" s="1"/>
    </row>
    <row r="126" spans="1:15" ht="12.75" customHeight="1">
      <c r="A126" s="33">
        <v>116</v>
      </c>
      <c r="B126" s="443" t="s">
        <v>252</v>
      </c>
      <c r="C126" s="381">
        <v>1999.45</v>
      </c>
      <c r="D126" s="382">
        <v>2002.7</v>
      </c>
      <c r="E126" s="382">
        <v>1976.4</v>
      </c>
      <c r="F126" s="382">
        <v>1953.3500000000001</v>
      </c>
      <c r="G126" s="382">
        <v>1927.0500000000002</v>
      </c>
      <c r="H126" s="382">
        <v>2025.75</v>
      </c>
      <c r="I126" s="382">
        <v>2052.0499999999997</v>
      </c>
      <c r="J126" s="382">
        <v>2075.1</v>
      </c>
      <c r="K126" s="381">
        <v>2029</v>
      </c>
      <c r="L126" s="381">
        <v>1979.65</v>
      </c>
      <c r="M126" s="381">
        <v>3.29006</v>
      </c>
      <c r="N126" s="1"/>
      <c r="O126" s="1"/>
    </row>
    <row r="127" spans="1:15" ht="12.75" customHeight="1">
      <c r="A127" s="33">
        <v>117</v>
      </c>
      <c r="B127" s="443" t="s">
        <v>351</v>
      </c>
      <c r="C127" s="381">
        <v>413.75</v>
      </c>
      <c r="D127" s="382">
        <v>416.59999999999997</v>
      </c>
      <c r="E127" s="382">
        <v>409.14999999999992</v>
      </c>
      <c r="F127" s="382">
        <v>404.54999999999995</v>
      </c>
      <c r="G127" s="382">
        <v>397.09999999999991</v>
      </c>
      <c r="H127" s="382">
        <v>421.19999999999993</v>
      </c>
      <c r="I127" s="382">
        <v>428.65</v>
      </c>
      <c r="J127" s="382">
        <v>433.24999999999994</v>
      </c>
      <c r="K127" s="381">
        <v>424.05</v>
      </c>
      <c r="L127" s="381">
        <v>412</v>
      </c>
      <c r="M127" s="381">
        <v>4.1290899999999997</v>
      </c>
      <c r="N127" s="1"/>
      <c r="O127" s="1"/>
    </row>
    <row r="128" spans="1:15" ht="12.75" customHeight="1">
      <c r="A128" s="33">
        <v>118</v>
      </c>
      <c r="B128" s="443" t="s">
        <v>347</v>
      </c>
      <c r="C128" s="381">
        <v>85</v>
      </c>
      <c r="D128" s="382">
        <v>85.2</v>
      </c>
      <c r="E128" s="382">
        <v>84.2</v>
      </c>
      <c r="F128" s="382">
        <v>83.4</v>
      </c>
      <c r="G128" s="382">
        <v>82.4</v>
      </c>
      <c r="H128" s="382">
        <v>86</v>
      </c>
      <c r="I128" s="382">
        <v>87</v>
      </c>
      <c r="J128" s="382">
        <v>87.8</v>
      </c>
      <c r="K128" s="381">
        <v>86.2</v>
      </c>
      <c r="L128" s="381">
        <v>84.4</v>
      </c>
      <c r="M128" s="381">
        <v>36.285069999999997</v>
      </c>
      <c r="N128" s="1"/>
      <c r="O128" s="1"/>
    </row>
    <row r="129" spans="1:15" ht="12.75" customHeight="1">
      <c r="A129" s="33">
        <v>119</v>
      </c>
      <c r="B129" s="443" t="s">
        <v>348</v>
      </c>
      <c r="C129" s="381">
        <v>994.6</v>
      </c>
      <c r="D129" s="382">
        <v>1000.6166666666667</v>
      </c>
      <c r="E129" s="382">
        <v>983.98333333333335</v>
      </c>
      <c r="F129" s="382">
        <v>973.36666666666667</v>
      </c>
      <c r="G129" s="382">
        <v>956.73333333333335</v>
      </c>
      <c r="H129" s="382">
        <v>1011.2333333333333</v>
      </c>
      <c r="I129" s="382">
        <v>1027.8666666666668</v>
      </c>
      <c r="J129" s="382">
        <v>1038.4833333333333</v>
      </c>
      <c r="K129" s="381">
        <v>1017.25</v>
      </c>
      <c r="L129" s="381">
        <v>990</v>
      </c>
      <c r="M129" s="381">
        <v>0.30825999999999998</v>
      </c>
      <c r="N129" s="1"/>
      <c r="O129" s="1"/>
    </row>
    <row r="130" spans="1:15" ht="12.75" customHeight="1">
      <c r="A130" s="33">
        <v>120</v>
      </c>
      <c r="B130" s="443" t="s">
        <v>95</v>
      </c>
      <c r="C130" s="381">
        <v>2574.6</v>
      </c>
      <c r="D130" s="382">
        <v>2589.2666666666664</v>
      </c>
      <c r="E130" s="382">
        <v>2550.333333333333</v>
      </c>
      <c r="F130" s="382">
        <v>2526.0666666666666</v>
      </c>
      <c r="G130" s="382">
        <v>2487.1333333333332</v>
      </c>
      <c r="H130" s="382">
        <v>2613.5333333333328</v>
      </c>
      <c r="I130" s="382">
        <v>2652.4666666666662</v>
      </c>
      <c r="J130" s="382">
        <v>2676.7333333333327</v>
      </c>
      <c r="K130" s="381">
        <v>2628.2</v>
      </c>
      <c r="L130" s="381">
        <v>2565</v>
      </c>
      <c r="M130" s="381">
        <v>5.4153700000000002</v>
      </c>
      <c r="N130" s="1"/>
      <c r="O130" s="1"/>
    </row>
    <row r="131" spans="1:15" ht="12.75" customHeight="1">
      <c r="A131" s="33">
        <v>121</v>
      </c>
      <c r="B131" s="443" t="s">
        <v>349</v>
      </c>
      <c r="C131" s="381">
        <v>282.85000000000002</v>
      </c>
      <c r="D131" s="382">
        <v>283.3</v>
      </c>
      <c r="E131" s="382">
        <v>278.8</v>
      </c>
      <c r="F131" s="382">
        <v>274.75</v>
      </c>
      <c r="G131" s="382">
        <v>270.25</v>
      </c>
      <c r="H131" s="382">
        <v>287.35000000000002</v>
      </c>
      <c r="I131" s="382">
        <v>291.85000000000002</v>
      </c>
      <c r="J131" s="382">
        <v>295.90000000000003</v>
      </c>
      <c r="K131" s="381">
        <v>287.8</v>
      </c>
      <c r="L131" s="381">
        <v>279.25</v>
      </c>
      <c r="M131" s="381">
        <v>65.233670000000004</v>
      </c>
      <c r="N131" s="1"/>
      <c r="O131" s="1"/>
    </row>
    <row r="132" spans="1:15" ht="12.75" customHeight="1">
      <c r="A132" s="33">
        <v>122</v>
      </c>
      <c r="B132" s="443" t="s">
        <v>253</v>
      </c>
      <c r="C132" s="381">
        <v>162.69999999999999</v>
      </c>
      <c r="D132" s="382">
        <v>161.99999999999997</v>
      </c>
      <c r="E132" s="382">
        <v>158.14999999999995</v>
      </c>
      <c r="F132" s="382">
        <v>153.59999999999997</v>
      </c>
      <c r="G132" s="382">
        <v>149.74999999999994</v>
      </c>
      <c r="H132" s="382">
        <v>166.54999999999995</v>
      </c>
      <c r="I132" s="382">
        <v>170.39999999999998</v>
      </c>
      <c r="J132" s="382">
        <v>174.94999999999996</v>
      </c>
      <c r="K132" s="381">
        <v>165.85</v>
      </c>
      <c r="L132" s="381">
        <v>157.44999999999999</v>
      </c>
      <c r="M132" s="381">
        <v>38.182389999999998</v>
      </c>
      <c r="N132" s="1"/>
      <c r="O132" s="1"/>
    </row>
    <row r="133" spans="1:15" ht="12.75" customHeight="1">
      <c r="A133" s="33">
        <v>123</v>
      </c>
      <c r="B133" s="443" t="s">
        <v>350</v>
      </c>
      <c r="C133" s="381">
        <v>749.65</v>
      </c>
      <c r="D133" s="382">
        <v>753.2166666666667</v>
      </c>
      <c r="E133" s="382">
        <v>741.43333333333339</v>
      </c>
      <c r="F133" s="382">
        <v>733.2166666666667</v>
      </c>
      <c r="G133" s="382">
        <v>721.43333333333339</v>
      </c>
      <c r="H133" s="382">
        <v>761.43333333333339</v>
      </c>
      <c r="I133" s="382">
        <v>773.2166666666667</v>
      </c>
      <c r="J133" s="382">
        <v>781.43333333333339</v>
      </c>
      <c r="K133" s="381">
        <v>765</v>
      </c>
      <c r="L133" s="381">
        <v>745</v>
      </c>
      <c r="M133" s="381">
        <v>0.39083000000000001</v>
      </c>
      <c r="N133" s="1"/>
      <c r="O133" s="1"/>
    </row>
    <row r="134" spans="1:15" ht="12.75" customHeight="1">
      <c r="A134" s="33">
        <v>124</v>
      </c>
      <c r="B134" s="443" t="s">
        <v>96</v>
      </c>
      <c r="C134" s="381">
        <v>4516.55</v>
      </c>
      <c r="D134" s="382">
        <v>4496.8833333333341</v>
      </c>
      <c r="E134" s="382">
        <v>4453.9166666666679</v>
      </c>
      <c r="F134" s="382">
        <v>4391.2833333333338</v>
      </c>
      <c r="G134" s="382">
        <v>4348.3166666666675</v>
      </c>
      <c r="H134" s="382">
        <v>4559.5166666666682</v>
      </c>
      <c r="I134" s="382">
        <v>4602.4833333333336</v>
      </c>
      <c r="J134" s="382">
        <v>4665.1166666666686</v>
      </c>
      <c r="K134" s="381">
        <v>4539.8500000000004</v>
      </c>
      <c r="L134" s="381">
        <v>4434.25</v>
      </c>
      <c r="M134" s="381">
        <v>4.7612300000000003</v>
      </c>
      <c r="N134" s="1"/>
      <c r="O134" s="1"/>
    </row>
    <row r="135" spans="1:15" ht="12.75" customHeight="1">
      <c r="A135" s="33">
        <v>125</v>
      </c>
      <c r="B135" s="443" t="s">
        <v>254</v>
      </c>
      <c r="C135" s="381">
        <v>5265.1</v>
      </c>
      <c r="D135" s="382">
        <v>5284.0166666666673</v>
      </c>
      <c r="E135" s="382">
        <v>5239.7333333333345</v>
      </c>
      <c r="F135" s="382">
        <v>5214.3666666666668</v>
      </c>
      <c r="G135" s="382">
        <v>5170.0833333333339</v>
      </c>
      <c r="H135" s="382">
        <v>5309.383333333335</v>
      </c>
      <c r="I135" s="382">
        <v>5353.6666666666679</v>
      </c>
      <c r="J135" s="382">
        <v>5379.0333333333356</v>
      </c>
      <c r="K135" s="381">
        <v>5328.3</v>
      </c>
      <c r="L135" s="381">
        <v>5258.65</v>
      </c>
      <c r="M135" s="381">
        <v>1.6819999999999999</v>
      </c>
      <c r="N135" s="1"/>
      <c r="O135" s="1"/>
    </row>
    <row r="136" spans="1:15" ht="12.75" customHeight="1">
      <c r="A136" s="33">
        <v>126</v>
      </c>
      <c r="B136" s="443" t="s">
        <v>98</v>
      </c>
      <c r="C136" s="381">
        <v>408.85</v>
      </c>
      <c r="D136" s="382">
        <v>410.8</v>
      </c>
      <c r="E136" s="382">
        <v>405.6</v>
      </c>
      <c r="F136" s="382">
        <v>402.35</v>
      </c>
      <c r="G136" s="382">
        <v>397.15000000000003</v>
      </c>
      <c r="H136" s="382">
        <v>414.05</v>
      </c>
      <c r="I136" s="382">
        <v>419.24999999999994</v>
      </c>
      <c r="J136" s="382">
        <v>422.5</v>
      </c>
      <c r="K136" s="381">
        <v>416</v>
      </c>
      <c r="L136" s="381">
        <v>407.55</v>
      </c>
      <c r="M136" s="381">
        <v>45.856619999999999</v>
      </c>
      <c r="N136" s="1"/>
      <c r="O136" s="1"/>
    </row>
    <row r="137" spans="1:15" ht="12.75" customHeight="1">
      <c r="A137" s="33">
        <v>127</v>
      </c>
      <c r="B137" s="443" t="s">
        <v>245</v>
      </c>
      <c r="C137" s="381">
        <v>4504.8999999999996</v>
      </c>
      <c r="D137" s="382">
        <v>4552.9333333333334</v>
      </c>
      <c r="E137" s="382">
        <v>4450.9666666666672</v>
      </c>
      <c r="F137" s="382">
        <v>4397.0333333333338</v>
      </c>
      <c r="G137" s="382">
        <v>4295.0666666666675</v>
      </c>
      <c r="H137" s="382">
        <v>4606.8666666666668</v>
      </c>
      <c r="I137" s="382">
        <v>4708.8333333333321</v>
      </c>
      <c r="J137" s="382">
        <v>4762.7666666666664</v>
      </c>
      <c r="K137" s="381">
        <v>4654.8999999999996</v>
      </c>
      <c r="L137" s="381">
        <v>4499</v>
      </c>
      <c r="M137" s="381">
        <v>7.9141700000000004</v>
      </c>
      <c r="N137" s="1"/>
      <c r="O137" s="1"/>
    </row>
    <row r="138" spans="1:15" ht="12.75" customHeight="1">
      <c r="A138" s="33">
        <v>128</v>
      </c>
      <c r="B138" s="443" t="s">
        <v>99</v>
      </c>
      <c r="C138" s="381">
        <v>4669.25</v>
      </c>
      <c r="D138" s="382">
        <v>4689.9000000000005</v>
      </c>
      <c r="E138" s="382">
        <v>4639.9000000000015</v>
      </c>
      <c r="F138" s="382">
        <v>4610.5500000000011</v>
      </c>
      <c r="G138" s="382">
        <v>4560.550000000002</v>
      </c>
      <c r="H138" s="382">
        <v>4719.2500000000009</v>
      </c>
      <c r="I138" s="382">
        <v>4769.2499999999991</v>
      </c>
      <c r="J138" s="382">
        <v>4798.6000000000004</v>
      </c>
      <c r="K138" s="381">
        <v>4739.8999999999996</v>
      </c>
      <c r="L138" s="381">
        <v>4660.55</v>
      </c>
      <c r="M138" s="381">
        <v>3.0943200000000002</v>
      </c>
      <c r="N138" s="1"/>
      <c r="O138" s="1"/>
    </row>
    <row r="139" spans="1:15" ht="12.75" customHeight="1">
      <c r="A139" s="33">
        <v>129</v>
      </c>
      <c r="B139" s="443" t="s">
        <v>565</v>
      </c>
      <c r="C139" s="381">
        <v>2833.2</v>
      </c>
      <c r="D139" s="382">
        <v>2825.4500000000003</v>
      </c>
      <c r="E139" s="382">
        <v>2772.7500000000005</v>
      </c>
      <c r="F139" s="382">
        <v>2712.3</v>
      </c>
      <c r="G139" s="382">
        <v>2659.6000000000004</v>
      </c>
      <c r="H139" s="382">
        <v>2885.9000000000005</v>
      </c>
      <c r="I139" s="382">
        <v>2938.6000000000004</v>
      </c>
      <c r="J139" s="382">
        <v>2999.0500000000006</v>
      </c>
      <c r="K139" s="381">
        <v>2878.15</v>
      </c>
      <c r="L139" s="381">
        <v>2765</v>
      </c>
      <c r="M139" s="381">
        <v>1.4994499999999999</v>
      </c>
      <c r="N139" s="1"/>
      <c r="O139" s="1"/>
    </row>
    <row r="140" spans="1:15" ht="12.75" customHeight="1">
      <c r="A140" s="33">
        <v>130</v>
      </c>
      <c r="B140" s="443" t="s">
        <v>355</v>
      </c>
      <c r="C140" s="381">
        <v>72.95</v>
      </c>
      <c r="D140" s="382">
        <v>73.183333333333337</v>
      </c>
      <c r="E140" s="382">
        <v>72.26666666666668</v>
      </c>
      <c r="F140" s="382">
        <v>71.583333333333343</v>
      </c>
      <c r="G140" s="382">
        <v>70.666666666666686</v>
      </c>
      <c r="H140" s="382">
        <v>73.866666666666674</v>
      </c>
      <c r="I140" s="382">
        <v>74.783333333333331</v>
      </c>
      <c r="J140" s="382">
        <v>75.466666666666669</v>
      </c>
      <c r="K140" s="381">
        <v>74.099999999999994</v>
      </c>
      <c r="L140" s="381">
        <v>72.5</v>
      </c>
      <c r="M140" s="381">
        <v>9.0306700000000006</v>
      </c>
      <c r="N140" s="1"/>
      <c r="O140" s="1"/>
    </row>
    <row r="141" spans="1:15" ht="12.75" customHeight="1">
      <c r="A141" s="33">
        <v>131</v>
      </c>
      <c r="B141" s="443" t="s">
        <v>100</v>
      </c>
      <c r="C141" s="381">
        <v>2794.35</v>
      </c>
      <c r="D141" s="382">
        <v>2801.5833333333335</v>
      </c>
      <c r="E141" s="382">
        <v>2774.166666666667</v>
      </c>
      <c r="F141" s="382">
        <v>2753.9833333333336</v>
      </c>
      <c r="G141" s="382">
        <v>2726.5666666666671</v>
      </c>
      <c r="H141" s="382">
        <v>2821.7666666666669</v>
      </c>
      <c r="I141" s="382">
        <v>2849.1833333333338</v>
      </c>
      <c r="J141" s="382">
        <v>2869.3666666666668</v>
      </c>
      <c r="K141" s="381">
        <v>2829</v>
      </c>
      <c r="L141" s="381">
        <v>2781.4</v>
      </c>
      <c r="M141" s="381">
        <v>3.347</v>
      </c>
      <c r="N141" s="1"/>
      <c r="O141" s="1"/>
    </row>
    <row r="142" spans="1:15" ht="12.75" customHeight="1">
      <c r="A142" s="33">
        <v>132</v>
      </c>
      <c r="B142" s="443" t="s">
        <v>352</v>
      </c>
      <c r="C142" s="381">
        <v>483.85</v>
      </c>
      <c r="D142" s="382">
        <v>484.58333333333331</v>
      </c>
      <c r="E142" s="382">
        <v>475.86666666666662</v>
      </c>
      <c r="F142" s="382">
        <v>467.88333333333333</v>
      </c>
      <c r="G142" s="382">
        <v>459.16666666666663</v>
      </c>
      <c r="H142" s="382">
        <v>492.56666666666661</v>
      </c>
      <c r="I142" s="382">
        <v>501.2833333333333</v>
      </c>
      <c r="J142" s="382">
        <v>509.26666666666659</v>
      </c>
      <c r="K142" s="381">
        <v>493.3</v>
      </c>
      <c r="L142" s="381">
        <v>476.6</v>
      </c>
      <c r="M142" s="381">
        <v>2.2352699999999999</v>
      </c>
      <c r="N142" s="1"/>
      <c r="O142" s="1"/>
    </row>
    <row r="143" spans="1:15" ht="12.75" customHeight="1">
      <c r="A143" s="33">
        <v>133</v>
      </c>
      <c r="B143" s="443" t="s">
        <v>353</v>
      </c>
      <c r="C143" s="381">
        <v>131</v>
      </c>
      <c r="D143" s="382">
        <v>131.91666666666666</v>
      </c>
      <c r="E143" s="382">
        <v>129.33333333333331</v>
      </c>
      <c r="F143" s="382">
        <v>127.66666666666666</v>
      </c>
      <c r="G143" s="382">
        <v>125.08333333333331</v>
      </c>
      <c r="H143" s="382">
        <v>133.58333333333331</v>
      </c>
      <c r="I143" s="382">
        <v>136.16666666666663</v>
      </c>
      <c r="J143" s="382">
        <v>137.83333333333331</v>
      </c>
      <c r="K143" s="381">
        <v>134.5</v>
      </c>
      <c r="L143" s="381">
        <v>130.25</v>
      </c>
      <c r="M143" s="381">
        <v>3.0762</v>
      </c>
      <c r="N143" s="1"/>
      <c r="O143" s="1"/>
    </row>
    <row r="144" spans="1:15" ht="12.75" customHeight="1">
      <c r="A144" s="33">
        <v>134</v>
      </c>
      <c r="B144" s="443" t="s">
        <v>356</v>
      </c>
      <c r="C144" s="381">
        <v>354.8</v>
      </c>
      <c r="D144" s="382">
        <v>355.60000000000008</v>
      </c>
      <c r="E144" s="382">
        <v>347.30000000000018</v>
      </c>
      <c r="F144" s="382">
        <v>339.80000000000013</v>
      </c>
      <c r="G144" s="382">
        <v>331.50000000000023</v>
      </c>
      <c r="H144" s="382">
        <v>363.10000000000014</v>
      </c>
      <c r="I144" s="382">
        <v>371.4</v>
      </c>
      <c r="J144" s="382">
        <v>378.90000000000009</v>
      </c>
      <c r="K144" s="381">
        <v>363.9</v>
      </c>
      <c r="L144" s="381">
        <v>348.1</v>
      </c>
      <c r="M144" s="381">
        <v>7.1057899999999998</v>
      </c>
      <c r="N144" s="1"/>
      <c r="O144" s="1"/>
    </row>
    <row r="145" spans="1:15" ht="12.75" customHeight="1">
      <c r="A145" s="33">
        <v>135</v>
      </c>
      <c r="B145" s="443" t="s">
        <v>255</v>
      </c>
      <c r="C145" s="381">
        <v>503.25</v>
      </c>
      <c r="D145" s="382">
        <v>505.7</v>
      </c>
      <c r="E145" s="382">
        <v>499.1</v>
      </c>
      <c r="F145" s="382">
        <v>494.95000000000005</v>
      </c>
      <c r="G145" s="382">
        <v>488.35000000000008</v>
      </c>
      <c r="H145" s="382">
        <v>509.84999999999997</v>
      </c>
      <c r="I145" s="382">
        <v>516.45000000000005</v>
      </c>
      <c r="J145" s="382">
        <v>520.59999999999991</v>
      </c>
      <c r="K145" s="381">
        <v>512.29999999999995</v>
      </c>
      <c r="L145" s="381">
        <v>501.55</v>
      </c>
      <c r="M145" s="381">
        <v>2.0419</v>
      </c>
      <c r="N145" s="1"/>
      <c r="O145" s="1"/>
    </row>
    <row r="146" spans="1:15" ht="12.75" customHeight="1">
      <c r="A146" s="33">
        <v>136</v>
      </c>
      <c r="B146" s="443" t="s">
        <v>256</v>
      </c>
      <c r="C146" s="381">
        <v>1688.2</v>
      </c>
      <c r="D146" s="382">
        <v>1691.7333333333333</v>
      </c>
      <c r="E146" s="382">
        <v>1675.4666666666667</v>
      </c>
      <c r="F146" s="382">
        <v>1662.7333333333333</v>
      </c>
      <c r="G146" s="382">
        <v>1646.4666666666667</v>
      </c>
      <c r="H146" s="382">
        <v>1704.4666666666667</v>
      </c>
      <c r="I146" s="382">
        <v>1720.7333333333336</v>
      </c>
      <c r="J146" s="382">
        <v>1733.4666666666667</v>
      </c>
      <c r="K146" s="381">
        <v>1708</v>
      </c>
      <c r="L146" s="381">
        <v>1679</v>
      </c>
      <c r="M146" s="381">
        <v>0.24934000000000001</v>
      </c>
      <c r="N146" s="1"/>
      <c r="O146" s="1"/>
    </row>
    <row r="147" spans="1:15" ht="12.75" customHeight="1">
      <c r="A147" s="33">
        <v>137</v>
      </c>
      <c r="B147" s="443" t="s">
        <v>357</v>
      </c>
      <c r="C147" s="381">
        <v>70.349999999999994</v>
      </c>
      <c r="D147" s="382">
        <v>70.583333333333329</v>
      </c>
      <c r="E147" s="382">
        <v>69.916666666666657</v>
      </c>
      <c r="F147" s="382">
        <v>69.483333333333334</v>
      </c>
      <c r="G147" s="382">
        <v>68.816666666666663</v>
      </c>
      <c r="H147" s="382">
        <v>71.016666666666652</v>
      </c>
      <c r="I147" s="382">
        <v>71.683333333333309</v>
      </c>
      <c r="J147" s="382">
        <v>72.116666666666646</v>
      </c>
      <c r="K147" s="381">
        <v>71.25</v>
      </c>
      <c r="L147" s="381">
        <v>70.150000000000006</v>
      </c>
      <c r="M147" s="381">
        <v>9.7924100000000003</v>
      </c>
      <c r="N147" s="1"/>
      <c r="O147" s="1"/>
    </row>
    <row r="148" spans="1:15" ht="12.75" customHeight="1">
      <c r="A148" s="33">
        <v>138</v>
      </c>
      <c r="B148" s="443" t="s">
        <v>354</v>
      </c>
      <c r="C148" s="381">
        <v>197.5</v>
      </c>
      <c r="D148" s="382">
        <v>198.6</v>
      </c>
      <c r="E148" s="382">
        <v>196.04999999999998</v>
      </c>
      <c r="F148" s="382">
        <v>194.6</v>
      </c>
      <c r="G148" s="382">
        <v>192.04999999999998</v>
      </c>
      <c r="H148" s="382">
        <v>200.04999999999998</v>
      </c>
      <c r="I148" s="382">
        <v>202.6</v>
      </c>
      <c r="J148" s="382">
        <v>204.04999999999998</v>
      </c>
      <c r="K148" s="381">
        <v>201.15</v>
      </c>
      <c r="L148" s="381">
        <v>197.15</v>
      </c>
      <c r="M148" s="381">
        <v>3.4262299999999999</v>
      </c>
      <c r="N148" s="1"/>
      <c r="O148" s="1"/>
    </row>
    <row r="149" spans="1:15" ht="12.75" customHeight="1">
      <c r="A149" s="33">
        <v>139</v>
      </c>
      <c r="B149" s="443" t="s">
        <v>358</v>
      </c>
      <c r="C149" s="381">
        <v>122.5</v>
      </c>
      <c r="D149" s="382">
        <v>122.3</v>
      </c>
      <c r="E149" s="382">
        <v>120.3</v>
      </c>
      <c r="F149" s="382">
        <v>118.1</v>
      </c>
      <c r="G149" s="382">
        <v>116.1</v>
      </c>
      <c r="H149" s="382">
        <v>124.5</v>
      </c>
      <c r="I149" s="382">
        <v>126.5</v>
      </c>
      <c r="J149" s="382">
        <v>128.69999999999999</v>
      </c>
      <c r="K149" s="381">
        <v>124.3</v>
      </c>
      <c r="L149" s="381">
        <v>120.1</v>
      </c>
      <c r="M149" s="381">
        <v>9.8662200000000002</v>
      </c>
      <c r="N149" s="1"/>
      <c r="O149" s="1"/>
    </row>
    <row r="150" spans="1:15" ht="12.75" customHeight="1">
      <c r="A150" s="33">
        <v>140</v>
      </c>
      <c r="B150" s="443" t="s">
        <v>839</v>
      </c>
      <c r="C150" s="381">
        <v>57.8</v>
      </c>
      <c r="D150" s="382">
        <v>57.9</v>
      </c>
      <c r="E150" s="382">
        <v>57.5</v>
      </c>
      <c r="F150" s="382">
        <v>57.2</v>
      </c>
      <c r="G150" s="382">
        <v>56.800000000000004</v>
      </c>
      <c r="H150" s="382">
        <v>58.199999999999996</v>
      </c>
      <c r="I150" s="382">
        <v>58.599999999999987</v>
      </c>
      <c r="J150" s="382">
        <v>58.899999999999991</v>
      </c>
      <c r="K150" s="381">
        <v>58.3</v>
      </c>
      <c r="L150" s="381">
        <v>57.6</v>
      </c>
      <c r="M150" s="381">
        <v>5.1790599999999998</v>
      </c>
      <c r="N150" s="1"/>
      <c r="O150" s="1"/>
    </row>
    <row r="151" spans="1:15" ht="12.75" customHeight="1">
      <c r="A151" s="33">
        <v>141</v>
      </c>
      <c r="B151" s="443" t="s">
        <v>359</v>
      </c>
      <c r="C151" s="381">
        <v>740.25</v>
      </c>
      <c r="D151" s="382">
        <v>742.41666666666663</v>
      </c>
      <c r="E151" s="382">
        <v>732.98333333333323</v>
      </c>
      <c r="F151" s="382">
        <v>725.71666666666658</v>
      </c>
      <c r="G151" s="382">
        <v>716.28333333333319</v>
      </c>
      <c r="H151" s="382">
        <v>749.68333333333328</v>
      </c>
      <c r="I151" s="382">
        <v>759.11666666666667</v>
      </c>
      <c r="J151" s="382">
        <v>766.38333333333333</v>
      </c>
      <c r="K151" s="381">
        <v>751.85</v>
      </c>
      <c r="L151" s="381">
        <v>735.15</v>
      </c>
      <c r="M151" s="381">
        <v>0.33234000000000002</v>
      </c>
      <c r="N151" s="1"/>
      <c r="O151" s="1"/>
    </row>
    <row r="152" spans="1:15" ht="12.75" customHeight="1">
      <c r="A152" s="33">
        <v>142</v>
      </c>
      <c r="B152" s="443" t="s">
        <v>101</v>
      </c>
      <c r="C152" s="381">
        <v>1854.9</v>
      </c>
      <c r="D152" s="382">
        <v>1858.4666666666665</v>
      </c>
      <c r="E152" s="382">
        <v>1845.2833333333328</v>
      </c>
      <c r="F152" s="382">
        <v>1835.6666666666663</v>
      </c>
      <c r="G152" s="382">
        <v>1822.4833333333327</v>
      </c>
      <c r="H152" s="382">
        <v>1868.083333333333</v>
      </c>
      <c r="I152" s="382">
        <v>1881.2666666666669</v>
      </c>
      <c r="J152" s="382">
        <v>1890.8833333333332</v>
      </c>
      <c r="K152" s="381">
        <v>1871.65</v>
      </c>
      <c r="L152" s="381">
        <v>1848.85</v>
      </c>
      <c r="M152" s="381">
        <v>9.2004199999999994</v>
      </c>
      <c r="N152" s="1"/>
      <c r="O152" s="1"/>
    </row>
    <row r="153" spans="1:15" ht="12.75" customHeight="1">
      <c r="A153" s="33">
        <v>143</v>
      </c>
      <c r="B153" s="443" t="s">
        <v>102</v>
      </c>
      <c r="C153" s="381">
        <v>170.2</v>
      </c>
      <c r="D153" s="382">
        <v>170.65</v>
      </c>
      <c r="E153" s="382">
        <v>169.35000000000002</v>
      </c>
      <c r="F153" s="382">
        <v>168.50000000000003</v>
      </c>
      <c r="G153" s="382">
        <v>167.20000000000005</v>
      </c>
      <c r="H153" s="382">
        <v>171.5</v>
      </c>
      <c r="I153" s="382">
        <v>172.8</v>
      </c>
      <c r="J153" s="382">
        <v>173.64999999999998</v>
      </c>
      <c r="K153" s="381">
        <v>171.95</v>
      </c>
      <c r="L153" s="381">
        <v>169.8</v>
      </c>
      <c r="M153" s="381">
        <v>11.857609999999999</v>
      </c>
      <c r="N153" s="1"/>
      <c r="O153" s="1"/>
    </row>
    <row r="154" spans="1:15" ht="12.75" customHeight="1">
      <c r="A154" s="33">
        <v>144</v>
      </c>
      <c r="B154" s="443" t="s">
        <v>840</v>
      </c>
      <c r="C154" s="381">
        <v>134.1</v>
      </c>
      <c r="D154" s="382">
        <v>135.38333333333333</v>
      </c>
      <c r="E154" s="382">
        <v>132.36666666666665</v>
      </c>
      <c r="F154" s="382">
        <v>130.63333333333333</v>
      </c>
      <c r="G154" s="382">
        <v>127.61666666666665</v>
      </c>
      <c r="H154" s="382">
        <v>137.11666666666665</v>
      </c>
      <c r="I154" s="382">
        <v>140.1333333333333</v>
      </c>
      <c r="J154" s="382">
        <v>141.86666666666665</v>
      </c>
      <c r="K154" s="381">
        <v>138.4</v>
      </c>
      <c r="L154" s="381">
        <v>133.65</v>
      </c>
      <c r="M154" s="381">
        <v>2.8642500000000002</v>
      </c>
      <c r="N154" s="1"/>
      <c r="O154" s="1"/>
    </row>
    <row r="155" spans="1:15" ht="12.75" customHeight="1">
      <c r="A155" s="33">
        <v>145</v>
      </c>
      <c r="B155" s="443" t="s">
        <v>360</v>
      </c>
      <c r="C155" s="381">
        <v>297.75</v>
      </c>
      <c r="D155" s="382">
        <v>298.91666666666669</v>
      </c>
      <c r="E155" s="382">
        <v>295.93333333333339</v>
      </c>
      <c r="F155" s="382">
        <v>294.11666666666673</v>
      </c>
      <c r="G155" s="382">
        <v>291.13333333333344</v>
      </c>
      <c r="H155" s="382">
        <v>300.73333333333335</v>
      </c>
      <c r="I155" s="382">
        <v>303.71666666666658</v>
      </c>
      <c r="J155" s="382">
        <v>305.5333333333333</v>
      </c>
      <c r="K155" s="381">
        <v>301.89999999999998</v>
      </c>
      <c r="L155" s="381">
        <v>297.10000000000002</v>
      </c>
      <c r="M155" s="381">
        <v>0.80376000000000003</v>
      </c>
      <c r="N155" s="1"/>
      <c r="O155" s="1"/>
    </row>
    <row r="156" spans="1:15" ht="12.75" customHeight="1">
      <c r="A156" s="33">
        <v>146</v>
      </c>
      <c r="B156" s="443" t="s">
        <v>103</v>
      </c>
      <c r="C156" s="381">
        <v>96.45</v>
      </c>
      <c r="D156" s="382">
        <v>95.933333333333337</v>
      </c>
      <c r="E156" s="382">
        <v>94.966666666666669</v>
      </c>
      <c r="F156" s="382">
        <v>93.483333333333334</v>
      </c>
      <c r="G156" s="382">
        <v>92.516666666666666</v>
      </c>
      <c r="H156" s="382">
        <v>97.416666666666671</v>
      </c>
      <c r="I156" s="382">
        <v>98.38333333333334</v>
      </c>
      <c r="J156" s="382">
        <v>99.866666666666674</v>
      </c>
      <c r="K156" s="381">
        <v>96.9</v>
      </c>
      <c r="L156" s="381">
        <v>94.45</v>
      </c>
      <c r="M156" s="381">
        <v>191.46190999999999</v>
      </c>
      <c r="N156" s="1"/>
      <c r="O156" s="1"/>
    </row>
    <row r="157" spans="1:15" ht="12.75" customHeight="1">
      <c r="A157" s="33">
        <v>147</v>
      </c>
      <c r="B157" s="443" t="s">
        <v>362</v>
      </c>
      <c r="C157" s="381">
        <v>529.6</v>
      </c>
      <c r="D157" s="382">
        <v>531.18333333333339</v>
      </c>
      <c r="E157" s="382">
        <v>526.41666666666674</v>
      </c>
      <c r="F157" s="382">
        <v>523.23333333333335</v>
      </c>
      <c r="G157" s="382">
        <v>518.4666666666667</v>
      </c>
      <c r="H157" s="382">
        <v>534.36666666666679</v>
      </c>
      <c r="I157" s="382">
        <v>539.13333333333344</v>
      </c>
      <c r="J157" s="382">
        <v>542.31666666666683</v>
      </c>
      <c r="K157" s="381">
        <v>535.95000000000005</v>
      </c>
      <c r="L157" s="381">
        <v>528</v>
      </c>
      <c r="M157" s="381">
        <v>1.57467</v>
      </c>
      <c r="N157" s="1"/>
      <c r="O157" s="1"/>
    </row>
    <row r="158" spans="1:15" ht="12.75" customHeight="1">
      <c r="A158" s="33">
        <v>148</v>
      </c>
      <c r="B158" s="443" t="s">
        <v>361</v>
      </c>
      <c r="C158" s="381">
        <v>3741.5</v>
      </c>
      <c r="D158" s="382">
        <v>3715.2999999999997</v>
      </c>
      <c r="E158" s="382">
        <v>3650.5999999999995</v>
      </c>
      <c r="F158" s="382">
        <v>3559.7</v>
      </c>
      <c r="G158" s="382">
        <v>3494.9999999999995</v>
      </c>
      <c r="H158" s="382">
        <v>3806.1999999999994</v>
      </c>
      <c r="I158" s="382">
        <v>3870.8999999999992</v>
      </c>
      <c r="J158" s="382">
        <v>3961.7999999999993</v>
      </c>
      <c r="K158" s="381">
        <v>3780</v>
      </c>
      <c r="L158" s="381">
        <v>3624.4</v>
      </c>
      <c r="M158" s="381">
        <v>0.3861</v>
      </c>
      <c r="N158" s="1"/>
      <c r="O158" s="1"/>
    </row>
    <row r="159" spans="1:15" ht="12.75" customHeight="1">
      <c r="A159" s="33">
        <v>149</v>
      </c>
      <c r="B159" s="443" t="s">
        <v>363</v>
      </c>
      <c r="C159" s="381">
        <v>198.6</v>
      </c>
      <c r="D159" s="382">
        <v>199.26666666666665</v>
      </c>
      <c r="E159" s="382">
        <v>197.43333333333331</v>
      </c>
      <c r="F159" s="382">
        <v>196.26666666666665</v>
      </c>
      <c r="G159" s="382">
        <v>194.43333333333331</v>
      </c>
      <c r="H159" s="382">
        <v>200.43333333333331</v>
      </c>
      <c r="I159" s="382">
        <v>202.26666666666668</v>
      </c>
      <c r="J159" s="382">
        <v>203.43333333333331</v>
      </c>
      <c r="K159" s="381">
        <v>201.1</v>
      </c>
      <c r="L159" s="381">
        <v>198.1</v>
      </c>
      <c r="M159" s="381">
        <v>3.6490100000000001</v>
      </c>
      <c r="N159" s="1"/>
      <c r="O159" s="1"/>
    </row>
    <row r="160" spans="1:15" ht="12.75" customHeight="1">
      <c r="A160" s="33">
        <v>150</v>
      </c>
      <c r="B160" s="443" t="s">
        <v>380</v>
      </c>
      <c r="C160" s="381">
        <v>2758.85</v>
      </c>
      <c r="D160" s="382">
        <v>2735.2666666666664</v>
      </c>
      <c r="E160" s="382">
        <v>2701.6333333333328</v>
      </c>
      <c r="F160" s="382">
        <v>2644.4166666666665</v>
      </c>
      <c r="G160" s="382">
        <v>2610.7833333333328</v>
      </c>
      <c r="H160" s="382">
        <v>2792.4833333333327</v>
      </c>
      <c r="I160" s="382">
        <v>2826.1166666666659</v>
      </c>
      <c r="J160" s="382">
        <v>2883.3333333333326</v>
      </c>
      <c r="K160" s="381">
        <v>2768.9</v>
      </c>
      <c r="L160" s="381">
        <v>2678.05</v>
      </c>
      <c r="M160" s="381">
        <v>0.64934999999999998</v>
      </c>
      <c r="N160" s="1"/>
      <c r="O160" s="1"/>
    </row>
    <row r="161" spans="1:15" ht="12.75" customHeight="1">
      <c r="A161" s="33">
        <v>151</v>
      </c>
      <c r="B161" s="443" t="s">
        <v>257</v>
      </c>
      <c r="C161" s="381">
        <v>286.05</v>
      </c>
      <c r="D161" s="382">
        <v>285.83333333333337</v>
      </c>
      <c r="E161" s="382">
        <v>282.56666666666672</v>
      </c>
      <c r="F161" s="382">
        <v>279.08333333333337</v>
      </c>
      <c r="G161" s="382">
        <v>275.81666666666672</v>
      </c>
      <c r="H161" s="382">
        <v>289.31666666666672</v>
      </c>
      <c r="I161" s="382">
        <v>292.58333333333337</v>
      </c>
      <c r="J161" s="382">
        <v>296.06666666666672</v>
      </c>
      <c r="K161" s="381">
        <v>289.10000000000002</v>
      </c>
      <c r="L161" s="381">
        <v>282.35000000000002</v>
      </c>
      <c r="M161" s="381">
        <v>18.922249999999998</v>
      </c>
      <c r="N161" s="1"/>
      <c r="O161" s="1"/>
    </row>
    <row r="162" spans="1:15" ht="12.75" customHeight="1">
      <c r="A162" s="33">
        <v>152</v>
      </c>
      <c r="B162" s="443" t="s">
        <v>366</v>
      </c>
      <c r="C162" s="381">
        <v>52.3</v>
      </c>
      <c r="D162" s="382">
        <v>52.466666666666669</v>
      </c>
      <c r="E162" s="382">
        <v>50.933333333333337</v>
      </c>
      <c r="F162" s="382">
        <v>49.56666666666667</v>
      </c>
      <c r="G162" s="382">
        <v>48.033333333333339</v>
      </c>
      <c r="H162" s="382">
        <v>53.833333333333336</v>
      </c>
      <c r="I162" s="382">
        <v>55.366666666666667</v>
      </c>
      <c r="J162" s="382">
        <v>56.733333333333334</v>
      </c>
      <c r="K162" s="381">
        <v>54</v>
      </c>
      <c r="L162" s="381">
        <v>51.1</v>
      </c>
      <c r="M162" s="381">
        <v>38.603760000000001</v>
      </c>
      <c r="N162" s="1"/>
      <c r="O162" s="1"/>
    </row>
    <row r="163" spans="1:15" ht="12.75" customHeight="1">
      <c r="A163" s="33">
        <v>153</v>
      </c>
      <c r="B163" s="443" t="s">
        <v>364</v>
      </c>
      <c r="C163" s="381">
        <v>183.15</v>
      </c>
      <c r="D163" s="382">
        <v>183.73333333333335</v>
      </c>
      <c r="E163" s="382">
        <v>180.6166666666667</v>
      </c>
      <c r="F163" s="382">
        <v>178.08333333333334</v>
      </c>
      <c r="G163" s="382">
        <v>174.9666666666667</v>
      </c>
      <c r="H163" s="382">
        <v>186.26666666666671</v>
      </c>
      <c r="I163" s="382">
        <v>189.38333333333338</v>
      </c>
      <c r="J163" s="382">
        <v>191.91666666666671</v>
      </c>
      <c r="K163" s="381">
        <v>186.85</v>
      </c>
      <c r="L163" s="381">
        <v>181.2</v>
      </c>
      <c r="M163" s="381">
        <v>56.197940000000003</v>
      </c>
      <c r="N163" s="1"/>
      <c r="O163" s="1"/>
    </row>
    <row r="164" spans="1:15" ht="12.75" customHeight="1">
      <c r="A164" s="33">
        <v>154</v>
      </c>
      <c r="B164" s="443" t="s">
        <v>379</v>
      </c>
      <c r="C164" s="381">
        <v>173.3</v>
      </c>
      <c r="D164" s="382">
        <v>174.33333333333334</v>
      </c>
      <c r="E164" s="382">
        <v>171.16666666666669</v>
      </c>
      <c r="F164" s="382">
        <v>169.03333333333333</v>
      </c>
      <c r="G164" s="382">
        <v>165.86666666666667</v>
      </c>
      <c r="H164" s="382">
        <v>176.4666666666667</v>
      </c>
      <c r="I164" s="382">
        <v>179.63333333333338</v>
      </c>
      <c r="J164" s="382">
        <v>181.76666666666671</v>
      </c>
      <c r="K164" s="381">
        <v>177.5</v>
      </c>
      <c r="L164" s="381">
        <v>172.2</v>
      </c>
      <c r="M164" s="381">
        <v>2.80166</v>
      </c>
      <c r="N164" s="1"/>
      <c r="O164" s="1"/>
    </row>
    <row r="165" spans="1:15" ht="12.75" customHeight="1">
      <c r="A165" s="33">
        <v>155</v>
      </c>
      <c r="B165" s="443" t="s">
        <v>104</v>
      </c>
      <c r="C165" s="381">
        <v>141.80000000000001</v>
      </c>
      <c r="D165" s="382">
        <v>142.13333333333333</v>
      </c>
      <c r="E165" s="382">
        <v>140.81666666666666</v>
      </c>
      <c r="F165" s="382">
        <v>139.83333333333334</v>
      </c>
      <c r="G165" s="382">
        <v>138.51666666666668</v>
      </c>
      <c r="H165" s="382">
        <v>143.11666666666665</v>
      </c>
      <c r="I165" s="382">
        <v>144.43333333333331</v>
      </c>
      <c r="J165" s="382">
        <v>145.41666666666663</v>
      </c>
      <c r="K165" s="381">
        <v>143.44999999999999</v>
      </c>
      <c r="L165" s="381">
        <v>141.15</v>
      </c>
      <c r="M165" s="381">
        <v>67.111469999999997</v>
      </c>
      <c r="N165" s="1"/>
      <c r="O165" s="1"/>
    </row>
    <row r="166" spans="1:15" ht="12.75" customHeight="1">
      <c r="A166" s="33">
        <v>156</v>
      </c>
      <c r="B166" s="443" t="s">
        <v>368</v>
      </c>
      <c r="C166" s="381">
        <v>3132.65</v>
      </c>
      <c r="D166" s="382">
        <v>3129.1166666666668</v>
      </c>
      <c r="E166" s="382">
        <v>3106.2833333333338</v>
      </c>
      <c r="F166" s="382">
        <v>3079.916666666667</v>
      </c>
      <c r="G166" s="382">
        <v>3057.0833333333339</v>
      </c>
      <c r="H166" s="382">
        <v>3155.4833333333336</v>
      </c>
      <c r="I166" s="382">
        <v>3178.3166666666666</v>
      </c>
      <c r="J166" s="382">
        <v>3204.6833333333334</v>
      </c>
      <c r="K166" s="381">
        <v>3151.95</v>
      </c>
      <c r="L166" s="381">
        <v>3102.75</v>
      </c>
      <c r="M166" s="381">
        <v>0.22585</v>
      </c>
      <c r="N166" s="1"/>
      <c r="O166" s="1"/>
    </row>
    <row r="167" spans="1:15" ht="12.75" customHeight="1">
      <c r="A167" s="33">
        <v>157</v>
      </c>
      <c r="B167" s="443" t="s">
        <v>369</v>
      </c>
      <c r="C167" s="381">
        <v>3305.1</v>
      </c>
      <c r="D167" s="382">
        <v>3311.6333333333337</v>
      </c>
      <c r="E167" s="382">
        <v>3273.2666666666673</v>
      </c>
      <c r="F167" s="382">
        <v>3241.4333333333338</v>
      </c>
      <c r="G167" s="382">
        <v>3203.0666666666675</v>
      </c>
      <c r="H167" s="382">
        <v>3343.4666666666672</v>
      </c>
      <c r="I167" s="382">
        <v>3381.833333333333</v>
      </c>
      <c r="J167" s="382">
        <v>3413.666666666667</v>
      </c>
      <c r="K167" s="381">
        <v>3350</v>
      </c>
      <c r="L167" s="381">
        <v>3279.8</v>
      </c>
      <c r="M167" s="381">
        <v>0.11447</v>
      </c>
      <c r="N167" s="1"/>
      <c r="O167" s="1"/>
    </row>
    <row r="168" spans="1:15" ht="12.75" customHeight="1">
      <c r="A168" s="33">
        <v>158</v>
      </c>
      <c r="B168" s="443" t="s">
        <v>375</v>
      </c>
      <c r="C168" s="381">
        <v>310.89999999999998</v>
      </c>
      <c r="D168" s="382">
        <v>310.59999999999997</v>
      </c>
      <c r="E168" s="382">
        <v>307.44999999999993</v>
      </c>
      <c r="F168" s="382">
        <v>303.99999999999994</v>
      </c>
      <c r="G168" s="382">
        <v>300.84999999999991</v>
      </c>
      <c r="H168" s="382">
        <v>314.04999999999995</v>
      </c>
      <c r="I168" s="382">
        <v>317.19999999999993</v>
      </c>
      <c r="J168" s="382">
        <v>320.64999999999998</v>
      </c>
      <c r="K168" s="381">
        <v>313.75</v>
      </c>
      <c r="L168" s="381">
        <v>307.14999999999998</v>
      </c>
      <c r="M168" s="381">
        <v>3.21251</v>
      </c>
      <c r="N168" s="1"/>
      <c r="O168" s="1"/>
    </row>
    <row r="169" spans="1:15" ht="12.75" customHeight="1">
      <c r="A169" s="33">
        <v>159</v>
      </c>
      <c r="B169" s="443" t="s">
        <v>370</v>
      </c>
      <c r="C169" s="381">
        <v>141.44999999999999</v>
      </c>
      <c r="D169" s="382">
        <v>142.56666666666666</v>
      </c>
      <c r="E169" s="382">
        <v>139.88333333333333</v>
      </c>
      <c r="F169" s="382">
        <v>138.31666666666666</v>
      </c>
      <c r="G169" s="382">
        <v>135.63333333333333</v>
      </c>
      <c r="H169" s="382">
        <v>144.13333333333333</v>
      </c>
      <c r="I169" s="382">
        <v>146.81666666666666</v>
      </c>
      <c r="J169" s="382">
        <v>148.38333333333333</v>
      </c>
      <c r="K169" s="381">
        <v>145.25</v>
      </c>
      <c r="L169" s="381">
        <v>141</v>
      </c>
      <c r="M169" s="381">
        <v>3.9789500000000002</v>
      </c>
      <c r="N169" s="1"/>
      <c r="O169" s="1"/>
    </row>
    <row r="170" spans="1:15" ht="12.75" customHeight="1">
      <c r="A170" s="33">
        <v>160</v>
      </c>
      <c r="B170" s="443" t="s">
        <v>371</v>
      </c>
      <c r="C170" s="381">
        <v>5262.7</v>
      </c>
      <c r="D170" s="382">
        <v>5279.25</v>
      </c>
      <c r="E170" s="382">
        <v>5238.95</v>
      </c>
      <c r="F170" s="382">
        <v>5215.2</v>
      </c>
      <c r="G170" s="382">
        <v>5174.8999999999996</v>
      </c>
      <c r="H170" s="382">
        <v>5303</v>
      </c>
      <c r="I170" s="382">
        <v>5343.2999999999993</v>
      </c>
      <c r="J170" s="382">
        <v>5367.05</v>
      </c>
      <c r="K170" s="381">
        <v>5319.55</v>
      </c>
      <c r="L170" s="381">
        <v>5255.5</v>
      </c>
      <c r="M170" s="381">
        <v>5.2299999999999999E-2</v>
      </c>
      <c r="N170" s="1"/>
      <c r="O170" s="1"/>
    </row>
    <row r="171" spans="1:15" ht="12.75" customHeight="1">
      <c r="A171" s="33">
        <v>161</v>
      </c>
      <c r="B171" s="443" t="s">
        <v>258</v>
      </c>
      <c r="C171" s="381">
        <v>3766.05</v>
      </c>
      <c r="D171" s="382">
        <v>3806.0166666666664</v>
      </c>
      <c r="E171" s="382">
        <v>3705.0333333333328</v>
      </c>
      <c r="F171" s="382">
        <v>3644.0166666666664</v>
      </c>
      <c r="G171" s="382">
        <v>3543.0333333333328</v>
      </c>
      <c r="H171" s="382">
        <v>3867.0333333333328</v>
      </c>
      <c r="I171" s="382">
        <v>3968.0166666666664</v>
      </c>
      <c r="J171" s="382">
        <v>4029.0333333333328</v>
      </c>
      <c r="K171" s="381">
        <v>3907</v>
      </c>
      <c r="L171" s="381">
        <v>3745</v>
      </c>
      <c r="M171" s="381">
        <v>2.1593900000000001</v>
      </c>
      <c r="N171" s="1"/>
      <c r="O171" s="1"/>
    </row>
    <row r="172" spans="1:15" ht="12.75" customHeight="1">
      <c r="A172" s="33">
        <v>162</v>
      </c>
      <c r="B172" s="443" t="s">
        <v>372</v>
      </c>
      <c r="C172" s="381">
        <v>1773.45</v>
      </c>
      <c r="D172" s="382">
        <v>1768.3166666666666</v>
      </c>
      <c r="E172" s="382">
        <v>1751.6333333333332</v>
      </c>
      <c r="F172" s="382">
        <v>1729.8166666666666</v>
      </c>
      <c r="G172" s="382">
        <v>1713.1333333333332</v>
      </c>
      <c r="H172" s="382">
        <v>1790.1333333333332</v>
      </c>
      <c r="I172" s="382">
        <v>1806.8166666666666</v>
      </c>
      <c r="J172" s="382">
        <v>1828.6333333333332</v>
      </c>
      <c r="K172" s="381">
        <v>1785</v>
      </c>
      <c r="L172" s="381">
        <v>1746.5</v>
      </c>
      <c r="M172" s="381">
        <v>0.50392999999999999</v>
      </c>
      <c r="N172" s="1"/>
      <c r="O172" s="1"/>
    </row>
    <row r="173" spans="1:15" ht="12.75" customHeight="1">
      <c r="A173" s="33">
        <v>163</v>
      </c>
      <c r="B173" s="443" t="s">
        <v>105</v>
      </c>
      <c r="C173" s="381">
        <v>520.15</v>
      </c>
      <c r="D173" s="382">
        <v>520.2166666666667</v>
      </c>
      <c r="E173" s="382">
        <v>515.43333333333339</v>
      </c>
      <c r="F173" s="382">
        <v>510.7166666666667</v>
      </c>
      <c r="G173" s="382">
        <v>505.93333333333339</v>
      </c>
      <c r="H173" s="382">
        <v>524.93333333333339</v>
      </c>
      <c r="I173" s="382">
        <v>529.7166666666667</v>
      </c>
      <c r="J173" s="382">
        <v>534.43333333333339</v>
      </c>
      <c r="K173" s="381">
        <v>525</v>
      </c>
      <c r="L173" s="381">
        <v>515.5</v>
      </c>
      <c r="M173" s="381">
        <v>6.3803700000000001</v>
      </c>
      <c r="N173" s="1"/>
      <c r="O173" s="1"/>
    </row>
    <row r="174" spans="1:15" ht="12.75" customHeight="1">
      <c r="A174" s="33">
        <v>164</v>
      </c>
      <c r="B174" s="443" t="s">
        <v>367</v>
      </c>
      <c r="C174" s="381">
        <v>5089.45</v>
      </c>
      <c r="D174" s="382">
        <v>5101.8833333333332</v>
      </c>
      <c r="E174" s="382">
        <v>5029.4666666666662</v>
      </c>
      <c r="F174" s="382">
        <v>4969.4833333333327</v>
      </c>
      <c r="G174" s="382">
        <v>4897.0666666666657</v>
      </c>
      <c r="H174" s="382">
        <v>5161.8666666666668</v>
      </c>
      <c r="I174" s="382">
        <v>5234.2833333333347</v>
      </c>
      <c r="J174" s="382">
        <v>5294.2666666666673</v>
      </c>
      <c r="K174" s="381">
        <v>5174.3</v>
      </c>
      <c r="L174" s="381">
        <v>5041.8999999999996</v>
      </c>
      <c r="M174" s="381">
        <v>0.29533999999999999</v>
      </c>
      <c r="N174" s="1"/>
      <c r="O174" s="1"/>
    </row>
    <row r="175" spans="1:15" ht="12.75" customHeight="1">
      <c r="A175" s="33">
        <v>165</v>
      </c>
      <c r="B175" s="443" t="s">
        <v>107</v>
      </c>
      <c r="C175" s="381">
        <v>44.85</v>
      </c>
      <c r="D175" s="382">
        <v>44.900000000000006</v>
      </c>
      <c r="E175" s="382">
        <v>43.100000000000009</v>
      </c>
      <c r="F175" s="382">
        <v>41.35</v>
      </c>
      <c r="G175" s="382">
        <v>39.550000000000004</v>
      </c>
      <c r="H175" s="382">
        <v>46.650000000000013</v>
      </c>
      <c r="I175" s="382">
        <v>48.45000000000001</v>
      </c>
      <c r="J175" s="382">
        <v>50.200000000000017</v>
      </c>
      <c r="K175" s="381">
        <v>46.7</v>
      </c>
      <c r="L175" s="381">
        <v>43.15</v>
      </c>
      <c r="M175" s="381">
        <v>581.81561999999997</v>
      </c>
      <c r="N175" s="1"/>
      <c r="O175" s="1"/>
    </row>
    <row r="176" spans="1:15" ht="12.75" customHeight="1">
      <c r="A176" s="33">
        <v>166</v>
      </c>
      <c r="B176" s="443" t="s">
        <v>381</v>
      </c>
      <c r="C176" s="381">
        <v>449.4</v>
      </c>
      <c r="D176" s="382">
        <v>452.91666666666669</v>
      </c>
      <c r="E176" s="382">
        <v>444.03333333333336</v>
      </c>
      <c r="F176" s="382">
        <v>438.66666666666669</v>
      </c>
      <c r="G176" s="382">
        <v>429.78333333333336</v>
      </c>
      <c r="H176" s="382">
        <v>458.28333333333336</v>
      </c>
      <c r="I176" s="382">
        <v>467.16666666666669</v>
      </c>
      <c r="J176" s="382">
        <v>472.53333333333336</v>
      </c>
      <c r="K176" s="381">
        <v>461.8</v>
      </c>
      <c r="L176" s="381">
        <v>447.55</v>
      </c>
      <c r="M176" s="381">
        <v>8.3971800000000005</v>
      </c>
      <c r="N176" s="1"/>
      <c r="O176" s="1"/>
    </row>
    <row r="177" spans="1:15" ht="12.75" customHeight="1">
      <c r="A177" s="33">
        <v>167</v>
      </c>
      <c r="B177" s="443" t="s">
        <v>373</v>
      </c>
      <c r="C177" s="381">
        <v>1145.6500000000001</v>
      </c>
      <c r="D177" s="382">
        <v>1142.6499999999999</v>
      </c>
      <c r="E177" s="382">
        <v>1126.9999999999998</v>
      </c>
      <c r="F177" s="382">
        <v>1108.3499999999999</v>
      </c>
      <c r="G177" s="382">
        <v>1092.6999999999998</v>
      </c>
      <c r="H177" s="382">
        <v>1161.2999999999997</v>
      </c>
      <c r="I177" s="382">
        <v>1176.9499999999998</v>
      </c>
      <c r="J177" s="382">
        <v>1195.5999999999997</v>
      </c>
      <c r="K177" s="381">
        <v>1158.3</v>
      </c>
      <c r="L177" s="381">
        <v>1124</v>
      </c>
      <c r="M177" s="381">
        <v>0.25169000000000002</v>
      </c>
      <c r="N177" s="1"/>
      <c r="O177" s="1"/>
    </row>
    <row r="178" spans="1:15" ht="12.75" customHeight="1">
      <c r="A178" s="33">
        <v>168</v>
      </c>
      <c r="B178" s="443" t="s">
        <v>259</v>
      </c>
      <c r="C178" s="381">
        <v>531.9</v>
      </c>
      <c r="D178" s="382">
        <v>531.83333333333337</v>
      </c>
      <c r="E178" s="382">
        <v>526.81666666666672</v>
      </c>
      <c r="F178" s="382">
        <v>521.73333333333335</v>
      </c>
      <c r="G178" s="382">
        <v>516.7166666666667</v>
      </c>
      <c r="H178" s="382">
        <v>536.91666666666674</v>
      </c>
      <c r="I178" s="382">
        <v>541.93333333333339</v>
      </c>
      <c r="J178" s="382">
        <v>547.01666666666677</v>
      </c>
      <c r="K178" s="381">
        <v>536.85</v>
      </c>
      <c r="L178" s="381">
        <v>526.75</v>
      </c>
      <c r="M178" s="381">
        <v>0.97794999999999999</v>
      </c>
      <c r="N178" s="1"/>
      <c r="O178" s="1"/>
    </row>
    <row r="179" spans="1:15" ht="12.75" customHeight="1">
      <c r="A179" s="33">
        <v>169</v>
      </c>
      <c r="B179" s="443" t="s">
        <v>108</v>
      </c>
      <c r="C179" s="381">
        <v>915.05</v>
      </c>
      <c r="D179" s="382">
        <v>921.9</v>
      </c>
      <c r="E179" s="382">
        <v>905.8</v>
      </c>
      <c r="F179" s="382">
        <v>896.55</v>
      </c>
      <c r="G179" s="382">
        <v>880.44999999999993</v>
      </c>
      <c r="H179" s="382">
        <v>931.15</v>
      </c>
      <c r="I179" s="382">
        <v>947.25000000000011</v>
      </c>
      <c r="J179" s="382">
        <v>956.5</v>
      </c>
      <c r="K179" s="381">
        <v>938</v>
      </c>
      <c r="L179" s="381">
        <v>912.65</v>
      </c>
      <c r="M179" s="381">
        <v>6.1957399999999998</v>
      </c>
      <c r="N179" s="1"/>
      <c r="O179" s="1"/>
    </row>
    <row r="180" spans="1:15" ht="12.75" customHeight="1">
      <c r="A180" s="33">
        <v>170</v>
      </c>
      <c r="B180" s="443" t="s">
        <v>260</v>
      </c>
      <c r="C180" s="381">
        <v>631.25</v>
      </c>
      <c r="D180" s="382">
        <v>633.9</v>
      </c>
      <c r="E180" s="382">
        <v>624.34999999999991</v>
      </c>
      <c r="F180" s="382">
        <v>617.44999999999993</v>
      </c>
      <c r="G180" s="382">
        <v>607.89999999999986</v>
      </c>
      <c r="H180" s="382">
        <v>640.79999999999995</v>
      </c>
      <c r="I180" s="382">
        <v>650.34999999999991</v>
      </c>
      <c r="J180" s="382">
        <v>657.25</v>
      </c>
      <c r="K180" s="381">
        <v>643.45000000000005</v>
      </c>
      <c r="L180" s="381">
        <v>627</v>
      </c>
      <c r="M180" s="381">
        <v>0.76437999999999995</v>
      </c>
      <c r="N180" s="1"/>
      <c r="O180" s="1"/>
    </row>
    <row r="181" spans="1:15" ht="12.75" customHeight="1">
      <c r="A181" s="33">
        <v>171</v>
      </c>
      <c r="B181" s="443" t="s">
        <v>109</v>
      </c>
      <c r="C181" s="381">
        <v>1913.25</v>
      </c>
      <c r="D181" s="382">
        <v>1922.7833333333335</v>
      </c>
      <c r="E181" s="382">
        <v>1897.0666666666671</v>
      </c>
      <c r="F181" s="382">
        <v>1880.8833333333334</v>
      </c>
      <c r="G181" s="382">
        <v>1855.166666666667</v>
      </c>
      <c r="H181" s="382">
        <v>1938.9666666666672</v>
      </c>
      <c r="I181" s="382">
        <v>1964.6833333333338</v>
      </c>
      <c r="J181" s="382">
        <v>1980.8666666666672</v>
      </c>
      <c r="K181" s="381">
        <v>1948.5</v>
      </c>
      <c r="L181" s="381">
        <v>1906.6</v>
      </c>
      <c r="M181" s="381">
        <v>8.90137</v>
      </c>
      <c r="N181" s="1"/>
      <c r="O181" s="1"/>
    </row>
    <row r="182" spans="1:15" ht="12.75" customHeight="1">
      <c r="A182" s="33">
        <v>172</v>
      </c>
      <c r="B182" s="443" t="s">
        <v>382</v>
      </c>
      <c r="C182" s="381">
        <v>97.95</v>
      </c>
      <c r="D182" s="382">
        <v>98.116666666666674</v>
      </c>
      <c r="E182" s="382">
        <v>97.483333333333348</v>
      </c>
      <c r="F182" s="382">
        <v>97.01666666666668</v>
      </c>
      <c r="G182" s="382">
        <v>96.383333333333354</v>
      </c>
      <c r="H182" s="382">
        <v>98.583333333333343</v>
      </c>
      <c r="I182" s="382">
        <v>99.216666666666669</v>
      </c>
      <c r="J182" s="382">
        <v>99.683333333333337</v>
      </c>
      <c r="K182" s="381">
        <v>98.75</v>
      </c>
      <c r="L182" s="381">
        <v>97.65</v>
      </c>
      <c r="M182" s="381">
        <v>7.4635400000000001</v>
      </c>
      <c r="N182" s="1"/>
      <c r="O182" s="1"/>
    </row>
    <row r="183" spans="1:15" ht="12.75" customHeight="1">
      <c r="A183" s="33">
        <v>173</v>
      </c>
      <c r="B183" s="443" t="s">
        <v>110</v>
      </c>
      <c r="C183" s="381">
        <v>335.8</v>
      </c>
      <c r="D183" s="382">
        <v>333.73333333333329</v>
      </c>
      <c r="E183" s="382">
        <v>327.96666666666658</v>
      </c>
      <c r="F183" s="382">
        <v>320.13333333333327</v>
      </c>
      <c r="G183" s="382">
        <v>314.36666666666656</v>
      </c>
      <c r="H183" s="382">
        <v>341.56666666666661</v>
      </c>
      <c r="I183" s="382">
        <v>347.33333333333337</v>
      </c>
      <c r="J183" s="382">
        <v>355.16666666666663</v>
      </c>
      <c r="K183" s="381">
        <v>339.5</v>
      </c>
      <c r="L183" s="381">
        <v>325.89999999999998</v>
      </c>
      <c r="M183" s="381">
        <v>30.380700000000001</v>
      </c>
      <c r="N183" s="1"/>
      <c r="O183" s="1"/>
    </row>
    <row r="184" spans="1:15" ht="12.75" customHeight="1">
      <c r="A184" s="33">
        <v>174</v>
      </c>
      <c r="B184" s="443" t="s">
        <v>374</v>
      </c>
      <c r="C184" s="381">
        <v>505.3</v>
      </c>
      <c r="D184" s="382">
        <v>508.36666666666662</v>
      </c>
      <c r="E184" s="382">
        <v>499.93333333333328</v>
      </c>
      <c r="F184" s="382">
        <v>494.56666666666666</v>
      </c>
      <c r="G184" s="382">
        <v>486.13333333333333</v>
      </c>
      <c r="H184" s="382">
        <v>513.73333333333323</v>
      </c>
      <c r="I184" s="382">
        <v>522.16666666666652</v>
      </c>
      <c r="J184" s="382">
        <v>527.53333333333319</v>
      </c>
      <c r="K184" s="381">
        <v>516.79999999999995</v>
      </c>
      <c r="L184" s="381">
        <v>503</v>
      </c>
      <c r="M184" s="381">
        <v>8.4396799999999992</v>
      </c>
      <c r="N184" s="1"/>
      <c r="O184" s="1"/>
    </row>
    <row r="185" spans="1:15" ht="12.75" customHeight="1">
      <c r="A185" s="33">
        <v>175</v>
      </c>
      <c r="B185" s="443" t="s">
        <v>111</v>
      </c>
      <c r="C185" s="381">
        <v>1846.9</v>
      </c>
      <c r="D185" s="382">
        <v>1846.3</v>
      </c>
      <c r="E185" s="382">
        <v>1821.6</v>
      </c>
      <c r="F185" s="382">
        <v>1796.3</v>
      </c>
      <c r="G185" s="382">
        <v>1771.6</v>
      </c>
      <c r="H185" s="382">
        <v>1871.6</v>
      </c>
      <c r="I185" s="382">
        <v>1896.3000000000002</v>
      </c>
      <c r="J185" s="382">
        <v>1921.6</v>
      </c>
      <c r="K185" s="381">
        <v>1871</v>
      </c>
      <c r="L185" s="381">
        <v>1821</v>
      </c>
      <c r="M185" s="381">
        <v>14.10909</v>
      </c>
      <c r="N185" s="1"/>
      <c r="O185" s="1"/>
    </row>
    <row r="186" spans="1:15" ht="12.75" customHeight="1">
      <c r="A186" s="33">
        <v>176</v>
      </c>
      <c r="B186" s="443" t="s">
        <v>376</v>
      </c>
      <c r="C186" s="381">
        <v>238.05</v>
      </c>
      <c r="D186" s="382">
        <v>231.31666666666669</v>
      </c>
      <c r="E186" s="382">
        <v>212.93333333333339</v>
      </c>
      <c r="F186" s="382">
        <v>187.81666666666669</v>
      </c>
      <c r="G186" s="382">
        <v>169.43333333333339</v>
      </c>
      <c r="H186" s="382">
        <v>256.43333333333339</v>
      </c>
      <c r="I186" s="382">
        <v>274.81666666666666</v>
      </c>
      <c r="J186" s="382">
        <v>299.93333333333339</v>
      </c>
      <c r="K186" s="381">
        <v>249.7</v>
      </c>
      <c r="L186" s="381">
        <v>206.2</v>
      </c>
      <c r="M186" s="381">
        <v>763.97290999999996</v>
      </c>
      <c r="N186" s="1"/>
      <c r="O186" s="1"/>
    </row>
    <row r="187" spans="1:15" ht="12.75" customHeight="1">
      <c r="A187" s="33">
        <v>177</v>
      </c>
      <c r="B187" s="443" t="s">
        <v>377</v>
      </c>
      <c r="C187" s="381">
        <v>1949.25</v>
      </c>
      <c r="D187" s="382">
        <v>1944.05</v>
      </c>
      <c r="E187" s="382">
        <v>1938.1</v>
      </c>
      <c r="F187" s="382">
        <v>1926.95</v>
      </c>
      <c r="G187" s="382">
        <v>1921</v>
      </c>
      <c r="H187" s="382">
        <v>1955.1999999999998</v>
      </c>
      <c r="I187" s="382">
        <v>1961.15</v>
      </c>
      <c r="J187" s="382">
        <v>1972.2999999999997</v>
      </c>
      <c r="K187" s="381">
        <v>1950</v>
      </c>
      <c r="L187" s="381">
        <v>1932.9</v>
      </c>
      <c r="M187" s="381">
        <v>1.11372</v>
      </c>
      <c r="N187" s="1"/>
      <c r="O187" s="1"/>
    </row>
    <row r="188" spans="1:15" ht="12.75" customHeight="1">
      <c r="A188" s="33">
        <v>178</v>
      </c>
      <c r="B188" s="443" t="s">
        <v>383</v>
      </c>
      <c r="C188" s="381">
        <v>126.25</v>
      </c>
      <c r="D188" s="382">
        <v>126.46666666666665</v>
      </c>
      <c r="E188" s="382">
        <v>125.13333333333331</v>
      </c>
      <c r="F188" s="382">
        <v>124.01666666666665</v>
      </c>
      <c r="G188" s="382">
        <v>122.68333333333331</v>
      </c>
      <c r="H188" s="382">
        <v>127.58333333333331</v>
      </c>
      <c r="I188" s="382">
        <v>128.91666666666666</v>
      </c>
      <c r="J188" s="382">
        <v>130.0333333333333</v>
      </c>
      <c r="K188" s="381">
        <v>127.8</v>
      </c>
      <c r="L188" s="381">
        <v>125.35</v>
      </c>
      <c r="M188" s="381">
        <v>9.6211300000000008</v>
      </c>
      <c r="N188" s="1"/>
      <c r="O188" s="1"/>
    </row>
    <row r="189" spans="1:15" ht="12.75" customHeight="1">
      <c r="A189" s="33">
        <v>179</v>
      </c>
      <c r="B189" s="443" t="s">
        <v>261</v>
      </c>
      <c r="C189" s="381">
        <v>317.3</v>
      </c>
      <c r="D189" s="382">
        <v>317.65000000000003</v>
      </c>
      <c r="E189" s="382">
        <v>313.70000000000005</v>
      </c>
      <c r="F189" s="382">
        <v>310.10000000000002</v>
      </c>
      <c r="G189" s="382">
        <v>306.15000000000003</v>
      </c>
      <c r="H189" s="382">
        <v>321.25000000000006</v>
      </c>
      <c r="I189" s="382">
        <v>325.2</v>
      </c>
      <c r="J189" s="382">
        <v>328.80000000000007</v>
      </c>
      <c r="K189" s="381">
        <v>321.60000000000002</v>
      </c>
      <c r="L189" s="381">
        <v>314.05</v>
      </c>
      <c r="M189" s="381">
        <v>6.4994100000000001</v>
      </c>
      <c r="N189" s="1"/>
      <c r="O189" s="1"/>
    </row>
    <row r="190" spans="1:15" ht="12.75" customHeight="1">
      <c r="A190" s="33">
        <v>180</v>
      </c>
      <c r="B190" s="443" t="s">
        <v>378</v>
      </c>
      <c r="C190" s="381">
        <v>665.2</v>
      </c>
      <c r="D190" s="382">
        <v>666.25</v>
      </c>
      <c r="E190" s="382">
        <v>658</v>
      </c>
      <c r="F190" s="382">
        <v>650.79999999999995</v>
      </c>
      <c r="G190" s="382">
        <v>642.54999999999995</v>
      </c>
      <c r="H190" s="382">
        <v>673.45</v>
      </c>
      <c r="I190" s="382">
        <v>681.7</v>
      </c>
      <c r="J190" s="382">
        <v>688.90000000000009</v>
      </c>
      <c r="K190" s="381">
        <v>674.5</v>
      </c>
      <c r="L190" s="381">
        <v>659.05</v>
      </c>
      <c r="M190" s="381">
        <v>1.8964700000000001</v>
      </c>
      <c r="N190" s="1"/>
      <c r="O190" s="1"/>
    </row>
    <row r="191" spans="1:15" ht="12.75" customHeight="1">
      <c r="A191" s="33">
        <v>181</v>
      </c>
      <c r="B191" s="443" t="s">
        <v>112</v>
      </c>
      <c r="C191" s="381">
        <v>712.15</v>
      </c>
      <c r="D191" s="382">
        <v>703.93333333333339</v>
      </c>
      <c r="E191" s="382">
        <v>693.86666666666679</v>
      </c>
      <c r="F191" s="382">
        <v>675.58333333333337</v>
      </c>
      <c r="G191" s="382">
        <v>665.51666666666677</v>
      </c>
      <c r="H191" s="382">
        <v>722.21666666666681</v>
      </c>
      <c r="I191" s="382">
        <v>732.28333333333342</v>
      </c>
      <c r="J191" s="382">
        <v>750.56666666666683</v>
      </c>
      <c r="K191" s="381">
        <v>714</v>
      </c>
      <c r="L191" s="381">
        <v>685.65</v>
      </c>
      <c r="M191" s="381">
        <v>15.85866</v>
      </c>
      <c r="N191" s="1"/>
      <c r="O191" s="1"/>
    </row>
    <row r="192" spans="1:15" ht="12.75" customHeight="1">
      <c r="A192" s="33">
        <v>182</v>
      </c>
      <c r="B192" s="443" t="s">
        <v>262</v>
      </c>
      <c r="C192" s="381">
        <v>1280.2</v>
      </c>
      <c r="D192" s="382">
        <v>1285.6499999999999</v>
      </c>
      <c r="E192" s="382">
        <v>1265.5499999999997</v>
      </c>
      <c r="F192" s="382">
        <v>1250.8999999999999</v>
      </c>
      <c r="G192" s="382">
        <v>1230.7999999999997</v>
      </c>
      <c r="H192" s="382">
        <v>1300.2999999999997</v>
      </c>
      <c r="I192" s="382">
        <v>1320.3999999999996</v>
      </c>
      <c r="J192" s="382">
        <v>1335.0499999999997</v>
      </c>
      <c r="K192" s="381">
        <v>1305.75</v>
      </c>
      <c r="L192" s="381">
        <v>1271</v>
      </c>
      <c r="M192" s="381">
        <v>14.567869999999999</v>
      </c>
      <c r="N192" s="1"/>
      <c r="O192" s="1"/>
    </row>
    <row r="193" spans="1:15" ht="12.75" customHeight="1">
      <c r="A193" s="33">
        <v>183</v>
      </c>
      <c r="B193" s="443" t="s">
        <v>387</v>
      </c>
      <c r="C193" s="381">
        <v>1343.4</v>
      </c>
      <c r="D193" s="382">
        <v>1337.15</v>
      </c>
      <c r="E193" s="382">
        <v>1321.6000000000001</v>
      </c>
      <c r="F193" s="382">
        <v>1299.8</v>
      </c>
      <c r="G193" s="382">
        <v>1284.25</v>
      </c>
      <c r="H193" s="382">
        <v>1358.9500000000003</v>
      </c>
      <c r="I193" s="382">
        <v>1374.5000000000005</v>
      </c>
      <c r="J193" s="382">
        <v>1396.3000000000004</v>
      </c>
      <c r="K193" s="381">
        <v>1352.7</v>
      </c>
      <c r="L193" s="381">
        <v>1315.35</v>
      </c>
      <c r="M193" s="381">
        <v>3.1055299999999999</v>
      </c>
      <c r="N193" s="1"/>
      <c r="O193" s="1"/>
    </row>
    <row r="194" spans="1:15" ht="12.75" customHeight="1">
      <c r="A194" s="33">
        <v>184</v>
      </c>
      <c r="B194" s="443" t="s">
        <v>841</v>
      </c>
      <c r="C194" s="381">
        <v>22.4</v>
      </c>
      <c r="D194" s="382">
        <v>22.616666666666664</v>
      </c>
      <c r="E194" s="382">
        <v>22.083333333333329</v>
      </c>
      <c r="F194" s="382">
        <v>21.766666666666666</v>
      </c>
      <c r="G194" s="382">
        <v>21.233333333333331</v>
      </c>
      <c r="H194" s="382">
        <v>22.933333333333326</v>
      </c>
      <c r="I194" s="382">
        <v>23.466666666666665</v>
      </c>
      <c r="J194" s="382">
        <v>23.783333333333324</v>
      </c>
      <c r="K194" s="381">
        <v>23.15</v>
      </c>
      <c r="L194" s="381">
        <v>22.3</v>
      </c>
      <c r="M194" s="381">
        <v>70.895039999999995</v>
      </c>
      <c r="N194" s="1"/>
      <c r="O194" s="1"/>
    </row>
    <row r="195" spans="1:15" ht="12.75" customHeight="1">
      <c r="A195" s="33">
        <v>185</v>
      </c>
      <c r="B195" s="443" t="s">
        <v>388</v>
      </c>
      <c r="C195" s="381">
        <v>1214.45</v>
      </c>
      <c r="D195" s="382">
        <v>1214.9333333333332</v>
      </c>
      <c r="E195" s="382">
        <v>1199.8666666666663</v>
      </c>
      <c r="F195" s="382">
        <v>1185.2833333333331</v>
      </c>
      <c r="G195" s="382">
        <v>1170.2166666666662</v>
      </c>
      <c r="H195" s="382">
        <v>1229.5166666666664</v>
      </c>
      <c r="I195" s="382">
        <v>1244.5833333333335</v>
      </c>
      <c r="J195" s="382">
        <v>1259.1666666666665</v>
      </c>
      <c r="K195" s="381">
        <v>1230</v>
      </c>
      <c r="L195" s="381">
        <v>1200.3499999999999</v>
      </c>
      <c r="M195" s="381">
        <v>0.18373</v>
      </c>
      <c r="N195" s="1"/>
      <c r="O195" s="1"/>
    </row>
    <row r="196" spans="1:15" ht="12.75" customHeight="1">
      <c r="A196" s="33">
        <v>186</v>
      </c>
      <c r="B196" s="443" t="s">
        <v>113</v>
      </c>
      <c r="C196" s="381">
        <v>1357.85</v>
      </c>
      <c r="D196" s="382">
        <v>1351.25</v>
      </c>
      <c r="E196" s="382">
        <v>1337.5</v>
      </c>
      <c r="F196" s="382">
        <v>1317.15</v>
      </c>
      <c r="G196" s="382">
        <v>1303.4000000000001</v>
      </c>
      <c r="H196" s="382">
        <v>1371.6</v>
      </c>
      <c r="I196" s="382">
        <v>1385.35</v>
      </c>
      <c r="J196" s="382">
        <v>1405.6999999999998</v>
      </c>
      <c r="K196" s="381">
        <v>1365</v>
      </c>
      <c r="L196" s="381">
        <v>1330.9</v>
      </c>
      <c r="M196" s="381">
        <v>7.3587100000000003</v>
      </c>
      <c r="N196" s="1"/>
      <c r="O196" s="1"/>
    </row>
    <row r="197" spans="1:15" ht="12.75" customHeight="1">
      <c r="A197" s="33">
        <v>187</v>
      </c>
      <c r="B197" s="443" t="s">
        <v>114</v>
      </c>
      <c r="C197" s="381">
        <v>1343.65</v>
      </c>
      <c r="D197" s="382">
        <v>1323.8833333333334</v>
      </c>
      <c r="E197" s="382">
        <v>1299.7666666666669</v>
      </c>
      <c r="F197" s="382">
        <v>1255.8833333333334</v>
      </c>
      <c r="G197" s="382">
        <v>1231.7666666666669</v>
      </c>
      <c r="H197" s="382">
        <v>1367.7666666666669</v>
      </c>
      <c r="I197" s="382">
        <v>1391.8833333333332</v>
      </c>
      <c r="J197" s="382">
        <v>1435.7666666666669</v>
      </c>
      <c r="K197" s="381">
        <v>1348</v>
      </c>
      <c r="L197" s="381">
        <v>1280</v>
      </c>
      <c r="M197" s="381">
        <v>67.721890000000002</v>
      </c>
      <c r="N197" s="1"/>
      <c r="O197" s="1"/>
    </row>
    <row r="198" spans="1:15" ht="12.75" customHeight="1">
      <c r="A198" s="33">
        <v>188</v>
      </c>
      <c r="B198" s="443" t="s">
        <v>115</v>
      </c>
      <c r="C198" s="381">
        <v>2710.95</v>
      </c>
      <c r="D198" s="382">
        <v>2701.3166666666666</v>
      </c>
      <c r="E198" s="382">
        <v>2673.6333333333332</v>
      </c>
      <c r="F198" s="382">
        <v>2636.3166666666666</v>
      </c>
      <c r="G198" s="382">
        <v>2608.6333333333332</v>
      </c>
      <c r="H198" s="382">
        <v>2738.6333333333332</v>
      </c>
      <c r="I198" s="382">
        <v>2766.3166666666666</v>
      </c>
      <c r="J198" s="382">
        <v>2803.6333333333332</v>
      </c>
      <c r="K198" s="381">
        <v>2729</v>
      </c>
      <c r="L198" s="381">
        <v>2664</v>
      </c>
      <c r="M198" s="381">
        <v>41.700069999999997</v>
      </c>
      <c r="N198" s="1"/>
      <c r="O198" s="1"/>
    </row>
    <row r="199" spans="1:15" ht="12.75" customHeight="1">
      <c r="A199" s="33">
        <v>189</v>
      </c>
      <c r="B199" s="443" t="s">
        <v>116</v>
      </c>
      <c r="C199" s="381">
        <v>2487.25</v>
      </c>
      <c r="D199" s="382">
        <v>2502.0833333333335</v>
      </c>
      <c r="E199" s="382">
        <v>2466.166666666667</v>
      </c>
      <c r="F199" s="382">
        <v>2445.0833333333335</v>
      </c>
      <c r="G199" s="382">
        <v>2409.166666666667</v>
      </c>
      <c r="H199" s="382">
        <v>2523.166666666667</v>
      </c>
      <c r="I199" s="382">
        <v>2559.0833333333339</v>
      </c>
      <c r="J199" s="382">
        <v>2580.166666666667</v>
      </c>
      <c r="K199" s="381">
        <v>2538</v>
      </c>
      <c r="L199" s="381">
        <v>2481</v>
      </c>
      <c r="M199" s="381">
        <v>1.6209899999999999</v>
      </c>
      <c r="N199" s="1"/>
      <c r="O199" s="1"/>
    </row>
    <row r="200" spans="1:15" ht="12.75" customHeight="1">
      <c r="A200" s="33">
        <v>190</v>
      </c>
      <c r="B200" s="443" t="s">
        <v>117</v>
      </c>
      <c r="C200" s="381">
        <v>1565.9</v>
      </c>
      <c r="D200" s="382">
        <v>1560.8000000000002</v>
      </c>
      <c r="E200" s="382">
        <v>1552.9000000000003</v>
      </c>
      <c r="F200" s="382">
        <v>1539.9</v>
      </c>
      <c r="G200" s="382">
        <v>1532.0000000000002</v>
      </c>
      <c r="H200" s="382">
        <v>1573.8000000000004</v>
      </c>
      <c r="I200" s="382">
        <v>1581.7</v>
      </c>
      <c r="J200" s="382">
        <v>1594.7000000000005</v>
      </c>
      <c r="K200" s="381">
        <v>1568.7</v>
      </c>
      <c r="L200" s="381">
        <v>1547.8</v>
      </c>
      <c r="M200" s="381">
        <v>41.945990000000002</v>
      </c>
      <c r="N200" s="1"/>
      <c r="O200" s="1"/>
    </row>
    <row r="201" spans="1:15" ht="12.75" customHeight="1">
      <c r="A201" s="33">
        <v>191</v>
      </c>
      <c r="B201" s="443" t="s">
        <v>118</v>
      </c>
      <c r="C201" s="381">
        <v>658.15</v>
      </c>
      <c r="D201" s="382">
        <v>660.1</v>
      </c>
      <c r="E201" s="382">
        <v>654.30000000000007</v>
      </c>
      <c r="F201" s="382">
        <v>650.45000000000005</v>
      </c>
      <c r="G201" s="382">
        <v>644.65000000000009</v>
      </c>
      <c r="H201" s="382">
        <v>663.95</v>
      </c>
      <c r="I201" s="382">
        <v>669.75</v>
      </c>
      <c r="J201" s="382">
        <v>673.6</v>
      </c>
      <c r="K201" s="381">
        <v>665.9</v>
      </c>
      <c r="L201" s="381">
        <v>656.25</v>
      </c>
      <c r="M201" s="381">
        <v>14.849640000000001</v>
      </c>
      <c r="N201" s="1"/>
      <c r="O201" s="1"/>
    </row>
    <row r="202" spans="1:15" ht="12.75" customHeight="1">
      <c r="A202" s="33">
        <v>192</v>
      </c>
      <c r="B202" s="443" t="s">
        <v>385</v>
      </c>
      <c r="C202" s="381">
        <v>1793.95</v>
      </c>
      <c r="D202" s="382">
        <v>1803.3166666666666</v>
      </c>
      <c r="E202" s="382">
        <v>1777.6333333333332</v>
      </c>
      <c r="F202" s="382">
        <v>1761.3166666666666</v>
      </c>
      <c r="G202" s="382">
        <v>1735.6333333333332</v>
      </c>
      <c r="H202" s="382">
        <v>1819.6333333333332</v>
      </c>
      <c r="I202" s="382">
        <v>1845.3166666666666</v>
      </c>
      <c r="J202" s="382">
        <v>1861.6333333333332</v>
      </c>
      <c r="K202" s="381">
        <v>1829</v>
      </c>
      <c r="L202" s="381">
        <v>1787</v>
      </c>
      <c r="M202" s="381">
        <v>1.08517</v>
      </c>
      <c r="N202" s="1"/>
      <c r="O202" s="1"/>
    </row>
    <row r="203" spans="1:15" ht="12.75" customHeight="1">
      <c r="A203" s="33">
        <v>193</v>
      </c>
      <c r="B203" s="443" t="s">
        <v>389</v>
      </c>
      <c r="C203" s="381">
        <v>238.05</v>
      </c>
      <c r="D203" s="382">
        <v>239.98333333333335</v>
      </c>
      <c r="E203" s="382">
        <v>235.2166666666667</v>
      </c>
      <c r="F203" s="382">
        <v>232.38333333333335</v>
      </c>
      <c r="G203" s="382">
        <v>227.6166666666667</v>
      </c>
      <c r="H203" s="382">
        <v>242.81666666666669</v>
      </c>
      <c r="I203" s="382">
        <v>247.58333333333334</v>
      </c>
      <c r="J203" s="382">
        <v>250.41666666666669</v>
      </c>
      <c r="K203" s="381">
        <v>244.75</v>
      </c>
      <c r="L203" s="381">
        <v>237.15</v>
      </c>
      <c r="M203" s="381">
        <v>1.62584</v>
      </c>
      <c r="N203" s="1"/>
      <c r="O203" s="1"/>
    </row>
    <row r="204" spans="1:15" ht="12.75" customHeight="1">
      <c r="A204" s="33">
        <v>194</v>
      </c>
      <c r="B204" s="443" t="s">
        <v>390</v>
      </c>
      <c r="C204" s="381">
        <v>136.30000000000001</v>
      </c>
      <c r="D204" s="382">
        <v>135.96666666666667</v>
      </c>
      <c r="E204" s="382">
        <v>132.43333333333334</v>
      </c>
      <c r="F204" s="382">
        <v>128.56666666666666</v>
      </c>
      <c r="G204" s="382">
        <v>125.03333333333333</v>
      </c>
      <c r="H204" s="382">
        <v>139.83333333333334</v>
      </c>
      <c r="I204" s="382">
        <v>143.3666666666667</v>
      </c>
      <c r="J204" s="382">
        <v>147.23333333333335</v>
      </c>
      <c r="K204" s="381">
        <v>139.5</v>
      </c>
      <c r="L204" s="381">
        <v>132.1</v>
      </c>
      <c r="M204" s="381">
        <v>17.604240000000001</v>
      </c>
      <c r="N204" s="1"/>
      <c r="O204" s="1"/>
    </row>
    <row r="205" spans="1:15" ht="12.75" customHeight="1">
      <c r="A205" s="33">
        <v>195</v>
      </c>
      <c r="B205" s="443" t="s">
        <v>119</v>
      </c>
      <c r="C205" s="381">
        <v>2568.25</v>
      </c>
      <c r="D205" s="382">
        <v>2573.7333333333331</v>
      </c>
      <c r="E205" s="382">
        <v>2555.3166666666662</v>
      </c>
      <c r="F205" s="382">
        <v>2542.3833333333332</v>
      </c>
      <c r="G205" s="382">
        <v>2523.9666666666662</v>
      </c>
      <c r="H205" s="382">
        <v>2586.6666666666661</v>
      </c>
      <c r="I205" s="382">
        <v>2605.083333333333</v>
      </c>
      <c r="J205" s="382">
        <v>2618.016666666666</v>
      </c>
      <c r="K205" s="381">
        <v>2592.15</v>
      </c>
      <c r="L205" s="381">
        <v>2560.8000000000002</v>
      </c>
      <c r="M205" s="381">
        <v>3.72092</v>
      </c>
      <c r="N205" s="1"/>
      <c r="O205" s="1"/>
    </row>
    <row r="206" spans="1:15" ht="12.75" customHeight="1">
      <c r="A206" s="33">
        <v>196</v>
      </c>
      <c r="B206" s="443" t="s">
        <v>386</v>
      </c>
      <c r="C206" s="381">
        <v>84.5</v>
      </c>
      <c r="D206" s="382">
        <v>85.3</v>
      </c>
      <c r="E206" s="382">
        <v>83.25</v>
      </c>
      <c r="F206" s="382">
        <v>82</v>
      </c>
      <c r="G206" s="382">
        <v>79.95</v>
      </c>
      <c r="H206" s="382">
        <v>86.55</v>
      </c>
      <c r="I206" s="382">
        <v>88.59999999999998</v>
      </c>
      <c r="J206" s="382">
        <v>89.85</v>
      </c>
      <c r="K206" s="381">
        <v>87.35</v>
      </c>
      <c r="L206" s="381">
        <v>84.05</v>
      </c>
      <c r="M206" s="381">
        <v>118.66708</v>
      </c>
      <c r="N206" s="1"/>
      <c r="O206" s="1"/>
    </row>
    <row r="207" spans="1:15" ht="12.75" customHeight="1">
      <c r="A207" s="33">
        <v>197</v>
      </c>
      <c r="B207" s="443" t="s">
        <v>842</v>
      </c>
      <c r="C207" s="381">
        <v>3009.15</v>
      </c>
      <c r="D207" s="382">
        <v>2984.7166666666667</v>
      </c>
      <c r="E207" s="382">
        <v>2859.4333333333334</v>
      </c>
      <c r="F207" s="382">
        <v>2709.7166666666667</v>
      </c>
      <c r="G207" s="382">
        <v>2584.4333333333334</v>
      </c>
      <c r="H207" s="382">
        <v>3134.4333333333334</v>
      </c>
      <c r="I207" s="382">
        <v>3259.7166666666672</v>
      </c>
      <c r="J207" s="382">
        <v>3409.4333333333334</v>
      </c>
      <c r="K207" s="381">
        <v>3110</v>
      </c>
      <c r="L207" s="381">
        <v>2835</v>
      </c>
      <c r="M207" s="381">
        <v>8.6324699999999996</v>
      </c>
      <c r="N207" s="1"/>
      <c r="O207" s="1"/>
    </row>
    <row r="208" spans="1:15" ht="12.75" customHeight="1">
      <c r="A208" s="33">
        <v>198</v>
      </c>
      <c r="B208" s="443" t="s">
        <v>828</v>
      </c>
      <c r="C208" s="381">
        <v>514.4</v>
      </c>
      <c r="D208" s="382">
        <v>520.20000000000005</v>
      </c>
      <c r="E208" s="382">
        <v>505.40000000000009</v>
      </c>
      <c r="F208" s="382">
        <v>496.40000000000003</v>
      </c>
      <c r="G208" s="382">
        <v>481.60000000000008</v>
      </c>
      <c r="H208" s="382">
        <v>529.20000000000005</v>
      </c>
      <c r="I208" s="382">
        <v>544</v>
      </c>
      <c r="J208" s="382">
        <v>553.00000000000011</v>
      </c>
      <c r="K208" s="381">
        <v>535</v>
      </c>
      <c r="L208" s="381">
        <v>511.2</v>
      </c>
      <c r="M208" s="381">
        <v>5.1315999999999997</v>
      </c>
      <c r="N208" s="1"/>
      <c r="O208" s="1"/>
    </row>
    <row r="209" spans="1:15" ht="12.75" customHeight="1">
      <c r="A209" s="33">
        <v>199</v>
      </c>
      <c r="B209" s="443" t="s">
        <v>121</v>
      </c>
      <c r="C209" s="381">
        <v>486.35</v>
      </c>
      <c r="D209" s="382">
        <v>489.75</v>
      </c>
      <c r="E209" s="382">
        <v>482.3</v>
      </c>
      <c r="F209" s="382">
        <v>478.25</v>
      </c>
      <c r="G209" s="382">
        <v>470.8</v>
      </c>
      <c r="H209" s="382">
        <v>493.8</v>
      </c>
      <c r="I209" s="382">
        <v>501.25000000000006</v>
      </c>
      <c r="J209" s="382">
        <v>505.3</v>
      </c>
      <c r="K209" s="381">
        <v>497.2</v>
      </c>
      <c r="L209" s="381">
        <v>485.7</v>
      </c>
      <c r="M209" s="381">
        <v>53.460729999999998</v>
      </c>
      <c r="N209" s="1"/>
      <c r="O209" s="1"/>
    </row>
    <row r="210" spans="1:15" ht="12.75" customHeight="1">
      <c r="A210" s="33">
        <v>200</v>
      </c>
      <c r="B210" s="443" t="s">
        <v>391</v>
      </c>
      <c r="C210" s="381">
        <v>130.19999999999999</v>
      </c>
      <c r="D210" s="382">
        <v>130.78333333333333</v>
      </c>
      <c r="E210" s="382">
        <v>128.56666666666666</v>
      </c>
      <c r="F210" s="382">
        <v>126.93333333333334</v>
      </c>
      <c r="G210" s="382">
        <v>124.71666666666667</v>
      </c>
      <c r="H210" s="382">
        <v>132.41666666666666</v>
      </c>
      <c r="I210" s="382">
        <v>134.6333333333333</v>
      </c>
      <c r="J210" s="382">
        <v>136.26666666666665</v>
      </c>
      <c r="K210" s="381">
        <v>133</v>
      </c>
      <c r="L210" s="381">
        <v>129.15</v>
      </c>
      <c r="M210" s="381">
        <v>34.27948</v>
      </c>
      <c r="N210" s="1"/>
      <c r="O210" s="1"/>
    </row>
    <row r="211" spans="1:15" ht="12.75" customHeight="1">
      <c r="A211" s="33">
        <v>201</v>
      </c>
      <c r="B211" s="443" t="s">
        <v>122</v>
      </c>
      <c r="C211" s="381">
        <v>318.75</v>
      </c>
      <c r="D211" s="382">
        <v>321.3</v>
      </c>
      <c r="E211" s="382">
        <v>315.15000000000003</v>
      </c>
      <c r="F211" s="382">
        <v>311.55</v>
      </c>
      <c r="G211" s="382">
        <v>305.40000000000003</v>
      </c>
      <c r="H211" s="382">
        <v>324.90000000000003</v>
      </c>
      <c r="I211" s="382">
        <v>331.05</v>
      </c>
      <c r="J211" s="382">
        <v>334.65000000000003</v>
      </c>
      <c r="K211" s="381">
        <v>327.45</v>
      </c>
      <c r="L211" s="381">
        <v>317.7</v>
      </c>
      <c r="M211" s="381">
        <v>30.466159999999999</v>
      </c>
      <c r="N211" s="1"/>
      <c r="O211" s="1"/>
    </row>
    <row r="212" spans="1:15" ht="12.75" customHeight="1">
      <c r="A212" s="33">
        <v>202</v>
      </c>
      <c r="B212" s="443" t="s">
        <v>123</v>
      </c>
      <c r="C212" s="381">
        <v>2403.65</v>
      </c>
      <c r="D212" s="382">
        <v>2404.65</v>
      </c>
      <c r="E212" s="382">
        <v>2391</v>
      </c>
      <c r="F212" s="382">
        <v>2378.35</v>
      </c>
      <c r="G212" s="382">
        <v>2364.6999999999998</v>
      </c>
      <c r="H212" s="382">
        <v>2417.3000000000002</v>
      </c>
      <c r="I212" s="382">
        <v>2430.9500000000007</v>
      </c>
      <c r="J212" s="382">
        <v>2443.6000000000004</v>
      </c>
      <c r="K212" s="381">
        <v>2418.3000000000002</v>
      </c>
      <c r="L212" s="381">
        <v>2392</v>
      </c>
      <c r="M212" s="381">
        <v>13.21335</v>
      </c>
      <c r="N212" s="1"/>
      <c r="O212" s="1"/>
    </row>
    <row r="213" spans="1:15" ht="12.75" customHeight="1">
      <c r="A213" s="33">
        <v>203</v>
      </c>
      <c r="B213" s="443" t="s">
        <v>263</v>
      </c>
      <c r="C213" s="381">
        <v>326.75</v>
      </c>
      <c r="D213" s="382">
        <v>326.68333333333334</v>
      </c>
      <c r="E213" s="382">
        <v>323.91666666666669</v>
      </c>
      <c r="F213" s="382">
        <v>321.08333333333337</v>
      </c>
      <c r="G213" s="382">
        <v>318.31666666666672</v>
      </c>
      <c r="H213" s="382">
        <v>329.51666666666665</v>
      </c>
      <c r="I213" s="382">
        <v>332.2833333333333</v>
      </c>
      <c r="J213" s="382">
        <v>335.11666666666662</v>
      </c>
      <c r="K213" s="381">
        <v>329.45</v>
      </c>
      <c r="L213" s="381">
        <v>323.85000000000002</v>
      </c>
      <c r="M213" s="381">
        <v>3.8127800000000001</v>
      </c>
      <c r="N213" s="1"/>
      <c r="O213" s="1"/>
    </row>
    <row r="214" spans="1:15" ht="12.75" customHeight="1">
      <c r="A214" s="33">
        <v>204</v>
      </c>
      <c r="B214" s="443" t="s">
        <v>843</v>
      </c>
      <c r="C214" s="381">
        <v>824.95</v>
      </c>
      <c r="D214" s="382">
        <v>830.86666666666667</v>
      </c>
      <c r="E214" s="382">
        <v>813.73333333333335</v>
      </c>
      <c r="F214" s="382">
        <v>802.51666666666665</v>
      </c>
      <c r="G214" s="382">
        <v>785.38333333333333</v>
      </c>
      <c r="H214" s="382">
        <v>842.08333333333337</v>
      </c>
      <c r="I214" s="382">
        <v>859.21666666666681</v>
      </c>
      <c r="J214" s="382">
        <v>870.43333333333339</v>
      </c>
      <c r="K214" s="381">
        <v>848</v>
      </c>
      <c r="L214" s="381">
        <v>819.65</v>
      </c>
      <c r="M214" s="381">
        <v>0.34050999999999998</v>
      </c>
      <c r="N214" s="1"/>
      <c r="O214" s="1"/>
    </row>
    <row r="215" spans="1:15" ht="12.75" customHeight="1">
      <c r="A215" s="33">
        <v>205</v>
      </c>
      <c r="B215" s="443" t="s">
        <v>392</v>
      </c>
      <c r="C215" s="381">
        <v>43541</v>
      </c>
      <c r="D215" s="382">
        <v>43534.816666666666</v>
      </c>
      <c r="E215" s="382">
        <v>43307.133333333331</v>
      </c>
      <c r="F215" s="382">
        <v>43073.266666666663</v>
      </c>
      <c r="G215" s="382">
        <v>42845.583333333328</v>
      </c>
      <c r="H215" s="382">
        <v>43768.683333333334</v>
      </c>
      <c r="I215" s="382">
        <v>43996.366666666669</v>
      </c>
      <c r="J215" s="382">
        <v>44230.233333333337</v>
      </c>
      <c r="K215" s="381">
        <v>43762.5</v>
      </c>
      <c r="L215" s="381">
        <v>43300.95</v>
      </c>
      <c r="M215" s="381">
        <v>2.9000000000000001E-2</v>
      </c>
      <c r="N215" s="1"/>
      <c r="O215" s="1"/>
    </row>
    <row r="216" spans="1:15" ht="12.75" customHeight="1">
      <c r="A216" s="33">
        <v>206</v>
      </c>
      <c r="B216" s="443" t="s">
        <v>393</v>
      </c>
      <c r="C216" s="381">
        <v>41.4</v>
      </c>
      <c r="D216" s="382">
        <v>41.65</v>
      </c>
      <c r="E216" s="382">
        <v>41.05</v>
      </c>
      <c r="F216" s="382">
        <v>40.699999999999996</v>
      </c>
      <c r="G216" s="382">
        <v>40.099999999999994</v>
      </c>
      <c r="H216" s="382">
        <v>42</v>
      </c>
      <c r="I216" s="382">
        <v>42.600000000000009</v>
      </c>
      <c r="J216" s="382">
        <v>42.95</v>
      </c>
      <c r="K216" s="381">
        <v>42.25</v>
      </c>
      <c r="L216" s="381">
        <v>41.3</v>
      </c>
      <c r="M216" s="381">
        <v>18.120460000000001</v>
      </c>
      <c r="N216" s="1"/>
      <c r="O216" s="1"/>
    </row>
    <row r="217" spans="1:15" ht="12.75" customHeight="1">
      <c r="A217" s="33">
        <v>207</v>
      </c>
      <c r="B217" s="443" t="s">
        <v>405</v>
      </c>
      <c r="C217" s="381">
        <v>171.65</v>
      </c>
      <c r="D217" s="382">
        <v>172.41666666666666</v>
      </c>
      <c r="E217" s="382">
        <v>167.83333333333331</v>
      </c>
      <c r="F217" s="382">
        <v>164.01666666666665</v>
      </c>
      <c r="G217" s="382">
        <v>159.43333333333331</v>
      </c>
      <c r="H217" s="382">
        <v>176.23333333333332</v>
      </c>
      <c r="I217" s="382">
        <v>180.81666666666663</v>
      </c>
      <c r="J217" s="382">
        <v>184.63333333333333</v>
      </c>
      <c r="K217" s="381">
        <v>177</v>
      </c>
      <c r="L217" s="381">
        <v>168.6</v>
      </c>
      <c r="M217" s="381">
        <v>183.46447000000001</v>
      </c>
      <c r="N217" s="1"/>
      <c r="O217" s="1"/>
    </row>
    <row r="218" spans="1:15" ht="12.75" customHeight="1">
      <c r="A218" s="33">
        <v>208</v>
      </c>
      <c r="B218" s="443" t="s">
        <v>124</v>
      </c>
      <c r="C218" s="381">
        <v>221.25</v>
      </c>
      <c r="D218" s="382">
        <v>222.71666666666667</v>
      </c>
      <c r="E218" s="382">
        <v>219.13333333333333</v>
      </c>
      <c r="F218" s="382">
        <v>217.01666666666665</v>
      </c>
      <c r="G218" s="382">
        <v>213.43333333333331</v>
      </c>
      <c r="H218" s="382">
        <v>224.83333333333334</v>
      </c>
      <c r="I218" s="382">
        <v>228.41666666666666</v>
      </c>
      <c r="J218" s="382">
        <v>230.53333333333336</v>
      </c>
      <c r="K218" s="381">
        <v>226.3</v>
      </c>
      <c r="L218" s="381">
        <v>220.6</v>
      </c>
      <c r="M218" s="381">
        <v>78.887299999999996</v>
      </c>
      <c r="N218" s="1"/>
      <c r="O218" s="1"/>
    </row>
    <row r="219" spans="1:15" ht="12.75" customHeight="1">
      <c r="A219" s="33">
        <v>209</v>
      </c>
      <c r="B219" s="443" t="s">
        <v>125</v>
      </c>
      <c r="C219" s="381">
        <v>810.65</v>
      </c>
      <c r="D219" s="382">
        <v>809.08333333333337</v>
      </c>
      <c r="E219" s="382">
        <v>803.4666666666667</v>
      </c>
      <c r="F219" s="382">
        <v>796.2833333333333</v>
      </c>
      <c r="G219" s="382">
        <v>790.66666666666663</v>
      </c>
      <c r="H219" s="382">
        <v>816.26666666666677</v>
      </c>
      <c r="I219" s="382">
        <v>821.88333333333333</v>
      </c>
      <c r="J219" s="382">
        <v>829.06666666666683</v>
      </c>
      <c r="K219" s="381">
        <v>814.7</v>
      </c>
      <c r="L219" s="381">
        <v>801.9</v>
      </c>
      <c r="M219" s="381">
        <v>99.820610000000002</v>
      </c>
      <c r="N219" s="1"/>
      <c r="O219" s="1"/>
    </row>
    <row r="220" spans="1:15" ht="12.75" customHeight="1">
      <c r="A220" s="33">
        <v>210</v>
      </c>
      <c r="B220" s="443" t="s">
        <v>126</v>
      </c>
      <c r="C220" s="381">
        <v>1426.55</v>
      </c>
      <c r="D220" s="382">
        <v>1431.6166666666668</v>
      </c>
      <c r="E220" s="382">
        <v>1413.4333333333336</v>
      </c>
      <c r="F220" s="382">
        <v>1400.3166666666668</v>
      </c>
      <c r="G220" s="382">
        <v>1382.1333333333337</v>
      </c>
      <c r="H220" s="382">
        <v>1444.7333333333336</v>
      </c>
      <c r="I220" s="382">
        <v>1462.916666666667</v>
      </c>
      <c r="J220" s="382">
        <v>1476.0333333333335</v>
      </c>
      <c r="K220" s="381">
        <v>1449.8</v>
      </c>
      <c r="L220" s="381">
        <v>1418.5</v>
      </c>
      <c r="M220" s="381">
        <v>6.79549</v>
      </c>
      <c r="N220" s="1"/>
      <c r="O220" s="1"/>
    </row>
    <row r="221" spans="1:15" ht="12.75" customHeight="1">
      <c r="A221" s="33">
        <v>211</v>
      </c>
      <c r="B221" s="443" t="s">
        <v>127</v>
      </c>
      <c r="C221" s="381">
        <v>583.1</v>
      </c>
      <c r="D221" s="382">
        <v>587.38333333333333</v>
      </c>
      <c r="E221" s="382">
        <v>576.2166666666667</v>
      </c>
      <c r="F221" s="382">
        <v>569.33333333333337</v>
      </c>
      <c r="G221" s="382">
        <v>558.16666666666674</v>
      </c>
      <c r="H221" s="382">
        <v>594.26666666666665</v>
      </c>
      <c r="I221" s="382">
        <v>605.43333333333339</v>
      </c>
      <c r="J221" s="382">
        <v>612.31666666666661</v>
      </c>
      <c r="K221" s="381">
        <v>598.54999999999995</v>
      </c>
      <c r="L221" s="381">
        <v>580.5</v>
      </c>
      <c r="M221" s="381">
        <v>18.427849999999999</v>
      </c>
      <c r="N221" s="1"/>
      <c r="O221" s="1"/>
    </row>
    <row r="222" spans="1:15" ht="12.75" customHeight="1">
      <c r="A222" s="33">
        <v>212</v>
      </c>
      <c r="B222" s="443" t="s">
        <v>409</v>
      </c>
      <c r="C222" s="381">
        <v>270.89999999999998</v>
      </c>
      <c r="D222" s="382">
        <v>269.66666666666669</v>
      </c>
      <c r="E222" s="382">
        <v>264.33333333333337</v>
      </c>
      <c r="F222" s="382">
        <v>257.76666666666671</v>
      </c>
      <c r="G222" s="382">
        <v>252.43333333333339</v>
      </c>
      <c r="H222" s="382">
        <v>276.23333333333335</v>
      </c>
      <c r="I222" s="382">
        <v>281.56666666666672</v>
      </c>
      <c r="J222" s="382">
        <v>288.13333333333333</v>
      </c>
      <c r="K222" s="381">
        <v>275</v>
      </c>
      <c r="L222" s="381">
        <v>263.10000000000002</v>
      </c>
      <c r="M222" s="381">
        <v>7.4813400000000003</v>
      </c>
      <c r="N222" s="1"/>
      <c r="O222" s="1"/>
    </row>
    <row r="223" spans="1:15" ht="12.75" customHeight="1">
      <c r="A223" s="33">
        <v>213</v>
      </c>
      <c r="B223" s="443" t="s">
        <v>395</v>
      </c>
      <c r="C223" s="381">
        <v>50.9</v>
      </c>
      <c r="D223" s="382">
        <v>51.29999999999999</v>
      </c>
      <c r="E223" s="382">
        <v>50.299999999999983</v>
      </c>
      <c r="F223" s="382">
        <v>49.699999999999996</v>
      </c>
      <c r="G223" s="382">
        <v>48.699999999999989</v>
      </c>
      <c r="H223" s="382">
        <v>51.899999999999977</v>
      </c>
      <c r="I223" s="382">
        <v>52.899999999999991</v>
      </c>
      <c r="J223" s="382">
        <v>53.499999999999972</v>
      </c>
      <c r="K223" s="381">
        <v>52.3</v>
      </c>
      <c r="L223" s="381">
        <v>50.7</v>
      </c>
      <c r="M223" s="381">
        <v>91.192859999999996</v>
      </c>
      <c r="N223" s="1"/>
      <c r="O223" s="1"/>
    </row>
    <row r="224" spans="1:15" ht="12.75" customHeight="1">
      <c r="A224" s="33">
        <v>214</v>
      </c>
      <c r="B224" s="443" t="s">
        <v>128</v>
      </c>
      <c r="C224" s="381">
        <v>11.8</v>
      </c>
      <c r="D224" s="382">
        <v>12.266666666666666</v>
      </c>
      <c r="E224" s="382">
        <v>10.933333333333332</v>
      </c>
      <c r="F224" s="382">
        <v>10.066666666666666</v>
      </c>
      <c r="G224" s="382">
        <v>8.7333333333333325</v>
      </c>
      <c r="H224" s="382">
        <v>13.133333333333331</v>
      </c>
      <c r="I224" s="382">
        <v>14.466666666666667</v>
      </c>
      <c r="J224" s="382">
        <v>15.33333333333333</v>
      </c>
      <c r="K224" s="381">
        <v>13.6</v>
      </c>
      <c r="L224" s="381">
        <v>11.4</v>
      </c>
      <c r="M224" s="381">
        <v>21087.038489999999</v>
      </c>
      <c r="N224" s="1"/>
      <c r="O224" s="1"/>
    </row>
    <row r="225" spans="1:15" ht="12.75" customHeight="1">
      <c r="A225" s="33">
        <v>215</v>
      </c>
      <c r="B225" s="443" t="s">
        <v>396</v>
      </c>
      <c r="C225" s="381">
        <v>62.85</v>
      </c>
      <c r="D225" s="382">
        <v>63.383333333333333</v>
      </c>
      <c r="E225" s="382">
        <v>62.11666666666666</v>
      </c>
      <c r="F225" s="382">
        <v>61.383333333333326</v>
      </c>
      <c r="G225" s="382">
        <v>60.116666666666653</v>
      </c>
      <c r="H225" s="382">
        <v>64.116666666666674</v>
      </c>
      <c r="I225" s="382">
        <v>65.383333333333326</v>
      </c>
      <c r="J225" s="382">
        <v>66.116666666666674</v>
      </c>
      <c r="K225" s="381">
        <v>64.650000000000006</v>
      </c>
      <c r="L225" s="381">
        <v>62.65</v>
      </c>
      <c r="M225" s="381">
        <v>71.248480000000001</v>
      </c>
      <c r="N225" s="1"/>
      <c r="O225" s="1"/>
    </row>
    <row r="226" spans="1:15" ht="12.75" customHeight="1">
      <c r="A226" s="33">
        <v>216</v>
      </c>
      <c r="B226" s="443" t="s">
        <v>129</v>
      </c>
      <c r="C226" s="381">
        <v>49.3</v>
      </c>
      <c r="D226" s="382">
        <v>49.666666666666664</v>
      </c>
      <c r="E226" s="382">
        <v>48.733333333333327</v>
      </c>
      <c r="F226" s="382">
        <v>48.166666666666664</v>
      </c>
      <c r="G226" s="382">
        <v>47.233333333333327</v>
      </c>
      <c r="H226" s="382">
        <v>50.233333333333327</v>
      </c>
      <c r="I226" s="382">
        <v>51.166666666666664</v>
      </c>
      <c r="J226" s="382">
        <v>51.733333333333327</v>
      </c>
      <c r="K226" s="381">
        <v>50.6</v>
      </c>
      <c r="L226" s="381">
        <v>49.1</v>
      </c>
      <c r="M226" s="381">
        <v>247.14528999999999</v>
      </c>
      <c r="N226" s="1"/>
      <c r="O226" s="1"/>
    </row>
    <row r="227" spans="1:15" ht="12.75" customHeight="1">
      <c r="A227" s="33">
        <v>217</v>
      </c>
      <c r="B227" s="443" t="s">
        <v>407</v>
      </c>
      <c r="C227" s="381">
        <v>259.3</v>
      </c>
      <c r="D227" s="382">
        <v>260.28333333333336</v>
      </c>
      <c r="E227" s="382">
        <v>257.76666666666671</v>
      </c>
      <c r="F227" s="382">
        <v>256.23333333333335</v>
      </c>
      <c r="G227" s="382">
        <v>253.7166666666667</v>
      </c>
      <c r="H227" s="382">
        <v>261.81666666666672</v>
      </c>
      <c r="I227" s="382">
        <v>264.33333333333337</v>
      </c>
      <c r="J227" s="382">
        <v>265.86666666666673</v>
      </c>
      <c r="K227" s="381">
        <v>262.8</v>
      </c>
      <c r="L227" s="381">
        <v>258.75</v>
      </c>
      <c r="M227" s="381">
        <v>45.767710000000001</v>
      </c>
      <c r="N227" s="1"/>
      <c r="O227" s="1"/>
    </row>
    <row r="228" spans="1:15" ht="12.75" customHeight="1">
      <c r="A228" s="33">
        <v>218</v>
      </c>
      <c r="B228" s="443" t="s">
        <v>397</v>
      </c>
      <c r="C228" s="381">
        <v>1151.45</v>
      </c>
      <c r="D228" s="382">
        <v>1157.8833333333334</v>
      </c>
      <c r="E228" s="382">
        <v>1131.8666666666668</v>
      </c>
      <c r="F228" s="382">
        <v>1112.2833333333333</v>
      </c>
      <c r="G228" s="382">
        <v>1086.2666666666667</v>
      </c>
      <c r="H228" s="382">
        <v>1177.4666666666669</v>
      </c>
      <c r="I228" s="382">
        <v>1203.4833333333338</v>
      </c>
      <c r="J228" s="382">
        <v>1223.0666666666671</v>
      </c>
      <c r="K228" s="381">
        <v>1183.9000000000001</v>
      </c>
      <c r="L228" s="381">
        <v>1138.3</v>
      </c>
      <c r="M228" s="381">
        <v>0.11217000000000001</v>
      </c>
      <c r="N228" s="1"/>
      <c r="O228" s="1"/>
    </row>
    <row r="229" spans="1:15" ht="12.75" customHeight="1">
      <c r="A229" s="33">
        <v>219</v>
      </c>
      <c r="B229" s="443" t="s">
        <v>130</v>
      </c>
      <c r="C229" s="381">
        <v>463.5</v>
      </c>
      <c r="D229" s="382">
        <v>465.51666666666665</v>
      </c>
      <c r="E229" s="382">
        <v>460.7833333333333</v>
      </c>
      <c r="F229" s="382">
        <v>458.06666666666666</v>
      </c>
      <c r="G229" s="382">
        <v>453.33333333333331</v>
      </c>
      <c r="H229" s="382">
        <v>468.23333333333329</v>
      </c>
      <c r="I229" s="382">
        <v>472.96666666666664</v>
      </c>
      <c r="J229" s="382">
        <v>475.68333333333328</v>
      </c>
      <c r="K229" s="381">
        <v>470.25</v>
      </c>
      <c r="L229" s="381">
        <v>462.8</v>
      </c>
      <c r="M229" s="381">
        <v>13.9438</v>
      </c>
      <c r="N229" s="1"/>
      <c r="O229" s="1"/>
    </row>
    <row r="230" spans="1:15" ht="12.75" customHeight="1">
      <c r="A230" s="33">
        <v>220</v>
      </c>
      <c r="B230" s="443" t="s">
        <v>398</v>
      </c>
      <c r="C230" s="381">
        <v>308.5</v>
      </c>
      <c r="D230" s="382">
        <v>309.86666666666662</v>
      </c>
      <c r="E230" s="382">
        <v>302.43333333333322</v>
      </c>
      <c r="F230" s="382">
        <v>296.36666666666662</v>
      </c>
      <c r="G230" s="382">
        <v>288.93333333333322</v>
      </c>
      <c r="H230" s="382">
        <v>315.93333333333322</v>
      </c>
      <c r="I230" s="382">
        <v>323.36666666666662</v>
      </c>
      <c r="J230" s="382">
        <v>329.43333333333322</v>
      </c>
      <c r="K230" s="381">
        <v>317.3</v>
      </c>
      <c r="L230" s="381">
        <v>303.8</v>
      </c>
      <c r="M230" s="381">
        <v>12.24897</v>
      </c>
      <c r="N230" s="1"/>
      <c r="O230" s="1"/>
    </row>
    <row r="231" spans="1:15" ht="12.75" customHeight="1">
      <c r="A231" s="33">
        <v>221</v>
      </c>
      <c r="B231" s="443" t="s">
        <v>399</v>
      </c>
      <c r="C231" s="381">
        <v>1574.3</v>
      </c>
      <c r="D231" s="382">
        <v>1568.5</v>
      </c>
      <c r="E231" s="382">
        <v>1542</v>
      </c>
      <c r="F231" s="382">
        <v>1509.7</v>
      </c>
      <c r="G231" s="382">
        <v>1483.2</v>
      </c>
      <c r="H231" s="382">
        <v>1600.8</v>
      </c>
      <c r="I231" s="382">
        <v>1627.3</v>
      </c>
      <c r="J231" s="382">
        <v>1659.6</v>
      </c>
      <c r="K231" s="381">
        <v>1595</v>
      </c>
      <c r="L231" s="381">
        <v>1536.2</v>
      </c>
      <c r="M231" s="381">
        <v>0.69238999999999995</v>
      </c>
      <c r="N231" s="1"/>
      <c r="O231" s="1"/>
    </row>
    <row r="232" spans="1:15" ht="12.75" customHeight="1">
      <c r="A232" s="33">
        <v>222</v>
      </c>
      <c r="B232" s="443" t="s">
        <v>131</v>
      </c>
      <c r="C232" s="381">
        <v>197.05</v>
      </c>
      <c r="D232" s="382">
        <v>195.45000000000002</v>
      </c>
      <c r="E232" s="382">
        <v>192.90000000000003</v>
      </c>
      <c r="F232" s="382">
        <v>188.75000000000003</v>
      </c>
      <c r="G232" s="382">
        <v>186.20000000000005</v>
      </c>
      <c r="H232" s="382">
        <v>199.60000000000002</v>
      </c>
      <c r="I232" s="382">
        <v>202.15000000000003</v>
      </c>
      <c r="J232" s="382">
        <v>206.3</v>
      </c>
      <c r="K232" s="381">
        <v>198</v>
      </c>
      <c r="L232" s="381">
        <v>191.3</v>
      </c>
      <c r="M232" s="381">
        <v>55.886150000000001</v>
      </c>
      <c r="N232" s="1"/>
      <c r="O232" s="1"/>
    </row>
    <row r="233" spans="1:15" ht="12.75" customHeight="1">
      <c r="A233" s="33">
        <v>223</v>
      </c>
      <c r="B233" s="443" t="s">
        <v>404</v>
      </c>
      <c r="C233" s="381">
        <v>244.05</v>
      </c>
      <c r="D233" s="382">
        <v>246.33333333333334</v>
      </c>
      <c r="E233" s="382">
        <v>239.01666666666668</v>
      </c>
      <c r="F233" s="382">
        <v>233.98333333333335</v>
      </c>
      <c r="G233" s="382">
        <v>226.66666666666669</v>
      </c>
      <c r="H233" s="382">
        <v>251.36666666666667</v>
      </c>
      <c r="I233" s="382">
        <v>258.68333333333334</v>
      </c>
      <c r="J233" s="382">
        <v>263.7166666666667</v>
      </c>
      <c r="K233" s="381">
        <v>253.65</v>
      </c>
      <c r="L233" s="381">
        <v>241.3</v>
      </c>
      <c r="M233" s="381">
        <v>89.522720000000007</v>
      </c>
      <c r="N233" s="1"/>
      <c r="O233" s="1"/>
    </row>
    <row r="234" spans="1:15" ht="12.75" customHeight="1">
      <c r="A234" s="33">
        <v>224</v>
      </c>
      <c r="B234" s="443" t="s">
        <v>265</v>
      </c>
      <c r="C234" s="381">
        <v>6504.1</v>
      </c>
      <c r="D234" s="382">
        <v>6543.0166666666664</v>
      </c>
      <c r="E234" s="382">
        <v>6446.083333333333</v>
      </c>
      <c r="F234" s="382">
        <v>6388.0666666666666</v>
      </c>
      <c r="G234" s="382">
        <v>6291.1333333333332</v>
      </c>
      <c r="H234" s="382">
        <v>6601.0333333333328</v>
      </c>
      <c r="I234" s="382">
        <v>6697.9666666666672</v>
      </c>
      <c r="J234" s="382">
        <v>6755.9833333333327</v>
      </c>
      <c r="K234" s="381">
        <v>6639.95</v>
      </c>
      <c r="L234" s="381">
        <v>6485</v>
      </c>
      <c r="M234" s="381">
        <v>1.24478</v>
      </c>
      <c r="N234" s="1"/>
      <c r="O234" s="1"/>
    </row>
    <row r="235" spans="1:15" ht="12.75" customHeight="1">
      <c r="A235" s="33">
        <v>225</v>
      </c>
      <c r="B235" s="443" t="s">
        <v>406</v>
      </c>
      <c r="C235" s="381">
        <v>145.69999999999999</v>
      </c>
      <c r="D235" s="382">
        <v>146.58333333333334</v>
      </c>
      <c r="E235" s="382">
        <v>144.2166666666667</v>
      </c>
      <c r="F235" s="382">
        <v>142.73333333333335</v>
      </c>
      <c r="G235" s="382">
        <v>140.3666666666667</v>
      </c>
      <c r="H235" s="382">
        <v>148.06666666666669</v>
      </c>
      <c r="I235" s="382">
        <v>150.43333333333331</v>
      </c>
      <c r="J235" s="382">
        <v>151.91666666666669</v>
      </c>
      <c r="K235" s="381">
        <v>148.94999999999999</v>
      </c>
      <c r="L235" s="381">
        <v>145.1</v>
      </c>
      <c r="M235" s="381">
        <v>16.49118</v>
      </c>
      <c r="N235" s="1"/>
      <c r="O235" s="1"/>
    </row>
    <row r="236" spans="1:15" ht="12.75" customHeight="1">
      <c r="A236" s="33">
        <v>226</v>
      </c>
      <c r="B236" s="443" t="s">
        <v>132</v>
      </c>
      <c r="C236" s="381">
        <v>2035.55</v>
      </c>
      <c r="D236" s="382">
        <v>2058.6333333333332</v>
      </c>
      <c r="E236" s="382">
        <v>2002.2666666666664</v>
      </c>
      <c r="F236" s="382">
        <v>1968.9833333333331</v>
      </c>
      <c r="G236" s="382">
        <v>1912.6166666666663</v>
      </c>
      <c r="H236" s="382">
        <v>2091.9166666666665</v>
      </c>
      <c r="I236" s="382">
        <v>2148.2833333333333</v>
      </c>
      <c r="J236" s="382">
        <v>2181.5666666666666</v>
      </c>
      <c r="K236" s="381">
        <v>2115</v>
      </c>
      <c r="L236" s="381">
        <v>2025.35</v>
      </c>
      <c r="M236" s="381">
        <v>14.617800000000001</v>
      </c>
      <c r="N236" s="1"/>
      <c r="O236" s="1"/>
    </row>
    <row r="237" spans="1:15" ht="12.75" customHeight="1">
      <c r="A237" s="33">
        <v>227</v>
      </c>
      <c r="B237" s="443" t="s">
        <v>844</v>
      </c>
      <c r="C237" s="381">
        <v>2052.25</v>
      </c>
      <c r="D237" s="382">
        <v>2060.3666666666668</v>
      </c>
      <c r="E237" s="382">
        <v>2038.9833333333336</v>
      </c>
      <c r="F237" s="382">
        <v>2025.7166666666667</v>
      </c>
      <c r="G237" s="382">
        <v>2004.3333333333335</v>
      </c>
      <c r="H237" s="382">
        <v>2073.6333333333337</v>
      </c>
      <c r="I237" s="382">
        <v>2095.0166666666669</v>
      </c>
      <c r="J237" s="382">
        <v>2108.2833333333338</v>
      </c>
      <c r="K237" s="381">
        <v>2081.75</v>
      </c>
      <c r="L237" s="381">
        <v>2047.1</v>
      </c>
      <c r="M237" s="381">
        <v>0.14645</v>
      </c>
      <c r="N237" s="1"/>
      <c r="O237" s="1"/>
    </row>
    <row r="238" spans="1:15" ht="12.75" customHeight="1">
      <c r="A238" s="33">
        <v>228</v>
      </c>
      <c r="B238" s="443" t="s">
        <v>410</v>
      </c>
      <c r="C238" s="381">
        <v>425.8</v>
      </c>
      <c r="D238" s="382">
        <v>428.63333333333338</v>
      </c>
      <c r="E238" s="382">
        <v>421.36666666666679</v>
      </c>
      <c r="F238" s="382">
        <v>416.93333333333339</v>
      </c>
      <c r="G238" s="382">
        <v>409.6666666666668</v>
      </c>
      <c r="H238" s="382">
        <v>433.06666666666678</v>
      </c>
      <c r="I238" s="382">
        <v>440.33333333333331</v>
      </c>
      <c r="J238" s="382">
        <v>444.76666666666677</v>
      </c>
      <c r="K238" s="381">
        <v>435.9</v>
      </c>
      <c r="L238" s="381">
        <v>424.2</v>
      </c>
      <c r="M238" s="381">
        <v>0.67715999999999998</v>
      </c>
      <c r="N238" s="1"/>
      <c r="O238" s="1"/>
    </row>
    <row r="239" spans="1:15" ht="12.75" customHeight="1">
      <c r="A239" s="33">
        <v>229</v>
      </c>
      <c r="B239" s="443" t="s">
        <v>133</v>
      </c>
      <c r="C239" s="381">
        <v>917.95</v>
      </c>
      <c r="D239" s="382">
        <v>922.33333333333337</v>
      </c>
      <c r="E239" s="382">
        <v>909.61666666666679</v>
      </c>
      <c r="F239" s="382">
        <v>901.28333333333342</v>
      </c>
      <c r="G239" s="382">
        <v>888.56666666666683</v>
      </c>
      <c r="H239" s="382">
        <v>930.66666666666674</v>
      </c>
      <c r="I239" s="382">
        <v>943.38333333333321</v>
      </c>
      <c r="J239" s="382">
        <v>951.7166666666667</v>
      </c>
      <c r="K239" s="381">
        <v>935.05</v>
      </c>
      <c r="L239" s="381">
        <v>914</v>
      </c>
      <c r="M239" s="381">
        <v>33.83081</v>
      </c>
      <c r="N239" s="1"/>
      <c r="O239" s="1"/>
    </row>
    <row r="240" spans="1:15" ht="12.75" customHeight="1">
      <c r="A240" s="33">
        <v>230</v>
      </c>
      <c r="B240" s="443" t="s">
        <v>134</v>
      </c>
      <c r="C240" s="381">
        <v>267.55</v>
      </c>
      <c r="D240" s="382">
        <v>263.58333333333331</v>
      </c>
      <c r="E240" s="382">
        <v>257.71666666666664</v>
      </c>
      <c r="F240" s="382">
        <v>247.88333333333333</v>
      </c>
      <c r="G240" s="382">
        <v>242.01666666666665</v>
      </c>
      <c r="H240" s="382">
        <v>273.41666666666663</v>
      </c>
      <c r="I240" s="382">
        <v>279.2833333333333</v>
      </c>
      <c r="J240" s="382">
        <v>289.11666666666662</v>
      </c>
      <c r="K240" s="381">
        <v>269.45</v>
      </c>
      <c r="L240" s="381">
        <v>253.75</v>
      </c>
      <c r="M240" s="381">
        <v>76.64067</v>
      </c>
      <c r="N240" s="1"/>
      <c r="O240" s="1"/>
    </row>
    <row r="241" spans="1:15" ht="12.75" customHeight="1">
      <c r="A241" s="33">
        <v>231</v>
      </c>
      <c r="B241" s="443" t="s">
        <v>411</v>
      </c>
      <c r="C241" s="381">
        <v>42.2</v>
      </c>
      <c r="D241" s="382">
        <v>42.56666666666667</v>
      </c>
      <c r="E241" s="382">
        <v>41.183333333333337</v>
      </c>
      <c r="F241" s="382">
        <v>40.166666666666664</v>
      </c>
      <c r="G241" s="382">
        <v>38.783333333333331</v>
      </c>
      <c r="H241" s="382">
        <v>43.583333333333343</v>
      </c>
      <c r="I241" s="382">
        <v>44.966666666666683</v>
      </c>
      <c r="J241" s="382">
        <v>45.983333333333348</v>
      </c>
      <c r="K241" s="381">
        <v>43.95</v>
      </c>
      <c r="L241" s="381">
        <v>41.55</v>
      </c>
      <c r="M241" s="381">
        <v>98.029200000000003</v>
      </c>
      <c r="N241" s="1"/>
      <c r="O241" s="1"/>
    </row>
    <row r="242" spans="1:15" ht="12.75" customHeight="1">
      <c r="A242" s="33">
        <v>232</v>
      </c>
      <c r="B242" s="443" t="s">
        <v>135</v>
      </c>
      <c r="C242" s="381">
        <v>1855.6</v>
      </c>
      <c r="D242" s="382">
        <v>1858.5833333333333</v>
      </c>
      <c r="E242" s="382">
        <v>1847.1666666666665</v>
      </c>
      <c r="F242" s="382">
        <v>1838.7333333333333</v>
      </c>
      <c r="G242" s="382">
        <v>1827.3166666666666</v>
      </c>
      <c r="H242" s="382">
        <v>1867.0166666666664</v>
      </c>
      <c r="I242" s="382">
        <v>1878.4333333333329</v>
      </c>
      <c r="J242" s="382">
        <v>1886.8666666666663</v>
      </c>
      <c r="K242" s="381">
        <v>1870</v>
      </c>
      <c r="L242" s="381">
        <v>1850.15</v>
      </c>
      <c r="M242" s="381">
        <v>51.422870000000003</v>
      </c>
      <c r="N242" s="1"/>
      <c r="O242" s="1"/>
    </row>
    <row r="243" spans="1:15" ht="12.75" customHeight="1">
      <c r="A243" s="33">
        <v>233</v>
      </c>
      <c r="B243" s="443" t="s">
        <v>412</v>
      </c>
      <c r="C243" s="381">
        <v>1271.5</v>
      </c>
      <c r="D243" s="382">
        <v>1269.3999999999999</v>
      </c>
      <c r="E243" s="382">
        <v>1258.7999999999997</v>
      </c>
      <c r="F243" s="382">
        <v>1246.0999999999999</v>
      </c>
      <c r="G243" s="382">
        <v>1235.4999999999998</v>
      </c>
      <c r="H243" s="382">
        <v>1282.0999999999997</v>
      </c>
      <c r="I243" s="382">
        <v>1292.6999999999996</v>
      </c>
      <c r="J243" s="382">
        <v>1305.3999999999996</v>
      </c>
      <c r="K243" s="381">
        <v>1280</v>
      </c>
      <c r="L243" s="381">
        <v>1256.7</v>
      </c>
      <c r="M243" s="381">
        <v>0.68325999999999998</v>
      </c>
      <c r="N243" s="1"/>
      <c r="O243" s="1"/>
    </row>
    <row r="244" spans="1:15" ht="12.75" customHeight="1">
      <c r="A244" s="33">
        <v>234</v>
      </c>
      <c r="B244" s="443" t="s">
        <v>413</v>
      </c>
      <c r="C244" s="381">
        <v>370.4</v>
      </c>
      <c r="D244" s="382">
        <v>370.66666666666669</v>
      </c>
      <c r="E244" s="382">
        <v>364.88333333333338</v>
      </c>
      <c r="F244" s="382">
        <v>359.36666666666667</v>
      </c>
      <c r="G244" s="382">
        <v>353.58333333333337</v>
      </c>
      <c r="H244" s="382">
        <v>376.18333333333339</v>
      </c>
      <c r="I244" s="382">
        <v>381.9666666666667</v>
      </c>
      <c r="J244" s="382">
        <v>387.48333333333341</v>
      </c>
      <c r="K244" s="381">
        <v>376.45</v>
      </c>
      <c r="L244" s="381">
        <v>365.15</v>
      </c>
      <c r="M244" s="381">
        <v>5.1335600000000001</v>
      </c>
      <c r="N244" s="1"/>
      <c r="O244" s="1"/>
    </row>
    <row r="245" spans="1:15" ht="12.75" customHeight="1">
      <c r="A245" s="33">
        <v>235</v>
      </c>
      <c r="B245" s="443" t="s">
        <v>414</v>
      </c>
      <c r="C245" s="381">
        <v>742.4</v>
      </c>
      <c r="D245" s="382">
        <v>751.80000000000007</v>
      </c>
      <c r="E245" s="382">
        <v>728.60000000000014</v>
      </c>
      <c r="F245" s="382">
        <v>714.80000000000007</v>
      </c>
      <c r="G245" s="382">
        <v>691.60000000000014</v>
      </c>
      <c r="H245" s="382">
        <v>765.60000000000014</v>
      </c>
      <c r="I245" s="382">
        <v>788.80000000000018</v>
      </c>
      <c r="J245" s="382">
        <v>802.60000000000014</v>
      </c>
      <c r="K245" s="381">
        <v>775</v>
      </c>
      <c r="L245" s="381">
        <v>738</v>
      </c>
      <c r="M245" s="381">
        <v>3.7809400000000002</v>
      </c>
      <c r="N245" s="1"/>
      <c r="O245" s="1"/>
    </row>
    <row r="246" spans="1:15" ht="12.75" customHeight="1">
      <c r="A246" s="33">
        <v>236</v>
      </c>
      <c r="B246" s="443" t="s">
        <v>408</v>
      </c>
      <c r="C246" s="381">
        <v>20.95</v>
      </c>
      <c r="D246" s="382">
        <v>21.05</v>
      </c>
      <c r="E246" s="382">
        <v>20.75</v>
      </c>
      <c r="F246" s="382">
        <v>20.55</v>
      </c>
      <c r="G246" s="382">
        <v>20.25</v>
      </c>
      <c r="H246" s="382">
        <v>21.25</v>
      </c>
      <c r="I246" s="382">
        <v>21.550000000000004</v>
      </c>
      <c r="J246" s="382">
        <v>21.75</v>
      </c>
      <c r="K246" s="381">
        <v>21.35</v>
      </c>
      <c r="L246" s="381">
        <v>20.85</v>
      </c>
      <c r="M246" s="381">
        <v>39.115780000000001</v>
      </c>
      <c r="N246" s="1"/>
      <c r="O246" s="1"/>
    </row>
    <row r="247" spans="1:15" ht="12.75" customHeight="1">
      <c r="A247" s="33">
        <v>237</v>
      </c>
      <c r="B247" s="443" t="s">
        <v>136</v>
      </c>
      <c r="C247" s="381">
        <v>118.6</v>
      </c>
      <c r="D247" s="382">
        <v>119.08333333333333</v>
      </c>
      <c r="E247" s="382">
        <v>117.71666666666665</v>
      </c>
      <c r="F247" s="382">
        <v>116.83333333333333</v>
      </c>
      <c r="G247" s="382">
        <v>115.46666666666665</v>
      </c>
      <c r="H247" s="382">
        <v>119.96666666666665</v>
      </c>
      <c r="I247" s="382">
        <v>121.33333333333333</v>
      </c>
      <c r="J247" s="382">
        <v>122.21666666666665</v>
      </c>
      <c r="K247" s="381">
        <v>120.45</v>
      </c>
      <c r="L247" s="381">
        <v>118.2</v>
      </c>
      <c r="M247" s="381">
        <v>59.460360000000001</v>
      </c>
      <c r="N247" s="1"/>
      <c r="O247" s="1"/>
    </row>
    <row r="248" spans="1:15" ht="12.75" customHeight="1">
      <c r="A248" s="33">
        <v>238</v>
      </c>
      <c r="B248" s="443" t="s">
        <v>400</v>
      </c>
      <c r="C248" s="381">
        <v>456.5</v>
      </c>
      <c r="D248" s="382">
        <v>459.33333333333331</v>
      </c>
      <c r="E248" s="382">
        <v>452.16666666666663</v>
      </c>
      <c r="F248" s="382">
        <v>447.83333333333331</v>
      </c>
      <c r="G248" s="382">
        <v>440.66666666666663</v>
      </c>
      <c r="H248" s="382">
        <v>463.66666666666663</v>
      </c>
      <c r="I248" s="382">
        <v>470.83333333333326</v>
      </c>
      <c r="J248" s="382">
        <v>475.16666666666663</v>
      </c>
      <c r="K248" s="381">
        <v>466.5</v>
      </c>
      <c r="L248" s="381">
        <v>455</v>
      </c>
      <c r="M248" s="381">
        <v>1.8258799999999999</v>
      </c>
      <c r="N248" s="1"/>
      <c r="O248" s="1"/>
    </row>
    <row r="249" spans="1:15" ht="12.75" customHeight="1">
      <c r="A249" s="33">
        <v>239</v>
      </c>
      <c r="B249" s="443" t="s">
        <v>266</v>
      </c>
      <c r="C249" s="381">
        <v>1057.3</v>
      </c>
      <c r="D249" s="382">
        <v>1059.75</v>
      </c>
      <c r="E249" s="382">
        <v>1042.55</v>
      </c>
      <c r="F249" s="382">
        <v>1027.8</v>
      </c>
      <c r="G249" s="382">
        <v>1010.5999999999999</v>
      </c>
      <c r="H249" s="382">
        <v>1074.5</v>
      </c>
      <c r="I249" s="382">
        <v>1091.6999999999998</v>
      </c>
      <c r="J249" s="382">
        <v>1106.45</v>
      </c>
      <c r="K249" s="381">
        <v>1076.95</v>
      </c>
      <c r="L249" s="381">
        <v>1045</v>
      </c>
      <c r="M249" s="381">
        <v>3.1214900000000001</v>
      </c>
      <c r="N249" s="1"/>
      <c r="O249" s="1"/>
    </row>
    <row r="250" spans="1:15" ht="12.75" customHeight="1">
      <c r="A250" s="33">
        <v>240</v>
      </c>
      <c r="B250" s="443" t="s">
        <v>401</v>
      </c>
      <c r="C250" s="381">
        <v>244.55</v>
      </c>
      <c r="D250" s="382">
        <v>246.85</v>
      </c>
      <c r="E250" s="382">
        <v>237.7</v>
      </c>
      <c r="F250" s="382">
        <v>230.85</v>
      </c>
      <c r="G250" s="382">
        <v>221.7</v>
      </c>
      <c r="H250" s="382">
        <v>253.7</v>
      </c>
      <c r="I250" s="382">
        <v>262.85000000000002</v>
      </c>
      <c r="J250" s="382">
        <v>269.7</v>
      </c>
      <c r="K250" s="381">
        <v>256</v>
      </c>
      <c r="L250" s="381">
        <v>240</v>
      </c>
      <c r="M250" s="381">
        <v>31.1587</v>
      </c>
      <c r="N250" s="1"/>
      <c r="O250" s="1"/>
    </row>
    <row r="251" spans="1:15" ht="12.75" customHeight="1">
      <c r="A251" s="33">
        <v>241</v>
      </c>
      <c r="B251" s="443" t="s">
        <v>402</v>
      </c>
      <c r="C251" s="381">
        <v>46.65</v>
      </c>
      <c r="D251" s="382">
        <v>47</v>
      </c>
      <c r="E251" s="382">
        <v>45.75</v>
      </c>
      <c r="F251" s="382">
        <v>44.85</v>
      </c>
      <c r="G251" s="382">
        <v>43.6</v>
      </c>
      <c r="H251" s="382">
        <v>47.9</v>
      </c>
      <c r="I251" s="382">
        <v>49.15</v>
      </c>
      <c r="J251" s="382">
        <v>50.05</v>
      </c>
      <c r="K251" s="381">
        <v>48.25</v>
      </c>
      <c r="L251" s="381">
        <v>46.1</v>
      </c>
      <c r="M251" s="381">
        <v>30.95664</v>
      </c>
      <c r="N251" s="1"/>
      <c r="O251" s="1"/>
    </row>
    <row r="252" spans="1:15" ht="12.75" customHeight="1">
      <c r="A252" s="33">
        <v>242</v>
      </c>
      <c r="B252" s="443" t="s">
        <v>137</v>
      </c>
      <c r="C252" s="381">
        <v>862.4</v>
      </c>
      <c r="D252" s="382">
        <v>868.18333333333339</v>
      </c>
      <c r="E252" s="382">
        <v>853.36666666666679</v>
      </c>
      <c r="F252" s="382">
        <v>844.33333333333337</v>
      </c>
      <c r="G252" s="382">
        <v>829.51666666666677</v>
      </c>
      <c r="H252" s="382">
        <v>877.21666666666681</v>
      </c>
      <c r="I252" s="382">
        <v>892.03333333333342</v>
      </c>
      <c r="J252" s="382">
        <v>901.06666666666683</v>
      </c>
      <c r="K252" s="381">
        <v>883</v>
      </c>
      <c r="L252" s="381">
        <v>859.15</v>
      </c>
      <c r="M252" s="381">
        <v>32.57687</v>
      </c>
      <c r="N252" s="1"/>
      <c r="O252" s="1"/>
    </row>
    <row r="253" spans="1:15" ht="12.75" customHeight="1">
      <c r="A253" s="33">
        <v>243</v>
      </c>
      <c r="B253" s="443" t="s">
        <v>837</v>
      </c>
      <c r="C253" s="381">
        <v>22.95</v>
      </c>
      <c r="D253" s="382">
        <v>23</v>
      </c>
      <c r="E253" s="382">
        <v>22.8</v>
      </c>
      <c r="F253" s="382">
        <v>22.650000000000002</v>
      </c>
      <c r="G253" s="382">
        <v>22.450000000000003</v>
      </c>
      <c r="H253" s="382">
        <v>23.15</v>
      </c>
      <c r="I253" s="382">
        <v>23.35</v>
      </c>
      <c r="J253" s="382">
        <v>23.499999999999996</v>
      </c>
      <c r="K253" s="381">
        <v>23.2</v>
      </c>
      <c r="L253" s="381">
        <v>22.85</v>
      </c>
      <c r="M253" s="381">
        <v>113.44815</v>
      </c>
      <c r="N253" s="1"/>
      <c r="O253" s="1"/>
    </row>
    <row r="254" spans="1:15" ht="12.75" customHeight="1">
      <c r="A254" s="33">
        <v>244</v>
      </c>
      <c r="B254" s="443" t="s">
        <v>264</v>
      </c>
      <c r="C254" s="381">
        <v>783.95</v>
      </c>
      <c r="D254" s="382">
        <v>786.91666666666663</v>
      </c>
      <c r="E254" s="382">
        <v>777.83333333333326</v>
      </c>
      <c r="F254" s="382">
        <v>771.71666666666658</v>
      </c>
      <c r="G254" s="382">
        <v>762.63333333333321</v>
      </c>
      <c r="H254" s="382">
        <v>793.0333333333333</v>
      </c>
      <c r="I254" s="382">
        <v>802.11666666666656</v>
      </c>
      <c r="J254" s="382">
        <v>808.23333333333335</v>
      </c>
      <c r="K254" s="381">
        <v>796</v>
      </c>
      <c r="L254" s="381">
        <v>780.8</v>
      </c>
      <c r="M254" s="381">
        <v>2.8698700000000001</v>
      </c>
      <c r="N254" s="1"/>
      <c r="O254" s="1"/>
    </row>
    <row r="255" spans="1:15" ht="12.75" customHeight="1">
      <c r="A255" s="33">
        <v>245</v>
      </c>
      <c r="B255" s="443" t="s">
        <v>138</v>
      </c>
      <c r="C255" s="381">
        <v>221.95</v>
      </c>
      <c r="D255" s="382">
        <v>222.46666666666667</v>
      </c>
      <c r="E255" s="382">
        <v>220.68333333333334</v>
      </c>
      <c r="F255" s="382">
        <v>219.41666666666666</v>
      </c>
      <c r="G255" s="382">
        <v>217.63333333333333</v>
      </c>
      <c r="H255" s="382">
        <v>223.73333333333335</v>
      </c>
      <c r="I255" s="382">
        <v>225.51666666666671</v>
      </c>
      <c r="J255" s="382">
        <v>226.78333333333336</v>
      </c>
      <c r="K255" s="381">
        <v>224.25</v>
      </c>
      <c r="L255" s="381">
        <v>221.2</v>
      </c>
      <c r="M255" s="381">
        <v>80.206950000000006</v>
      </c>
      <c r="N255" s="1"/>
      <c r="O255" s="1"/>
    </row>
    <row r="256" spans="1:15" ht="12.75" customHeight="1">
      <c r="A256" s="33">
        <v>246</v>
      </c>
      <c r="B256" s="443" t="s">
        <v>403</v>
      </c>
      <c r="C256" s="381">
        <v>119.7</v>
      </c>
      <c r="D256" s="382">
        <v>120.28333333333335</v>
      </c>
      <c r="E256" s="382">
        <v>117.76666666666669</v>
      </c>
      <c r="F256" s="382">
        <v>115.83333333333334</v>
      </c>
      <c r="G256" s="382">
        <v>113.31666666666669</v>
      </c>
      <c r="H256" s="382">
        <v>122.2166666666667</v>
      </c>
      <c r="I256" s="382">
        <v>124.73333333333335</v>
      </c>
      <c r="J256" s="382">
        <v>126.6666666666667</v>
      </c>
      <c r="K256" s="381">
        <v>122.8</v>
      </c>
      <c r="L256" s="381">
        <v>118.35</v>
      </c>
      <c r="M256" s="381">
        <v>5.8450699999999998</v>
      </c>
      <c r="N256" s="1"/>
      <c r="O256" s="1"/>
    </row>
    <row r="257" spans="1:15" ht="12.75" customHeight="1">
      <c r="A257" s="33">
        <v>247</v>
      </c>
      <c r="B257" s="443" t="s">
        <v>421</v>
      </c>
      <c r="C257" s="381">
        <v>110.75</v>
      </c>
      <c r="D257" s="382">
        <v>111.61666666666667</v>
      </c>
      <c r="E257" s="382">
        <v>109.23333333333335</v>
      </c>
      <c r="F257" s="382">
        <v>107.71666666666667</v>
      </c>
      <c r="G257" s="382">
        <v>105.33333333333334</v>
      </c>
      <c r="H257" s="382">
        <v>113.13333333333335</v>
      </c>
      <c r="I257" s="382">
        <v>115.51666666666668</v>
      </c>
      <c r="J257" s="382">
        <v>117.03333333333336</v>
      </c>
      <c r="K257" s="381">
        <v>114</v>
      </c>
      <c r="L257" s="381">
        <v>110.1</v>
      </c>
      <c r="M257" s="381">
        <v>14.835570000000001</v>
      </c>
      <c r="N257" s="1"/>
      <c r="O257" s="1"/>
    </row>
    <row r="258" spans="1:15" ht="12.75" customHeight="1">
      <c r="A258" s="33">
        <v>248</v>
      </c>
      <c r="B258" s="443" t="s">
        <v>415</v>
      </c>
      <c r="C258" s="381">
        <v>1744.4</v>
      </c>
      <c r="D258" s="382">
        <v>1728.4666666666665</v>
      </c>
      <c r="E258" s="382">
        <v>1706.9333333333329</v>
      </c>
      <c r="F258" s="382">
        <v>1669.4666666666665</v>
      </c>
      <c r="G258" s="382">
        <v>1647.9333333333329</v>
      </c>
      <c r="H258" s="382">
        <v>1765.9333333333329</v>
      </c>
      <c r="I258" s="382">
        <v>1787.4666666666662</v>
      </c>
      <c r="J258" s="382">
        <v>1824.9333333333329</v>
      </c>
      <c r="K258" s="381">
        <v>1750</v>
      </c>
      <c r="L258" s="381">
        <v>1691</v>
      </c>
      <c r="M258" s="381">
        <v>0.96511999999999998</v>
      </c>
      <c r="N258" s="1"/>
      <c r="O258" s="1"/>
    </row>
    <row r="259" spans="1:15" ht="12.75" customHeight="1">
      <c r="A259" s="33">
        <v>249</v>
      </c>
      <c r="B259" s="443" t="s">
        <v>425</v>
      </c>
      <c r="C259" s="381">
        <v>1957.45</v>
      </c>
      <c r="D259" s="382">
        <v>1960.4666666666665</v>
      </c>
      <c r="E259" s="382">
        <v>1949.9833333333329</v>
      </c>
      <c r="F259" s="382">
        <v>1942.5166666666664</v>
      </c>
      <c r="G259" s="382">
        <v>1932.0333333333328</v>
      </c>
      <c r="H259" s="382">
        <v>1967.9333333333329</v>
      </c>
      <c r="I259" s="382">
        <v>1978.4166666666665</v>
      </c>
      <c r="J259" s="382">
        <v>1985.883333333333</v>
      </c>
      <c r="K259" s="381">
        <v>1970.95</v>
      </c>
      <c r="L259" s="381">
        <v>1953</v>
      </c>
      <c r="M259" s="381">
        <v>3.9980000000000002E-2</v>
      </c>
      <c r="N259" s="1"/>
      <c r="O259" s="1"/>
    </row>
    <row r="260" spans="1:15" ht="12.75" customHeight="1">
      <c r="A260" s="33">
        <v>250</v>
      </c>
      <c r="B260" s="443" t="s">
        <v>422</v>
      </c>
      <c r="C260" s="381">
        <v>102.25</v>
      </c>
      <c r="D260" s="382">
        <v>102.88333333333333</v>
      </c>
      <c r="E260" s="382">
        <v>101.36666666666665</v>
      </c>
      <c r="F260" s="382">
        <v>100.48333333333332</v>
      </c>
      <c r="G260" s="382">
        <v>98.96666666666664</v>
      </c>
      <c r="H260" s="382">
        <v>103.76666666666665</v>
      </c>
      <c r="I260" s="382">
        <v>105.28333333333333</v>
      </c>
      <c r="J260" s="382">
        <v>106.16666666666666</v>
      </c>
      <c r="K260" s="381">
        <v>104.4</v>
      </c>
      <c r="L260" s="381">
        <v>102</v>
      </c>
      <c r="M260" s="381">
        <v>12.12796</v>
      </c>
      <c r="N260" s="1"/>
      <c r="O260" s="1"/>
    </row>
    <row r="261" spans="1:15" ht="12.75" customHeight="1">
      <c r="A261" s="33">
        <v>251</v>
      </c>
      <c r="B261" s="443" t="s">
        <v>139</v>
      </c>
      <c r="C261" s="381">
        <v>383.95</v>
      </c>
      <c r="D261" s="382">
        <v>390.08333333333331</v>
      </c>
      <c r="E261" s="382">
        <v>376.46666666666664</v>
      </c>
      <c r="F261" s="382">
        <v>368.98333333333335</v>
      </c>
      <c r="G261" s="382">
        <v>355.36666666666667</v>
      </c>
      <c r="H261" s="382">
        <v>397.56666666666661</v>
      </c>
      <c r="I261" s="382">
        <v>411.18333333333328</v>
      </c>
      <c r="J261" s="382">
        <v>418.66666666666657</v>
      </c>
      <c r="K261" s="381">
        <v>403.7</v>
      </c>
      <c r="L261" s="381">
        <v>382.6</v>
      </c>
      <c r="M261" s="381">
        <v>86.419560000000004</v>
      </c>
      <c r="N261" s="1"/>
      <c r="O261" s="1"/>
    </row>
    <row r="262" spans="1:15" ht="12.75" customHeight="1">
      <c r="A262" s="33">
        <v>252</v>
      </c>
      <c r="B262" s="443" t="s">
        <v>416</v>
      </c>
      <c r="C262" s="381">
        <v>3489.9</v>
      </c>
      <c r="D262" s="382">
        <v>3518.2833333333333</v>
      </c>
      <c r="E262" s="382">
        <v>3454.6166666666668</v>
      </c>
      <c r="F262" s="382">
        <v>3419.3333333333335</v>
      </c>
      <c r="G262" s="382">
        <v>3355.666666666667</v>
      </c>
      <c r="H262" s="382">
        <v>3553.5666666666666</v>
      </c>
      <c r="I262" s="382">
        <v>3617.2333333333336</v>
      </c>
      <c r="J262" s="382">
        <v>3652.5166666666664</v>
      </c>
      <c r="K262" s="381">
        <v>3581.95</v>
      </c>
      <c r="L262" s="381">
        <v>3483</v>
      </c>
      <c r="M262" s="381">
        <v>0.4592</v>
      </c>
      <c r="N262" s="1"/>
      <c r="O262" s="1"/>
    </row>
    <row r="263" spans="1:15" ht="12.75" customHeight="1">
      <c r="A263" s="33">
        <v>253</v>
      </c>
      <c r="B263" s="443" t="s">
        <v>417</v>
      </c>
      <c r="C263" s="381">
        <v>597.15</v>
      </c>
      <c r="D263" s="382">
        <v>600.01666666666665</v>
      </c>
      <c r="E263" s="382">
        <v>592.13333333333333</v>
      </c>
      <c r="F263" s="382">
        <v>587.11666666666667</v>
      </c>
      <c r="G263" s="382">
        <v>579.23333333333335</v>
      </c>
      <c r="H263" s="382">
        <v>605.0333333333333</v>
      </c>
      <c r="I263" s="382">
        <v>612.91666666666652</v>
      </c>
      <c r="J263" s="382">
        <v>617.93333333333328</v>
      </c>
      <c r="K263" s="381">
        <v>607.9</v>
      </c>
      <c r="L263" s="381">
        <v>595</v>
      </c>
      <c r="M263" s="381">
        <v>1.2505200000000001</v>
      </c>
      <c r="N263" s="1"/>
      <c r="O263" s="1"/>
    </row>
    <row r="264" spans="1:15" ht="12.75" customHeight="1">
      <c r="A264" s="33">
        <v>254</v>
      </c>
      <c r="B264" s="443" t="s">
        <v>418</v>
      </c>
      <c r="C264" s="381">
        <v>208.35</v>
      </c>
      <c r="D264" s="382">
        <v>209.65</v>
      </c>
      <c r="E264" s="382">
        <v>206.70000000000002</v>
      </c>
      <c r="F264" s="382">
        <v>205.05</v>
      </c>
      <c r="G264" s="382">
        <v>202.10000000000002</v>
      </c>
      <c r="H264" s="382">
        <v>211.3</v>
      </c>
      <c r="I264" s="382">
        <v>214.25</v>
      </c>
      <c r="J264" s="382">
        <v>215.9</v>
      </c>
      <c r="K264" s="381">
        <v>212.6</v>
      </c>
      <c r="L264" s="381">
        <v>208</v>
      </c>
      <c r="M264" s="381">
        <v>4.1676700000000002</v>
      </c>
      <c r="N264" s="1"/>
      <c r="O264" s="1"/>
    </row>
    <row r="265" spans="1:15" ht="12.75" customHeight="1">
      <c r="A265" s="33">
        <v>255</v>
      </c>
      <c r="B265" s="443" t="s">
        <v>419</v>
      </c>
      <c r="C265" s="381">
        <v>136.55000000000001</v>
      </c>
      <c r="D265" s="382">
        <v>136.79999999999998</v>
      </c>
      <c r="E265" s="382">
        <v>135.09999999999997</v>
      </c>
      <c r="F265" s="382">
        <v>133.64999999999998</v>
      </c>
      <c r="G265" s="382">
        <v>131.94999999999996</v>
      </c>
      <c r="H265" s="382">
        <v>138.24999999999997</v>
      </c>
      <c r="I265" s="382">
        <v>139.94999999999996</v>
      </c>
      <c r="J265" s="382">
        <v>141.39999999999998</v>
      </c>
      <c r="K265" s="381">
        <v>138.5</v>
      </c>
      <c r="L265" s="381">
        <v>135.35</v>
      </c>
      <c r="M265" s="381">
        <v>9.3511799999999994</v>
      </c>
      <c r="N265" s="1"/>
      <c r="O265" s="1"/>
    </row>
    <row r="266" spans="1:15" ht="12.75" customHeight="1">
      <c r="A266" s="33">
        <v>256</v>
      </c>
      <c r="B266" s="443" t="s">
        <v>420</v>
      </c>
      <c r="C266" s="381">
        <v>76</v>
      </c>
      <c r="D266" s="382">
        <v>76.36666666666666</v>
      </c>
      <c r="E266" s="382">
        <v>75.23333333333332</v>
      </c>
      <c r="F266" s="382">
        <v>74.466666666666654</v>
      </c>
      <c r="G266" s="382">
        <v>73.333333333333314</v>
      </c>
      <c r="H266" s="382">
        <v>77.133333333333326</v>
      </c>
      <c r="I266" s="382">
        <v>78.26666666666668</v>
      </c>
      <c r="J266" s="382">
        <v>79.033333333333331</v>
      </c>
      <c r="K266" s="381">
        <v>77.5</v>
      </c>
      <c r="L266" s="381">
        <v>75.599999999999994</v>
      </c>
      <c r="M266" s="381">
        <v>17.545729999999999</v>
      </c>
      <c r="N266" s="1"/>
      <c r="O266" s="1"/>
    </row>
    <row r="267" spans="1:15" ht="12.75" customHeight="1">
      <c r="A267" s="33">
        <v>257</v>
      </c>
      <c r="B267" s="443" t="s">
        <v>424</v>
      </c>
      <c r="C267" s="381">
        <v>189.35</v>
      </c>
      <c r="D267" s="382">
        <v>191.61666666666665</v>
      </c>
      <c r="E267" s="382">
        <v>186.5333333333333</v>
      </c>
      <c r="F267" s="382">
        <v>183.71666666666667</v>
      </c>
      <c r="G267" s="382">
        <v>178.63333333333333</v>
      </c>
      <c r="H267" s="382">
        <v>194.43333333333328</v>
      </c>
      <c r="I267" s="382">
        <v>199.51666666666659</v>
      </c>
      <c r="J267" s="382">
        <v>202.33333333333326</v>
      </c>
      <c r="K267" s="381">
        <v>196.7</v>
      </c>
      <c r="L267" s="381">
        <v>188.8</v>
      </c>
      <c r="M267" s="381">
        <v>10.10914</v>
      </c>
      <c r="N267" s="1"/>
      <c r="O267" s="1"/>
    </row>
    <row r="268" spans="1:15" ht="12.75" customHeight="1">
      <c r="A268" s="33">
        <v>258</v>
      </c>
      <c r="B268" s="443" t="s">
        <v>423</v>
      </c>
      <c r="C268" s="381">
        <v>359.1</v>
      </c>
      <c r="D268" s="382">
        <v>362.15000000000003</v>
      </c>
      <c r="E268" s="382">
        <v>353.80000000000007</v>
      </c>
      <c r="F268" s="382">
        <v>348.50000000000006</v>
      </c>
      <c r="G268" s="382">
        <v>340.15000000000009</v>
      </c>
      <c r="H268" s="382">
        <v>367.45000000000005</v>
      </c>
      <c r="I268" s="382">
        <v>375.80000000000007</v>
      </c>
      <c r="J268" s="382">
        <v>381.1</v>
      </c>
      <c r="K268" s="381">
        <v>370.5</v>
      </c>
      <c r="L268" s="381">
        <v>356.85</v>
      </c>
      <c r="M268" s="381">
        <v>1.6972700000000001</v>
      </c>
      <c r="N268" s="1"/>
      <c r="O268" s="1"/>
    </row>
    <row r="269" spans="1:15" ht="12.75" customHeight="1">
      <c r="A269" s="33">
        <v>259</v>
      </c>
      <c r="B269" s="443" t="s">
        <v>267</v>
      </c>
      <c r="C269" s="381">
        <v>314.05</v>
      </c>
      <c r="D269" s="382">
        <v>315.16666666666669</v>
      </c>
      <c r="E269" s="382">
        <v>308.88333333333338</v>
      </c>
      <c r="F269" s="382">
        <v>303.7166666666667</v>
      </c>
      <c r="G269" s="382">
        <v>297.43333333333339</v>
      </c>
      <c r="H269" s="382">
        <v>320.33333333333337</v>
      </c>
      <c r="I269" s="382">
        <v>326.61666666666667</v>
      </c>
      <c r="J269" s="382">
        <v>331.78333333333336</v>
      </c>
      <c r="K269" s="381">
        <v>321.45</v>
      </c>
      <c r="L269" s="381">
        <v>310</v>
      </c>
      <c r="M269" s="381">
        <v>3.71665</v>
      </c>
      <c r="N269" s="1"/>
      <c r="O269" s="1"/>
    </row>
    <row r="270" spans="1:15" ht="12.75" customHeight="1">
      <c r="A270" s="33">
        <v>260</v>
      </c>
      <c r="B270" s="443" t="s">
        <v>140</v>
      </c>
      <c r="C270" s="381">
        <v>645.70000000000005</v>
      </c>
      <c r="D270" s="382">
        <v>652.5</v>
      </c>
      <c r="E270" s="382">
        <v>636.45000000000005</v>
      </c>
      <c r="F270" s="382">
        <v>627.20000000000005</v>
      </c>
      <c r="G270" s="382">
        <v>611.15000000000009</v>
      </c>
      <c r="H270" s="382">
        <v>661.75</v>
      </c>
      <c r="I270" s="382">
        <v>677.8</v>
      </c>
      <c r="J270" s="382">
        <v>687.05</v>
      </c>
      <c r="K270" s="381">
        <v>668.55</v>
      </c>
      <c r="L270" s="381">
        <v>643.25</v>
      </c>
      <c r="M270" s="381">
        <v>69.123699999999999</v>
      </c>
      <c r="N270" s="1"/>
      <c r="O270" s="1"/>
    </row>
    <row r="271" spans="1:15" ht="12.75" customHeight="1">
      <c r="A271" s="33">
        <v>261</v>
      </c>
      <c r="B271" s="443" t="s">
        <v>141</v>
      </c>
      <c r="C271" s="381">
        <v>3806.6</v>
      </c>
      <c r="D271" s="382">
        <v>3822.9</v>
      </c>
      <c r="E271" s="382">
        <v>3765.9500000000003</v>
      </c>
      <c r="F271" s="382">
        <v>3725.3</v>
      </c>
      <c r="G271" s="382">
        <v>3668.3500000000004</v>
      </c>
      <c r="H271" s="382">
        <v>3863.55</v>
      </c>
      <c r="I271" s="382">
        <v>3920.5</v>
      </c>
      <c r="J271" s="382">
        <v>3961.15</v>
      </c>
      <c r="K271" s="381">
        <v>3879.85</v>
      </c>
      <c r="L271" s="381">
        <v>3782.25</v>
      </c>
      <c r="M271" s="381">
        <v>6.6456099999999996</v>
      </c>
      <c r="N271" s="1"/>
      <c r="O271" s="1"/>
    </row>
    <row r="272" spans="1:15" ht="12.75" customHeight="1">
      <c r="A272" s="33">
        <v>262</v>
      </c>
      <c r="B272" s="443" t="s">
        <v>845</v>
      </c>
      <c r="C272" s="381">
        <v>606</v>
      </c>
      <c r="D272" s="382">
        <v>611.35</v>
      </c>
      <c r="E272" s="382">
        <v>596.95000000000005</v>
      </c>
      <c r="F272" s="382">
        <v>587.9</v>
      </c>
      <c r="G272" s="382">
        <v>573.5</v>
      </c>
      <c r="H272" s="382">
        <v>620.40000000000009</v>
      </c>
      <c r="I272" s="382">
        <v>634.79999999999995</v>
      </c>
      <c r="J272" s="382">
        <v>643.85000000000014</v>
      </c>
      <c r="K272" s="381">
        <v>625.75</v>
      </c>
      <c r="L272" s="381">
        <v>602.29999999999995</v>
      </c>
      <c r="M272" s="381">
        <v>7.6585799999999997</v>
      </c>
      <c r="N272" s="1"/>
      <c r="O272" s="1"/>
    </row>
    <row r="273" spans="1:15" ht="12.75" customHeight="1">
      <c r="A273" s="33">
        <v>263</v>
      </c>
      <c r="B273" s="443" t="s">
        <v>846</v>
      </c>
      <c r="C273" s="381">
        <v>568.29999999999995</v>
      </c>
      <c r="D273" s="382">
        <v>569.01666666666665</v>
      </c>
      <c r="E273" s="382">
        <v>564.2833333333333</v>
      </c>
      <c r="F273" s="382">
        <v>560.26666666666665</v>
      </c>
      <c r="G273" s="382">
        <v>555.5333333333333</v>
      </c>
      <c r="H273" s="382">
        <v>573.0333333333333</v>
      </c>
      <c r="I273" s="382">
        <v>577.76666666666665</v>
      </c>
      <c r="J273" s="382">
        <v>581.7833333333333</v>
      </c>
      <c r="K273" s="381">
        <v>573.75</v>
      </c>
      <c r="L273" s="381">
        <v>565</v>
      </c>
      <c r="M273" s="381">
        <v>0.68864999999999998</v>
      </c>
      <c r="N273" s="1"/>
      <c r="O273" s="1"/>
    </row>
    <row r="274" spans="1:15" ht="12.75" customHeight="1">
      <c r="A274" s="33">
        <v>264</v>
      </c>
      <c r="B274" s="443" t="s">
        <v>426</v>
      </c>
      <c r="C274" s="381">
        <v>862.45</v>
      </c>
      <c r="D274" s="382">
        <v>857</v>
      </c>
      <c r="E274" s="382">
        <v>811</v>
      </c>
      <c r="F274" s="382">
        <v>759.55</v>
      </c>
      <c r="G274" s="382">
        <v>713.55</v>
      </c>
      <c r="H274" s="382">
        <v>908.45</v>
      </c>
      <c r="I274" s="382">
        <v>954.45</v>
      </c>
      <c r="J274" s="382">
        <v>1005.9000000000001</v>
      </c>
      <c r="K274" s="381">
        <v>903</v>
      </c>
      <c r="L274" s="381">
        <v>805.55</v>
      </c>
      <c r="M274" s="381">
        <v>60.14799</v>
      </c>
      <c r="N274" s="1"/>
      <c r="O274" s="1"/>
    </row>
    <row r="275" spans="1:15" ht="12.75" customHeight="1">
      <c r="A275" s="33">
        <v>265</v>
      </c>
      <c r="B275" s="443" t="s">
        <v>427</v>
      </c>
      <c r="C275" s="381">
        <v>141.1</v>
      </c>
      <c r="D275" s="382">
        <v>141.13333333333333</v>
      </c>
      <c r="E275" s="382">
        <v>138.36666666666665</v>
      </c>
      <c r="F275" s="382">
        <v>135.63333333333333</v>
      </c>
      <c r="G275" s="382">
        <v>132.86666666666665</v>
      </c>
      <c r="H275" s="382">
        <v>143.86666666666665</v>
      </c>
      <c r="I275" s="382">
        <v>146.6333333333333</v>
      </c>
      <c r="J275" s="382">
        <v>149.36666666666665</v>
      </c>
      <c r="K275" s="381">
        <v>143.9</v>
      </c>
      <c r="L275" s="381">
        <v>138.4</v>
      </c>
      <c r="M275" s="381">
        <v>13.369199999999999</v>
      </c>
      <c r="N275" s="1"/>
      <c r="O275" s="1"/>
    </row>
    <row r="276" spans="1:15" ht="12.75" customHeight="1">
      <c r="A276" s="33">
        <v>266</v>
      </c>
      <c r="B276" s="443" t="s">
        <v>434</v>
      </c>
      <c r="C276" s="381">
        <v>1348.8</v>
      </c>
      <c r="D276" s="382">
        <v>1349.3833333333332</v>
      </c>
      <c r="E276" s="382">
        <v>1336.8666666666663</v>
      </c>
      <c r="F276" s="382">
        <v>1324.9333333333332</v>
      </c>
      <c r="G276" s="382">
        <v>1312.4166666666663</v>
      </c>
      <c r="H276" s="382">
        <v>1361.3166666666664</v>
      </c>
      <c r="I276" s="382">
        <v>1373.8333333333333</v>
      </c>
      <c r="J276" s="382">
        <v>1385.7666666666664</v>
      </c>
      <c r="K276" s="381">
        <v>1361.9</v>
      </c>
      <c r="L276" s="381">
        <v>1337.45</v>
      </c>
      <c r="M276" s="381">
        <v>2.5575299999999999</v>
      </c>
      <c r="N276" s="1"/>
      <c r="O276" s="1"/>
    </row>
    <row r="277" spans="1:15" ht="12.75" customHeight="1">
      <c r="A277" s="33">
        <v>267</v>
      </c>
      <c r="B277" s="443" t="s">
        <v>435</v>
      </c>
      <c r="C277" s="381">
        <v>382.7</v>
      </c>
      <c r="D277" s="382">
        <v>384.2166666666667</v>
      </c>
      <c r="E277" s="382">
        <v>379.48333333333341</v>
      </c>
      <c r="F277" s="382">
        <v>376.26666666666671</v>
      </c>
      <c r="G277" s="382">
        <v>371.53333333333342</v>
      </c>
      <c r="H277" s="382">
        <v>387.43333333333339</v>
      </c>
      <c r="I277" s="382">
        <v>392.16666666666674</v>
      </c>
      <c r="J277" s="382">
        <v>395.38333333333338</v>
      </c>
      <c r="K277" s="381">
        <v>388.95</v>
      </c>
      <c r="L277" s="381">
        <v>381</v>
      </c>
      <c r="M277" s="381">
        <v>1.01376</v>
      </c>
      <c r="N277" s="1"/>
      <c r="O277" s="1"/>
    </row>
    <row r="278" spans="1:15" ht="12.75" customHeight="1">
      <c r="A278" s="33">
        <v>268</v>
      </c>
      <c r="B278" s="443" t="s">
        <v>847</v>
      </c>
      <c r="C278" s="381">
        <v>70.099999999999994</v>
      </c>
      <c r="D278" s="382">
        <v>70.633333333333326</v>
      </c>
      <c r="E278" s="382">
        <v>69.466666666666654</v>
      </c>
      <c r="F278" s="382">
        <v>68.833333333333329</v>
      </c>
      <c r="G278" s="382">
        <v>67.666666666666657</v>
      </c>
      <c r="H278" s="382">
        <v>71.266666666666652</v>
      </c>
      <c r="I278" s="382">
        <v>72.433333333333337</v>
      </c>
      <c r="J278" s="382">
        <v>73.066666666666649</v>
      </c>
      <c r="K278" s="381">
        <v>71.8</v>
      </c>
      <c r="L278" s="381">
        <v>70</v>
      </c>
      <c r="M278" s="381">
        <v>10.736230000000001</v>
      </c>
      <c r="N278" s="1"/>
      <c r="O278" s="1"/>
    </row>
    <row r="279" spans="1:15" ht="12.75" customHeight="1">
      <c r="A279" s="33">
        <v>269</v>
      </c>
      <c r="B279" s="443" t="s">
        <v>436</v>
      </c>
      <c r="C279" s="381">
        <v>600.65</v>
      </c>
      <c r="D279" s="382">
        <v>598.9</v>
      </c>
      <c r="E279" s="382">
        <v>593.84999999999991</v>
      </c>
      <c r="F279" s="382">
        <v>587.04999999999995</v>
      </c>
      <c r="G279" s="382">
        <v>581.99999999999989</v>
      </c>
      <c r="H279" s="382">
        <v>605.69999999999993</v>
      </c>
      <c r="I279" s="382">
        <v>610.74999999999989</v>
      </c>
      <c r="J279" s="382">
        <v>617.54999999999995</v>
      </c>
      <c r="K279" s="381">
        <v>603.95000000000005</v>
      </c>
      <c r="L279" s="381">
        <v>592.1</v>
      </c>
      <c r="M279" s="381">
        <v>3.2125499999999998</v>
      </c>
      <c r="N279" s="1"/>
      <c r="O279" s="1"/>
    </row>
    <row r="280" spans="1:15" ht="12.75" customHeight="1">
      <c r="A280" s="33">
        <v>270</v>
      </c>
      <c r="B280" s="443" t="s">
        <v>437</v>
      </c>
      <c r="C280" s="381">
        <v>47.65</v>
      </c>
      <c r="D280" s="382">
        <v>47.75</v>
      </c>
      <c r="E280" s="382">
        <v>47.05</v>
      </c>
      <c r="F280" s="382">
        <v>46.449999999999996</v>
      </c>
      <c r="G280" s="382">
        <v>45.749999999999993</v>
      </c>
      <c r="H280" s="382">
        <v>48.35</v>
      </c>
      <c r="I280" s="382">
        <v>49.050000000000004</v>
      </c>
      <c r="J280" s="382">
        <v>49.650000000000006</v>
      </c>
      <c r="K280" s="381">
        <v>48.45</v>
      </c>
      <c r="L280" s="381">
        <v>47.15</v>
      </c>
      <c r="M280" s="381">
        <v>27.65455</v>
      </c>
      <c r="N280" s="1"/>
      <c r="O280" s="1"/>
    </row>
    <row r="281" spans="1:15" ht="12.75" customHeight="1">
      <c r="A281" s="33">
        <v>271</v>
      </c>
      <c r="B281" s="443" t="s">
        <v>439</v>
      </c>
      <c r="C281" s="381">
        <v>486.8</v>
      </c>
      <c r="D281" s="382">
        <v>486.9666666666667</v>
      </c>
      <c r="E281" s="382">
        <v>474.93333333333339</v>
      </c>
      <c r="F281" s="382">
        <v>463.06666666666672</v>
      </c>
      <c r="G281" s="382">
        <v>451.03333333333342</v>
      </c>
      <c r="H281" s="382">
        <v>498.83333333333337</v>
      </c>
      <c r="I281" s="382">
        <v>510.86666666666667</v>
      </c>
      <c r="J281" s="382">
        <v>522.73333333333335</v>
      </c>
      <c r="K281" s="381">
        <v>499</v>
      </c>
      <c r="L281" s="381">
        <v>475.1</v>
      </c>
      <c r="M281" s="381">
        <v>3.1769599999999998</v>
      </c>
      <c r="N281" s="1"/>
      <c r="O281" s="1"/>
    </row>
    <row r="282" spans="1:15" ht="12.75" customHeight="1">
      <c r="A282" s="33">
        <v>272</v>
      </c>
      <c r="B282" s="443" t="s">
        <v>429</v>
      </c>
      <c r="C282" s="381">
        <v>1131.25</v>
      </c>
      <c r="D282" s="382">
        <v>1137.5666666666666</v>
      </c>
      <c r="E282" s="382">
        <v>1118.7833333333333</v>
      </c>
      <c r="F282" s="382">
        <v>1106.3166666666666</v>
      </c>
      <c r="G282" s="382">
        <v>1087.5333333333333</v>
      </c>
      <c r="H282" s="382">
        <v>1150.0333333333333</v>
      </c>
      <c r="I282" s="382">
        <v>1168.8166666666666</v>
      </c>
      <c r="J282" s="382">
        <v>1181.2833333333333</v>
      </c>
      <c r="K282" s="381">
        <v>1156.3499999999999</v>
      </c>
      <c r="L282" s="381">
        <v>1125.0999999999999</v>
      </c>
      <c r="M282" s="381">
        <v>0.91693999999999998</v>
      </c>
      <c r="N282" s="1"/>
      <c r="O282" s="1"/>
    </row>
    <row r="283" spans="1:15" ht="12.75" customHeight="1">
      <c r="A283" s="33">
        <v>273</v>
      </c>
      <c r="B283" s="443" t="s">
        <v>430</v>
      </c>
      <c r="C283" s="381">
        <v>311.35000000000002</v>
      </c>
      <c r="D283" s="382">
        <v>311.93333333333334</v>
      </c>
      <c r="E283" s="382">
        <v>306.86666666666667</v>
      </c>
      <c r="F283" s="382">
        <v>302.38333333333333</v>
      </c>
      <c r="G283" s="382">
        <v>297.31666666666666</v>
      </c>
      <c r="H283" s="382">
        <v>316.41666666666669</v>
      </c>
      <c r="I283" s="382">
        <v>321.48333333333341</v>
      </c>
      <c r="J283" s="382">
        <v>325.9666666666667</v>
      </c>
      <c r="K283" s="381">
        <v>317</v>
      </c>
      <c r="L283" s="381">
        <v>307.45</v>
      </c>
      <c r="M283" s="381">
        <v>7.91195</v>
      </c>
      <c r="N283" s="1"/>
      <c r="O283" s="1"/>
    </row>
    <row r="284" spans="1:15" ht="12.75" customHeight="1">
      <c r="A284" s="33">
        <v>274</v>
      </c>
      <c r="B284" s="443" t="s">
        <v>142</v>
      </c>
      <c r="C284" s="381">
        <v>1936.8</v>
      </c>
      <c r="D284" s="382">
        <v>1937.0833333333333</v>
      </c>
      <c r="E284" s="382">
        <v>1919.9166666666665</v>
      </c>
      <c r="F284" s="382">
        <v>1903.0333333333333</v>
      </c>
      <c r="G284" s="382">
        <v>1885.8666666666666</v>
      </c>
      <c r="H284" s="382">
        <v>1953.9666666666665</v>
      </c>
      <c r="I284" s="382">
        <v>1971.133333333333</v>
      </c>
      <c r="J284" s="382">
        <v>1988.0166666666664</v>
      </c>
      <c r="K284" s="381">
        <v>1954.25</v>
      </c>
      <c r="L284" s="381">
        <v>1920.2</v>
      </c>
      <c r="M284" s="381">
        <v>27.14019</v>
      </c>
      <c r="N284" s="1"/>
      <c r="O284" s="1"/>
    </row>
    <row r="285" spans="1:15" ht="12.75" customHeight="1">
      <c r="A285" s="33">
        <v>275</v>
      </c>
      <c r="B285" s="443" t="s">
        <v>431</v>
      </c>
      <c r="C285" s="381">
        <v>726.6</v>
      </c>
      <c r="D285" s="382">
        <v>737.75</v>
      </c>
      <c r="E285" s="382">
        <v>709.5</v>
      </c>
      <c r="F285" s="382">
        <v>692.4</v>
      </c>
      <c r="G285" s="382">
        <v>664.15</v>
      </c>
      <c r="H285" s="382">
        <v>754.85</v>
      </c>
      <c r="I285" s="382">
        <v>783.1</v>
      </c>
      <c r="J285" s="382">
        <v>800.2</v>
      </c>
      <c r="K285" s="381">
        <v>766</v>
      </c>
      <c r="L285" s="381">
        <v>720.65</v>
      </c>
      <c r="M285" s="381">
        <v>29.706219999999998</v>
      </c>
      <c r="N285" s="1"/>
      <c r="O285" s="1"/>
    </row>
    <row r="286" spans="1:15" ht="12.75" customHeight="1">
      <c r="A286" s="33">
        <v>276</v>
      </c>
      <c r="B286" s="443" t="s">
        <v>428</v>
      </c>
      <c r="C286" s="381">
        <v>732.85</v>
      </c>
      <c r="D286" s="382">
        <v>735.95000000000016</v>
      </c>
      <c r="E286" s="382">
        <v>718.10000000000036</v>
      </c>
      <c r="F286" s="382">
        <v>703.35000000000025</v>
      </c>
      <c r="G286" s="382">
        <v>685.50000000000045</v>
      </c>
      <c r="H286" s="382">
        <v>750.70000000000027</v>
      </c>
      <c r="I286" s="382">
        <v>768.55</v>
      </c>
      <c r="J286" s="382">
        <v>783.30000000000018</v>
      </c>
      <c r="K286" s="381">
        <v>753.8</v>
      </c>
      <c r="L286" s="381">
        <v>721.2</v>
      </c>
      <c r="M286" s="381">
        <v>6.2320000000000002</v>
      </c>
      <c r="N286" s="1"/>
      <c r="O286" s="1"/>
    </row>
    <row r="287" spans="1:15" ht="12.75" customHeight="1">
      <c r="A287" s="33">
        <v>277</v>
      </c>
      <c r="B287" s="443" t="s">
        <v>432</v>
      </c>
      <c r="C287" s="381">
        <v>256.39999999999998</v>
      </c>
      <c r="D287" s="382">
        <v>256.2833333333333</v>
      </c>
      <c r="E287" s="382">
        <v>252.11666666666662</v>
      </c>
      <c r="F287" s="382">
        <v>247.83333333333331</v>
      </c>
      <c r="G287" s="382">
        <v>243.66666666666663</v>
      </c>
      <c r="H287" s="382">
        <v>260.56666666666661</v>
      </c>
      <c r="I287" s="382">
        <v>264.73333333333335</v>
      </c>
      <c r="J287" s="382">
        <v>269.01666666666659</v>
      </c>
      <c r="K287" s="381">
        <v>260.45</v>
      </c>
      <c r="L287" s="381">
        <v>252</v>
      </c>
      <c r="M287" s="381">
        <v>3.66351</v>
      </c>
      <c r="N287" s="1"/>
      <c r="O287" s="1"/>
    </row>
    <row r="288" spans="1:15" ht="12.75" customHeight="1">
      <c r="A288" s="33">
        <v>278</v>
      </c>
      <c r="B288" s="443" t="s">
        <v>433</v>
      </c>
      <c r="C288" s="381">
        <v>1250.6500000000001</v>
      </c>
      <c r="D288" s="382">
        <v>1247.0500000000002</v>
      </c>
      <c r="E288" s="382">
        <v>1234.1500000000003</v>
      </c>
      <c r="F288" s="382">
        <v>1217.6500000000001</v>
      </c>
      <c r="G288" s="382">
        <v>1204.7500000000002</v>
      </c>
      <c r="H288" s="382">
        <v>1263.5500000000004</v>
      </c>
      <c r="I288" s="382">
        <v>1276.45</v>
      </c>
      <c r="J288" s="382">
        <v>1292.9500000000005</v>
      </c>
      <c r="K288" s="381">
        <v>1259.95</v>
      </c>
      <c r="L288" s="381">
        <v>1230.55</v>
      </c>
      <c r="M288" s="381">
        <v>9.1840000000000005E-2</v>
      </c>
      <c r="N288" s="1"/>
      <c r="O288" s="1"/>
    </row>
    <row r="289" spans="1:15" ht="12.75" customHeight="1">
      <c r="A289" s="33">
        <v>279</v>
      </c>
      <c r="B289" s="443" t="s">
        <v>438</v>
      </c>
      <c r="C289" s="381">
        <v>536.79999999999995</v>
      </c>
      <c r="D289" s="382">
        <v>538.19999999999993</v>
      </c>
      <c r="E289" s="382">
        <v>532.59999999999991</v>
      </c>
      <c r="F289" s="382">
        <v>528.4</v>
      </c>
      <c r="G289" s="382">
        <v>522.79999999999995</v>
      </c>
      <c r="H289" s="382">
        <v>542.39999999999986</v>
      </c>
      <c r="I289" s="382">
        <v>548</v>
      </c>
      <c r="J289" s="382">
        <v>552.19999999999982</v>
      </c>
      <c r="K289" s="381">
        <v>543.79999999999995</v>
      </c>
      <c r="L289" s="381">
        <v>534</v>
      </c>
      <c r="M289" s="381">
        <v>0.63802999999999999</v>
      </c>
      <c r="N289" s="1"/>
      <c r="O289" s="1"/>
    </row>
    <row r="290" spans="1:15" ht="12.75" customHeight="1">
      <c r="A290" s="33">
        <v>280</v>
      </c>
      <c r="B290" s="443" t="s">
        <v>143</v>
      </c>
      <c r="C290" s="381">
        <v>79.150000000000006</v>
      </c>
      <c r="D290" s="382">
        <v>79.55</v>
      </c>
      <c r="E290" s="382">
        <v>78.5</v>
      </c>
      <c r="F290" s="382">
        <v>77.850000000000009</v>
      </c>
      <c r="G290" s="382">
        <v>76.800000000000011</v>
      </c>
      <c r="H290" s="382">
        <v>80.199999999999989</v>
      </c>
      <c r="I290" s="382">
        <v>81.249999999999972</v>
      </c>
      <c r="J290" s="382">
        <v>81.899999999999977</v>
      </c>
      <c r="K290" s="381">
        <v>80.599999999999994</v>
      </c>
      <c r="L290" s="381">
        <v>78.900000000000006</v>
      </c>
      <c r="M290" s="381">
        <v>48.033479999999997</v>
      </c>
      <c r="N290" s="1"/>
      <c r="O290" s="1"/>
    </row>
    <row r="291" spans="1:15" ht="12.75" customHeight="1">
      <c r="A291" s="33">
        <v>281</v>
      </c>
      <c r="B291" s="443" t="s">
        <v>144</v>
      </c>
      <c r="C291" s="381">
        <v>3667.5</v>
      </c>
      <c r="D291" s="382">
        <v>3689.9666666666667</v>
      </c>
      <c r="E291" s="382">
        <v>3637.5333333333333</v>
      </c>
      <c r="F291" s="382">
        <v>3607.5666666666666</v>
      </c>
      <c r="G291" s="382">
        <v>3555.1333333333332</v>
      </c>
      <c r="H291" s="382">
        <v>3719.9333333333334</v>
      </c>
      <c r="I291" s="382">
        <v>3772.3666666666668</v>
      </c>
      <c r="J291" s="382">
        <v>3802.3333333333335</v>
      </c>
      <c r="K291" s="381">
        <v>3742.4</v>
      </c>
      <c r="L291" s="381">
        <v>3660</v>
      </c>
      <c r="M291" s="381">
        <v>1.0702799999999999</v>
      </c>
      <c r="N291" s="1"/>
      <c r="O291" s="1"/>
    </row>
    <row r="292" spans="1:15" ht="12.75" customHeight="1">
      <c r="A292" s="33">
        <v>282</v>
      </c>
      <c r="B292" s="443" t="s">
        <v>440</v>
      </c>
      <c r="C292" s="381">
        <v>403.25</v>
      </c>
      <c r="D292" s="382">
        <v>408.5</v>
      </c>
      <c r="E292" s="382">
        <v>395</v>
      </c>
      <c r="F292" s="382">
        <v>386.75</v>
      </c>
      <c r="G292" s="382">
        <v>373.25</v>
      </c>
      <c r="H292" s="382">
        <v>416.75</v>
      </c>
      <c r="I292" s="382">
        <v>430.25</v>
      </c>
      <c r="J292" s="382">
        <v>438.5</v>
      </c>
      <c r="K292" s="381">
        <v>422</v>
      </c>
      <c r="L292" s="381">
        <v>400.25</v>
      </c>
      <c r="M292" s="381">
        <v>4.2065599999999996</v>
      </c>
      <c r="N292" s="1"/>
      <c r="O292" s="1"/>
    </row>
    <row r="293" spans="1:15" ht="12.75" customHeight="1">
      <c r="A293" s="33">
        <v>283</v>
      </c>
      <c r="B293" s="443" t="s">
        <v>268</v>
      </c>
      <c r="C293" s="381">
        <v>525.85</v>
      </c>
      <c r="D293" s="382">
        <v>523.2833333333333</v>
      </c>
      <c r="E293" s="382">
        <v>515.56666666666661</v>
      </c>
      <c r="F293" s="382">
        <v>505.2833333333333</v>
      </c>
      <c r="G293" s="382">
        <v>497.56666666666661</v>
      </c>
      <c r="H293" s="382">
        <v>533.56666666666661</v>
      </c>
      <c r="I293" s="382">
        <v>541.2833333333333</v>
      </c>
      <c r="J293" s="382">
        <v>551.56666666666661</v>
      </c>
      <c r="K293" s="381">
        <v>531</v>
      </c>
      <c r="L293" s="381">
        <v>513</v>
      </c>
      <c r="M293" s="381">
        <v>16.898289999999999</v>
      </c>
      <c r="N293" s="1"/>
      <c r="O293" s="1"/>
    </row>
    <row r="294" spans="1:15" ht="12.75" customHeight="1">
      <c r="A294" s="33">
        <v>284</v>
      </c>
      <c r="B294" s="443" t="s">
        <v>441</v>
      </c>
      <c r="C294" s="381">
        <v>9618.5499999999993</v>
      </c>
      <c r="D294" s="382">
        <v>9648.1833333333325</v>
      </c>
      <c r="E294" s="382">
        <v>9531.366666666665</v>
      </c>
      <c r="F294" s="382">
        <v>9444.1833333333325</v>
      </c>
      <c r="G294" s="382">
        <v>9327.366666666665</v>
      </c>
      <c r="H294" s="382">
        <v>9735.366666666665</v>
      </c>
      <c r="I294" s="382">
        <v>9852.1833333333343</v>
      </c>
      <c r="J294" s="382">
        <v>9939.366666666665</v>
      </c>
      <c r="K294" s="381">
        <v>9765</v>
      </c>
      <c r="L294" s="381">
        <v>9561</v>
      </c>
      <c r="M294" s="381">
        <v>0.13730999999999999</v>
      </c>
      <c r="N294" s="1"/>
      <c r="O294" s="1"/>
    </row>
    <row r="295" spans="1:15" ht="12.75" customHeight="1">
      <c r="A295" s="33">
        <v>285</v>
      </c>
      <c r="B295" s="443" t="s">
        <v>442</v>
      </c>
      <c r="C295" s="381">
        <v>47.95</v>
      </c>
      <c r="D295" s="382">
        <v>48.033333333333331</v>
      </c>
      <c r="E295" s="382">
        <v>47.566666666666663</v>
      </c>
      <c r="F295" s="382">
        <v>47.18333333333333</v>
      </c>
      <c r="G295" s="382">
        <v>46.716666666666661</v>
      </c>
      <c r="H295" s="382">
        <v>48.416666666666664</v>
      </c>
      <c r="I295" s="382">
        <v>48.883333333333333</v>
      </c>
      <c r="J295" s="382">
        <v>49.266666666666666</v>
      </c>
      <c r="K295" s="381">
        <v>48.5</v>
      </c>
      <c r="L295" s="381">
        <v>47.65</v>
      </c>
      <c r="M295" s="381">
        <v>26.668310000000002</v>
      </c>
      <c r="N295" s="1"/>
      <c r="O295" s="1"/>
    </row>
    <row r="296" spans="1:15" ht="12.75" customHeight="1">
      <c r="A296" s="33">
        <v>286</v>
      </c>
      <c r="B296" s="443" t="s">
        <v>145</v>
      </c>
      <c r="C296" s="381">
        <v>375.5</v>
      </c>
      <c r="D296" s="382">
        <v>377.68333333333334</v>
      </c>
      <c r="E296" s="382">
        <v>372.36666666666667</v>
      </c>
      <c r="F296" s="382">
        <v>369.23333333333335</v>
      </c>
      <c r="G296" s="382">
        <v>363.91666666666669</v>
      </c>
      <c r="H296" s="382">
        <v>380.81666666666666</v>
      </c>
      <c r="I296" s="382">
        <v>386.13333333333338</v>
      </c>
      <c r="J296" s="382">
        <v>389.26666666666665</v>
      </c>
      <c r="K296" s="381">
        <v>383</v>
      </c>
      <c r="L296" s="381">
        <v>374.55</v>
      </c>
      <c r="M296" s="381">
        <v>23.606739999999999</v>
      </c>
      <c r="N296" s="1"/>
      <c r="O296" s="1"/>
    </row>
    <row r="297" spans="1:15" ht="12.75" customHeight="1">
      <c r="A297" s="33">
        <v>287</v>
      </c>
      <c r="B297" s="443" t="s">
        <v>443</v>
      </c>
      <c r="C297" s="381">
        <v>2555.75</v>
      </c>
      <c r="D297" s="382">
        <v>2569.3333333333335</v>
      </c>
      <c r="E297" s="382">
        <v>2531.416666666667</v>
      </c>
      <c r="F297" s="382">
        <v>2507.0833333333335</v>
      </c>
      <c r="G297" s="382">
        <v>2469.166666666667</v>
      </c>
      <c r="H297" s="382">
        <v>2593.666666666667</v>
      </c>
      <c r="I297" s="382">
        <v>2631.5833333333339</v>
      </c>
      <c r="J297" s="382">
        <v>2655.916666666667</v>
      </c>
      <c r="K297" s="381">
        <v>2607.25</v>
      </c>
      <c r="L297" s="381">
        <v>2545</v>
      </c>
      <c r="M297" s="381">
        <v>0.44346999999999998</v>
      </c>
      <c r="N297" s="1"/>
      <c r="O297" s="1"/>
    </row>
    <row r="298" spans="1:15" ht="12.75" customHeight="1">
      <c r="A298" s="33">
        <v>288</v>
      </c>
      <c r="B298" s="443" t="s">
        <v>848</v>
      </c>
      <c r="C298" s="381">
        <v>1247.1500000000001</v>
      </c>
      <c r="D298" s="382">
        <v>1243.8</v>
      </c>
      <c r="E298" s="382">
        <v>1230.5999999999999</v>
      </c>
      <c r="F298" s="382">
        <v>1214.05</v>
      </c>
      <c r="G298" s="382">
        <v>1200.8499999999999</v>
      </c>
      <c r="H298" s="382">
        <v>1260.3499999999999</v>
      </c>
      <c r="I298" s="382">
        <v>1273.5500000000002</v>
      </c>
      <c r="J298" s="382">
        <v>1290.0999999999999</v>
      </c>
      <c r="K298" s="381">
        <v>1257</v>
      </c>
      <c r="L298" s="381">
        <v>1227.25</v>
      </c>
      <c r="M298" s="381">
        <v>2.3526799999999999</v>
      </c>
      <c r="N298" s="1"/>
      <c r="O298" s="1"/>
    </row>
    <row r="299" spans="1:15" ht="12.75" customHeight="1">
      <c r="A299" s="33">
        <v>289</v>
      </c>
      <c r="B299" s="443" t="s">
        <v>146</v>
      </c>
      <c r="C299" s="381">
        <v>1961.15</v>
      </c>
      <c r="D299" s="382">
        <v>1956.2666666666667</v>
      </c>
      <c r="E299" s="382">
        <v>1942.5333333333333</v>
      </c>
      <c r="F299" s="382">
        <v>1923.9166666666667</v>
      </c>
      <c r="G299" s="382">
        <v>1910.1833333333334</v>
      </c>
      <c r="H299" s="382">
        <v>1974.8833333333332</v>
      </c>
      <c r="I299" s="382">
        <v>1988.6166666666663</v>
      </c>
      <c r="J299" s="382">
        <v>2007.2333333333331</v>
      </c>
      <c r="K299" s="381">
        <v>1970</v>
      </c>
      <c r="L299" s="381">
        <v>1937.65</v>
      </c>
      <c r="M299" s="381">
        <v>22.324349999999999</v>
      </c>
      <c r="N299" s="1"/>
      <c r="O299" s="1"/>
    </row>
    <row r="300" spans="1:15" ht="12.75" customHeight="1">
      <c r="A300" s="33">
        <v>290</v>
      </c>
      <c r="B300" s="443" t="s">
        <v>147</v>
      </c>
      <c r="C300" s="381">
        <v>7174.15</v>
      </c>
      <c r="D300" s="382">
        <v>7153.3833333333341</v>
      </c>
      <c r="E300" s="382">
        <v>7071.7666666666682</v>
      </c>
      <c r="F300" s="382">
        <v>6969.3833333333341</v>
      </c>
      <c r="G300" s="382">
        <v>6887.7666666666682</v>
      </c>
      <c r="H300" s="382">
        <v>7255.7666666666682</v>
      </c>
      <c r="I300" s="382">
        <v>7337.383333333335</v>
      </c>
      <c r="J300" s="382">
        <v>7439.7666666666682</v>
      </c>
      <c r="K300" s="381">
        <v>7235</v>
      </c>
      <c r="L300" s="381">
        <v>7051</v>
      </c>
      <c r="M300" s="381">
        <v>4.0188800000000002</v>
      </c>
      <c r="N300" s="1"/>
      <c r="O300" s="1"/>
    </row>
    <row r="301" spans="1:15" ht="12.75" customHeight="1">
      <c r="A301" s="33">
        <v>291</v>
      </c>
      <c r="B301" s="443" t="s">
        <v>148</v>
      </c>
      <c r="C301" s="381">
        <v>5646.95</v>
      </c>
      <c r="D301" s="382">
        <v>5639.6333333333341</v>
      </c>
      <c r="E301" s="382">
        <v>5589.2666666666682</v>
      </c>
      <c r="F301" s="382">
        <v>5531.5833333333339</v>
      </c>
      <c r="G301" s="382">
        <v>5481.2166666666681</v>
      </c>
      <c r="H301" s="382">
        <v>5697.3166666666684</v>
      </c>
      <c r="I301" s="382">
        <v>5747.6833333333352</v>
      </c>
      <c r="J301" s="382">
        <v>5805.3666666666686</v>
      </c>
      <c r="K301" s="381">
        <v>5690</v>
      </c>
      <c r="L301" s="381">
        <v>5581.95</v>
      </c>
      <c r="M301" s="381">
        <v>3.1391300000000002</v>
      </c>
      <c r="N301" s="1"/>
      <c r="O301" s="1"/>
    </row>
    <row r="302" spans="1:15" ht="12.75" customHeight="1">
      <c r="A302" s="33">
        <v>292</v>
      </c>
      <c r="B302" s="443" t="s">
        <v>149</v>
      </c>
      <c r="C302" s="381">
        <v>946.05</v>
      </c>
      <c r="D302" s="382">
        <v>944.19999999999993</v>
      </c>
      <c r="E302" s="382">
        <v>936.39999999999986</v>
      </c>
      <c r="F302" s="382">
        <v>926.74999999999989</v>
      </c>
      <c r="G302" s="382">
        <v>918.94999999999982</v>
      </c>
      <c r="H302" s="382">
        <v>953.84999999999991</v>
      </c>
      <c r="I302" s="382">
        <v>961.64999999999986</v>
      </c>
      <c r="J302" s="382">
        <v>971.3</v>
      </c>
      <c r="K302" s="381">
        <v>952</v>
      </c>
      <c r="L302" s="381">
        <v>934.55</v>
      </c>
      <c r="M302" s="381">
        <v>11.60947</v>
      </c>
      <c r="N302" s="1"/>
      <c r="O302" s="1"/>
    </row>
    <row r="303" spans="1:15" ht="12.75" customHeight="1">
      <c r="A303" s="33">
        <v>293</v>
      </c>
      <c r="B303" s="443" t="s">
        <v>444</v>
      </c>
      <c r="C303" s="381">
        <v>3673.05</v>
      </c>
      <c r="D303" s="382">
        <v>3696.0166666666664</v>
      </c>
      <c r="E303" s="382">
        <v>3642.0333333333328</v>
      </c>
      <c r="F303" s="382">
        <v>3611.0166666666664</v>
      </c>
      <c r="G303" s="382">
        <v>3557.0333333333328</v>
      </c>
      <c r="H303" s="382">
        <v>3727.0333333333328</v>
      </c>
      <c r="I303" s="382">
        <v>3781.0166666666664</v>
      </c>
      <c r="J303" s="382">
        <v>3812.0333333333328</v>
      </c>
      <c r="K303" s="381">
        <v>3750</v>
      </c>
      <c r="L303" s="381">
        <v>3665</v>
      </c>
      <c r="M303" s="381">
        <v>0.55625999999999998</v>
      </c>
      <c r="N303" s="1"/>
      <c r="O303" s="1"/>
    </row>
    <row r="304" spans="1:15" ht="12.75" customHeight="1">
      <c r="A304" s="33">
        <v>294</v>
      </c>
      <c r="B304" s="443" t="s">
        <v>849</v>
      </c>
      <c r="C304" s="381">
        <v>470.25</v>
      </c>
      <c r="D304" s="382">
        <v>465.5</v>
      </c>
      <c r="E304" s="382">
        <v>460.75</v>
      </c>
      <c r="F304" s="382">
        <v>451.25</v>
      </c>
      <c r="G304" s="382">
        <v>446.5</v>
      </c>
      <c r="H304" s="382">
        <v>475</v>
      </c>
      <c r="I304" s="382">
        <v>479.75</v>
      </c>
      <c r="J304" s="382">
        <v>489.25</v>
      </c>
      <c r="K304" s="381">
        <v>470.25</v>
      </c>
      <c r="L304" s="381">
        <v>456</v>
      </c>
      <c r="M304" s="381">
        <v>11.059419999999999</v>
      </c>
      <c r="N304" s="1"/>
      <c r="O304" s="1"/>
    </row>
    <row r="305" spans="1:15" ht="12.75" customHeight="1">
      <c r="A305" s="33">
        <v>295</v>
      </c>
      <c r="B305" s="443" t="s">
        <v>150</v>
      </c>
      <c r="C305" s="381">
        <v>841.4</v>
      </c>
      <c r="D305" s="382">
        <v>841.9</v>
      </c>
      <c r="E305" s="382">
        <v>835.05</v>
      </c>
      <c r="F305" s="382">
        <v>828.69999999999993</v>
      </c>
      <c r="G305" s="382">
        <v>821.84999999999991</v>
      </c>
      <c r="H305" s="382">
        <v>848.25</v>
      </c>
      <c r="I305" s="382">
        <v>855.10000000000014</v>
      </c>
      <c r="J305" s="382">
        <v>861.45</v>
      </c>
      <c r="K305" s="381">
        <v>848.75</v>
      </c>
      <c r="L305" s="381">
        <v>835.55</v>
      </c>
      <c r="M305" s="381">
        <v>21.179110000000001</v>
      </c>
      <c r="N305" s="1"/>
      <c r="O305" s="1"/>
    </row>
    <row r="306" spans="1:15" ht="12.75" customHeight="1">
      <c r="A306" s="33">
        <v>296</v>
      </c>
      <c r="B306" s="443" t="s">
        <v>151</v>
      </c>
      <c r="C306" s="381">
        <v>156.30000000000001</v>
      </c>
      <c r="D306" s="382">
        <v>155.9</v>
      </c>
      <c r="E306" s="382">
        <v>153.60000000000002</v>
      </c>
      <c r="F306" s="382">
        <v>150.9</v>
      </c>
      <c r="G306" s="382">
        <v>148.60000000000002</v>
      </c>
      <c r="H306" s="382">
        <v>158.60000000000002</v>
      </c>
      <c r="I306" s="382">
        <v>160.90000000000003</v>
      </c>
      <c r="J306" s="382">
        <v>163.60000000000002</v>
      </c>
      <c r="K306" s="381">
        <v>158.19999999999999</v>
      </c>
      <c r="L306" s="381">
        <v>153.19999999999999</v>
      </c>
      <c r="M306" s="381">
        <v>51.709099999999999</v>
      </c>
      <c r="N306" s="1"/>
      <c r="O306" s="1"/>
    </row>
    <row r="307" spans="1:15" ht="12.75" customHeight="1">
      <c r="A307" s="33">
        <v>297</v>
      </c>
      <c r="B307" s="443" t="s">
        <v>317</v>
      </c>
      <c r="C307" s="381">
        <v>20.399999999999999</v>
      </c>
      <c r="D307" s="382">
        <v>20.533333333333335</v>
      </c>
      <c r="E307" s="382">
        <v>20.216666666666669</v>
      </c>
      <c r="F307" s="382">
        <v>20.033333333333335</v>
      </c>
      <c r="G307" s="382">
        <v>19.716666666666669</v>
      </c>
      <c r="H307" s="382">
        <v>20.716666666666669</v>
      </c>
      <c r="I307" s="382">
        <v>21.033333333333339</v>
      </c>
      <c r="J307" s="382">
        <v>21.216666666666669</v>
      </c>
      <c r="K307" s="381">
        <v>20.85</v>
      </c>
      <c r="L307" s="381">
        <v>20.350000000000001</v>
      </c>
      <c r="M307" s="381">
        <v>34.18188</v>
      </c>
      <c r="N307" s="1"/>
      <c r="O307" s="1"/>
    </row>
    <row r="308" spans="1:15" ht="12.75" customHeight="1">
      <c r="A308" s="33">
        <v>298</v>
      </c>
      <c r="B308" s="443" t="s">
        <v>447</v>
      </c>
      <c r="C308" s="381">
        <v>230.8</v>
      </c>
      <c r="D308" s="382">
        <v>229.83333333333334</v>
      </c>
      <c r="E308" s="382">
        <v>225.9666666666667</v>
      </c>
      <c r="F308" s="382">
        <v>221.13333333333335</v>
      </c>
      <c r="G308" s="382">
        <v>217.26666666666671</v>
      </c>
      <c r="H308" s="382">
        <v>234.66666666666669</v>
      </c>
      <c r="I308" s="382">
        <v>238.5333333333333</v>
      </c>
      <c r="J308" s="382">
        <v>243.36666666666667</v>
      </c>
      <c r="K308" s="381">
        <v>233.7</v>
      </c>
      <c r="L308" s="381">
        <v>225</v>
      </c>
      <c r="M308" s="381">
        <v>3.83954</v>
      </c>
      <c r="N308" s="1"/>
      <c r="O308" s="1"/>
    </row>
    <row r="309" spans="1:15" ht="12.75" customHeight="1">
      <c r="A309" s="33">
        <v>299</v>
      </c>
      <c r="B309" s="443" t="s">
        <v>449</v>
      </c>
      <c r="C309" s="381">
        <v>696.95</v>
      </c>
      <c r="D309" s="382">
        <v>696.6</v>
      </c>
      <c r="E309" s="382">
        <v>687.6</v>
      </c>
      <c r="F309" s="382">
        <v>678.25</v>
      </c>
      <c r="G309" s="382">
        <v>669.25</v>
      </c>
      <c r="H309" s="382">
        <v>705.95</v>
      </c>
      <c r="I309" s="382">
        <v>714.95</v>
      </c>
      <c r="J309" s="382">
        <v>724.30000000000007</v>
      </c>
      <c r="K309" s="381">
        <v>705.6</v>
      </c>
      <c r="L309" s="381">
        <v>687.25</v>
      </c>
      <c r="M309" s="381">
        <v>0.22977</v>
      </c>
      <c r="N309" s="1"/>
      <c r="O309" s="1"/>
    </row>
    <row r="310" spans="1:15" ht="12.75" customHeight="1">
      <c r="A310" s="33">
        <v>300</v>
      </c>
      <c r="B310" s="443" t="s">
        <v>152</v>
      </c>
      <c r="C310" s="381">
        <v>166.9</v>
      </c>
      <c r="D310" s="382">
        <v>167.75</v>
      </c>
      <c r="E310" s="382">
        <v>165.25</v>
      </c>
      <c r="F310" s="382">
        <v>163.6</v>
      </c>
      <c r="G310" s="382">
        <v>161.1</v>
      </c>
      <c r="H310" s="382">
        <v>169.4</v>
      </c>
      <c r="I310" s="382">
        <v>171.9</v>
      </c>
      <c r="J310" s="382">
        <v>173.55</v>
      </c>
      <c r="K310" s="381">
        <v>170.25</v>
      </c>
      <c r="L310" s="381">
        <v>166.1</v>
      </c>
      <c r="M310" s="381">
        <v>22.949750000000002</v>
      </c>
      <c r="N310" s="1"/>
      <c r="O310" s="1"/>
    </row>
    <row r="311" spans="1:15" ht="12.75" customHeight="1">
      <c r="A311" s="33">
        <v>301</v>
      </c>
      <c r="B311" s="443" t="s">
        <v>153</v>
      </c>
      <c r="C311" s="381">
        <v>504.5</v>
      </c>
      <c r="D311" s="382">
        <v>505.75</v>
      </c>
      <c r="E311" s="382">
        <v>502.05</v>
      </c>
      <c r="F311" s="382">
        <v>499.6</v>
      </c>
      <c r="G311" s="382">
        <v>495.90000000000003</v>
      </c>
      <c r="H311" s="382">
        <v>508.2</v>
      </c>
      <c r="I311" s="382">
        <v>511.90000000000003</v>
      </c>
      <c r="J311" s="382">
        <v>514.34999999999991</v>
      </c>
      <c r="K311" s="381">
        <v>509.45</v>
      </c>
      <c r="L311" s="381">
        <v>503.3</v>
      </c>
      <c r="M311" s="381">
        <v>7.4356999999999998</v>
      </c>
      <c r="N311" s="1"/>
      <c r="O311" s="1"/>
    </row>
    <row r="312" spans="1:15" ht="12.75" customHeight="1">
      <c r="A312" s="33">
        <v>302</v>
      </c>
      <c r="B312" s="443" t="s">
        <v>154</v>
      </c>
      <c r="C312" s="381">
        <v>8143.85</v>
      </c>
      <c r="D312" s="382">
        <v>8125.2</v>
      </c>
      <c r="E312" s="382">
        <v>8087.95</v>
      </c>
      <c r="F312" s="382">
        <v>8032.05</v>
      </c>
      <c r="G312" s="382">
        <v>7994.8</v>
      </c>
      <c r="H312" s="382">
        <v>8181.0999999999995</v>
      </c>
      <c r="I312" s="382">
        <v>8218.3499999999985</v>
      </c>
      <c r="J312" s="382">
        <v>8274.25</v>
      </c>
      <c r="K312" s="381">
        <v>8162.45</v>
      </c>
      <c r="L312" s="381">
        <v>8069.3</v>
      </c>
      <c r="M312" s="381">
        <v>6.8892300000000004</v>
      </c>
      <c r="N312" s="1"/>
      <c r="O312" s="1"/>
    </row>
    <row r="313" spans="1:15" ht="12.75" customHeight="1">
      <c r="A313" s="33">
        <v>303</v>
      </c>
      <c r="B313" s="443" t="s">
        <v>850</v>
      </c>
      <c r="C313" s="381">
        <v>3019.1</v>
      </c>
      <c r="D313" s="382">
        <v>3018.8166666666671</v>
      </c>
      <c r="E313" s="382">
        <v>3005.6333333333341</v>
      </c>
      <c r="F313" s="382">
        <v>2992.166666666667</v>
      </c>
      <c r="G313" s="382">
        <v>2978.983333333334</v>
      </c>
      <c r="H313" s="382">
        <v>3032.2833333333342</v>
      </c>
      <c r="I313" s="382">
        <v>3045.4666666666676</v>
      </c>
      <c r="J313" s="382">
        <v>3058.9333333333343</v>
      </c>
      <c r="K313" s="381">
        <v>3032</v>
      </c>
      <c r="L313" s="381">
        <v>3005.35</v>
      </c>
      <c r="M313" s="381">
        <v>0.40042</v>
      </c>
      <c r="N313" s="1"/>
      <c r="O313" s="1"/>
    </row>
    <row r="314" spans="1:15" ht="12.75" customHeight="1">
      <c r="A314" s="33">
        <v>304</v>
      </c>
      <c r="B314" s="443" t="s">
        <v>451</v>
      </c>
      <c r="C314" s="381">
        <v>390.8</v>
      </c>
      <c r="D314" s="382">
        <v>394.55</v>
      </c>
      <c r="E314" s="382">
        <v>386.25</v>
      </c>
      <c r="F314" s="382">
        <v>381.7</v>
      </c>
      <c r="G314" s="382">
        <v>373.4</v>
      </c>
      <c r="H314" s="382">
        <v>399.1</v>
      </c>
      <c r="I314" s="382">
        <v>407.40000000000009</v>
      </c>
      <c r="J314" s="382">
        <v>411.95000000000005</v>
      </c>
      <c r="K314" s="381">
        <v>402.85</v>
      </c>
      <c r="L314" s="381">
        <v>390</v>
      </c>
      <c r="M314" s="381">
        <v>7.6263399999999999</v>
      </c>
      <c r="N314" s="1"/>
      <c r="O314" s="1"/>
    </row>
    <row r="315" spans="1:15" ht="12.75" customHeight="1">
      <c r="A315" s="33">
        <v>305</v>
      </c>
      <c r="B315" s="443" t="s">
        <v>452</v>
      </c>
      <c r="C315" s="381">
        <v>276.3</v>
      </c>
      <c r="D315" s="382">
        <v>276.98333333333335</v>
      </c>
      <c r="E315" s="382">
        <v>273.56666666666672</v>
      </c>
      <c r="F315" s="382">
        <v>270.83333333333337</v>
      </c>
      <c r="G315" s="382">
        <v>267.41666666666674</v>
      </c>
      <c r="H315" s="382">
        <v>279.7166666666667</v>
      </c>
      <c r="I315" s="382">
        <v>283.13333333333333</v>
      </c>
      <c r="J315" s="382">
        <v>285.86666666666667</v>
      </c>
      <c r="K315" s="381">
        <v>280.39999999999998</v>
      </c>
      <c r="L315" s="381">
        <v>274.25</v>
      </c>
      <c r="M315" s="381">
        <v>1.94763</v>
      </c>
      <c r="N315" s="1"/>
      <c r="O315" s="1"/>
    </row>
    <row r="316" spans="1:15" ht="12.75" customHeight="1">
      <c r="A316" s="33">
        <v>306</v>
      </c>
      <c r="B316" s="443" t="s">
        <v>155</v>
      </c>
      <c r="C316" s="381">
        <v>881.4</v>
      </c>
      <c r="D316" s="382">
        <v>886</v>
      </c>
      <c r="E316" s="382">
        <v>872.4</v>
      </c>
      <c r="F316" s="382">
        <v>863.4</v>
      </c>
      <c r="G316" s="382">
        <v>849.8</v>
      </c>
      <c r="H316" s="382">
        <v>895</v>
      </c>
      <c r="I316" s="382">
        <v>908.59999999999991</v>
      </c>
      <c r="J316" s="382">
        <v>917.6</v>
      </c>
      <c r="K316" s="381">
        <v>899.6</v>
      </c>
      <c r="L316" s="381">
        <v>877</v>
      </c>
      <c r="M316" s="381">
        <v>9.3486100000000008</v>
      </c>
      <c r="N316" s="1"/>
      <c r="O316" s="1"/>
    </row>
    <row r="317" spans="1:15" ht="12.75" customHeight="1">
      <c r="A317" s="33">
        <v>307</v>
      </c>
      <c r="B317" s="443" t="s">
        <v>457</v>
      </c>
      <c r="C317" s="381">
        <v>1587.85</v>
      </c>
      <c r="D317" s="382">
        <v>1591.95</v>
      </c>
      <c r="E317" s="382">
        <v>1573.9</v>
      </c>
      <c r="F317" s="382">
        <v>1559.95</v>
      </c>
      <c r="G317" s="382">
        <v>1541.9</v>
      </c>
      <c r="H317" s="382">
        <v>1605.9</v>
      </c>
      <c r="I317" s="382">
        <v>1623.9499999999998</v>
      </c>
      <c r="J317" s="382">
        <v>1637.9</v>
      </c>
      <c r="K317" s="381">
        <v>1610</v>
      </c>
      <c r="L317" s="381">
        <v>1578</v>
      </c>
      <c r="M317" s="381">
        <v>3.4784999999999999</v>
      </c>
      <c r="N317" s="1"/>
      <c r="O317" s="1"/>
    </row>
    <row r="318" spans="1:15" ht="12.75" customHeight="1">
      <c r="A318" s="33">
        <v>308</v>
      </c>
      <c r="B318" s="443" t="s">
        <v>156</v>
      </c>
      <c r="C318" s="381">
        <v>3169.45</v>
      </c>
      <c r="D318" s="382">
        <v>3187.9500000000003</v>
      </c>
      <c r="E318" s="382">
        <v>3141.5000000000005</v>
      </c>
      <c r="F318" s="382">
        <v>3113.55</v>
      </c>
      <c r="G318" s="382">
        <v>3067.1000000000004</v>
      </c>
      <c r="H318" s="382">
        <v>3215.9000000000005</v>
      </c>
      <c r="I318" s="382">
        <v>3262.3500000000004</v>
      </c>
      <c r="J318" s="382">
        <v>3290.3000000000006</v>
      </c>
      <c r="K318" s="381">
        <v>3234.4</v>
      </c>
      <c r="L318" s="381">
        <v>3160</v>
      </c>
      <c r="M318" s="381">
        <v>1.05342</v>
      </c>
      <c r="N318" s="1"/>
      <c r="O318" s="1"/>
    </row>
    <row r="319" spans="1:15" ht="12.75" customHeight="1">
      <c r="A319" s="33">
        <v>309</v>
      </c>
      <c r="B319" s="443" t="s">
        <v>157</v>
      </c>
      <c r="C319" s="381">
        <v>1068.8</v>
      </c>
      <c r="D319" s="382">
        <v>1065.2166666666667</v>
      </c>
      <c r="E319" s="382">
        <v>1049.7333333333333</v>
      </c>
      <c r="F319" s="382">
        <v>1030.6666666666667</v>
      </c>
      <c r="G319" s="382">
        <v>1015.1833333333334</v>
      </c>
      <c r="H319" s="382">
        <v>1084.2833333333333</v>
      </c>
      <c r="I319" s="382">
        <v>1099.7666666666669</v>
      </c>
      <c r="J319" s="382">
        <v>1118.8333333333333</v>
      </c>
      <c r="K319" s="381">
        <v>1080.7</v>
      </c>
      <c r="L319" s="381">
        <v>1046.1500000000001</v>
      </c>
      <c r="M319" s="381">
        <v>11.856949999999999</v>
      </c>
      <c r="N319" s="1"/>
      <c r="O319" s="1"/>
    </row>
    <row r="320" spans="1:15" ht="12.75" customHeight="1">
      <c r="A320" s="33">
        <v>310</v>
      </c>
      <c r="B320" s="443" t="s">
        <v>158</v>
      </c>
      <c r="C320" s="381">
        <v>882.35</v>
      </c>
      <c r="D320" s="382">
        <v>883.71666666666658</v>
      </c>
      <c r="E320" s="382">
        <v>875.43333333333317</v>
      </c>
      <c r="F320" s="382">
        <v>868.51666666666654</v>
      </c>
      <c r="G320" s="382">
        <v>860.23333333333312</v>
      </c>
      <c r="H320" s="382">
        <v>890.63333333333321</v>
      </c>
      <c r="I320" s="382">
        <v>898.91666666666674</v>
      </c>
      <c r="J320" s="382">
        <v>905.83333333333326</v>
      </c>
      <c r="K320" s="381">
        <v>892</v>
      </c>
      <c r="L320" s="381">
        <v>876.8</v>
      </c>
      <c r="M320" s="381">
        <v>3.4575200000000001</v>
      </c>
      <c r="N320" s="1"/>
      <c r="O320" s="1"/>
    </row>
    <row r="321" spans="1:15" ht="12.75" customHeight="1">
      <c r="A321" s="33">
        <v>311</v>
      </c>
      <c r="B321" s="443" t="s">
        <v>448</v>
      </c>
      <c r="C321" s="381">
        <v>187.85</v>
      </c>
      <c r="D321" s="382">
        <v>188.2833333333333</v>
      </c>
      <c r="E321" s="382">
        <v>187.11666666666662</v>
      </c>
      <c r="F321" s="382">
        <v>186.38333333333333</v>
      </c>
      <c r="G321" s="382">
        <v>185.21666666666664</v>
      </c>
      <c r="H321" s="382">
        <v>189.01666666666659</v>
      </c>
      <c r="I321" s="382">
        <v>190.18333333333328</v>
      </c>
      <c r="J321" s="382">
        <v>190.91666666666657</v>
      </c>
      <c r="K321" s="381">
        <v>189.45</v>
      </c>
      <c r="L321" s="381">
        <v>187.55</v>
      </c>
      <c r="M321" s="381">
        <v>2.63462</v>
      </c>
      <c r="N321" s="1"/>
      <c r="O321" s="1"/>
    </row>
    <row r="322" spans="1:15" ht="12.75" customHeight="1">
      <c r="A322" s="33">
        <v>312</v>
      </c>
      <c r="B322" s="443" t="s">
        <v>455</v>
      </c>
      <c r="C322" s="381">
        <v>181.3</v>
      </c>
      <c r="D322" s="382">
        <v>181.58333333333334</v>
      </c>
      <c r="E322" s="382">
        <v>179.81666666666669</v>
      </c>
      <c r="F322" s="382">
        <v>178.33333333333334</v>
      </c>
      <c r="G322" s="382">
        <v>176.56666666666669</v>
      </c>
      <c r="H322" s="382">
        <v>183.06666666666669</v>
      </c>
      <c r="I322" s="382">
        <v>184.83333333333334</v>
      </c>
      <c r="J322" s="382">
        <v>186.31666666666669</v>
      </c>
      <c r="K322" s="381">
        <v>183.35</v>
      </c>
      <c r="L322" s="381">
        <v>180.1</v>
      </c>
      <c r="M322" s="381">
        <v>1.90849</v>
      </c>
      <c r="N322" s="1"/>
      <c r="O322" s="1"/>
    </row>
    <row r="323" spans="1:15" ht="12.75" customHeight="1">
      <c r="A323" s="33">
        <v>313</v>
      </c>
      <c r="B323" s="443" t="s">
        <v>453</v>
      </c>
      <c r="C323" s="381">
        <v>194.3</v>
      </c>
      <c r="D323" s="382">
        <v>195.18333333333331</v>
      </c>
      <c r="E323" s="382">
        <v>189.61666666666662</v>
      </c>
      <c r="F323" s="382">
        <v>184.93333333333331</v>
      </c>
      <c r="G323" s="382">
        <v>179.36666666666662</v>
      </c>
      <c r="H323" s="382">
        <v>199.86666666666662</v>
      </c>
      <c r="I323" s="382">
        <v>205.43333333333328</v>
      </c>
      <c r="J323" s="382">
        <v>210.11666666666662</v>
      </c>
      <c r="K323" s="381">
        <v>200.75</v>
      </c>
      <c r="L323" s="381">
        <v>190.5</v>
      </c>
      <c r="M323" s="381">
        <v>11.58506</v>
      </c>
      <c r="N323" s="1"/>
      <c r="O323" s="1"/>
    </row>
    <row r="324" spans="1:15" ht="12.75" customHeight="1">
      <c r="A324" s="33">
        <v>314</v>
      </c>
      <c r="B324" s="443" t="s">
        <v>454</v>
      </c>
      <c r="C324" s="381">
        <v>1167.25</v>
      </c>
      <c r="D324" s="382">
        <v>1179.9166666666667</v>
      </c>
      <c r="E324" s="382">
        <v>1147.8833333333334</v>
      </c>
      <c r="F324" s="382">
        <v>1128.5166666666667</v>
      </c>
      <c r="G324" s="382">
        <v>1096.4833333333333</v>
      </c>
      <c r="H324" s="382">
        <v>1199.2833333333335</v>
      </c>
      <c r="I324" s="382">
        <v>1231.3166666666668</v>
      </c>
      <c r="J324" s="382">
        <v>1250.6833333333336</v>
      </c>
      <c r="K324" s="381">
        <v>1211.95</v>
      </c>
      <c r="L324" s="381">
        <v>1160.55</v>
      </c>
      <c r="M324" s="381">
        <v>1.32901</v>
      </c>
      <c r="N324" s="1"/>
      <c r="O324" s="1"/>
    </row>
    <row r="325" spans="1:15" ht="12.75" customHeight="1">
      <c r="A325" s="33">
        <v>315</v>
      </c>
      <c r="B325" s="443" t="s">
        <v>159</v>
      </c>
      <c r="C325" s="381">
        <v>4583.55</v>
      </c>
      <c r="D325" s="382">
        <v>4580.5999999999995</v>
      </c>
      <c r="E325" s="382">
        <v>4541.9499999999989</v>
      </c>
      <c r="F325" s="382">
        <v>4500.3499999999995</v>
      </c>
      <c r="G325" s="382">
        <v>4461.6999999999989</v>
      </c>
      <c r="H325" s="382">
        <v>4622.1999999999989</v>
      </c>
      <c r="I325" s="382">
        <v>4660.8499999999985</v>
      </c>
      <c r="J325" s="382">
        <v>4702.4499999999989</v>
      </c>
      <c r="K325" s="381">
        <v>4619.25</v>
      </c>
      <c r="L325" s="381">
        <v>4539</v>
      </c>
      <c r="M325" s="381">
        <v>4.63903</v>
      </c>
      <c r="N325" s="1"/>
      <c r="O325" s="1"/>
    </row>
    <row r="326" spans="1:15" ht="12.75" customHeight="1">
      <c r="A326" s="33">
        <v>316</v>
      </c>
      <c r="B326" s="443" t="s">
        <v>445</v>
      </c>
      <c r="C326" s="381">
        <v>45.05</v>
      </c>
      <c r="D326" s="382">
        <v>45.416666666666664</v>
      </c>
      <c r="E326" s="382">
        <v>44.383333333333326</v>
      </c>
      <c r="F326" s="382">
        <v>43.716666666666661</v>
      </c>
      <c r="G326" s="382">
        <v>42.683333333333323</v>
      </c>
      <c r="H326" s="382">
        <v>46.083333333333329</v>
      </c>
      <c r="I326" s="382">
        <v>47.116666666666674</v>
      </c>
      <c r="J326" s="382">
        <v>47.783333333333331</v>
      </c>
      <c r="K326" s="381">
        <v>46.45</v>
      </c>
      <c r="L326" s="381">
        <v>44.75</v>
      </c>
      <c r="M326" s="381">
        <v>35.942860000000003</v>
      </c>
      <c r="N326" s="1"/>
      <c r="O326" s="1"/>
    </row>
    <row r="327" spans="1:15" ht="12.75" customHeight="1">
      <c r="A327" s="33">
        <v>317</v>
      </c>
      <c r="B327" s="443" t="s">
        <v>446</v>
      </c>
      <c r="C327" s="381">
        <v>172.6</v>
      </c>
      <c r="D327" s="382">
        <v>171.41666666666666</v>
      </c>
      <c r="E327" s="382">
        <v>169.33333333333331</v>
      </c>
      <c r="F327" s="382">
        <v>166.06666666666666</v>
      </c>
      <c r="G327" s="382">
        <v>163.98333333333332</v>
      </c>
      <c r="H327" s="382">
        <v>174.68333333333331</v>
      </c>
      <c r="I327" s="382">
        <v>176.76666666666662</v>
      </c>
      <c r="J327" s="382">
        <v>180.0333333333333</v>
      </c>
      <c r="K327" s="381">
        <v>173.5</v>
      </c>
      <c r="L327" s="381">
        <v>168.15</v>
      </c>
      <c r="M327" s="381">
        <v>6.1878299999999999</v>
      </c>
      <c r="N327" s="1"/>
      <c r="O327" s="1"/>
    </row>
    <row r="328" spans="1:15" ht="12.75" customHeight="1">
      <c r="A328" s="33">
        <v>318</v>
      </c>
      <c r="B328" s="443" t="s">
        <v>456</v>
      </c>
      <c r="C328" s="381">
        <v>923.2</v>
      </c>
      <c r="D328" s="382">
        <v>926.63333333333333</v>
      </c>
      <c r="E328" s="382">
        <v>913.56666666666661</v>
      </c>
      <c r="F328" s="382">
        <v>903.93333333333328</v>
      </c>
      <c r="G328" s="382">
        <v>890.86666666666656</v>
      </c>
      <c r="H328" s="382">
        <v>936.26666666666665</v>
      </c>
      <c r="I328" s="382">
        <v>949.33333333333348</v>
      </c>
      <c r="J328" s="382">
        <v>958.9666666666667</v>
      </c>
      <c r="K328" s="381">
        <v>939.7</v>
      </c>
      <c r="L328" s="381">
        <v>917</v>
      </c>
      <c r="M328" s="381">
        <v>0.87272000000000005</v>
      </c>
      <c r="N328" s="1"/>
      <c r="O328" s="1"/>
    </row>
    <row r="329" spans="1:15" ht="12.75" customHeight="1">
      <c r="A329" s="33">
        <v>319</v>
      </c>
      <c r="B329" s="443" t="s">
        <v>161</v>
      </c>
      <c r="C329" s="381">
        <v>3207.45</v>
      </c>
      <c r="D329" s="382">
        <v>3213.4166666666665</v>
      </c>
      <c r="E329" s="382">
        <v>3182.833333333333</v>
      </c>
      <c r="F329" s="382">
        <v>3158.2166666666667</v>
      </c>
      <c r="G329" s="382">
        <v>3127.6333333333332</v>
      </c>
      <c r="H329" s="382">
        <v>3238.0333333333328</v>
      </c>
      <c r="I329" s="382">
        <v>3268.6166666666659</v>
      </c>
      <c r="J329" s="382">
        <v>3293.2333333333327</v>
      </c>
      <c r="K329" s="381">
        <v>3244</v>
      </c>
      <c r="L329" s="381">
        <v>3188.8</v>
      </c>
      <c r="M329" s="381">
        <v>3.8069099999999998</v>
      </c>
      <c r="N329" s="1"/>
      <c r="O329" s="1"/>
    </row>
    <row r="330" spans="1:15" ht="12.75" customHeight="1">
      <c r="A330" s="33">
        <v>320</v>
      </c>
      <c r="B330" s="443" t="s">
        <v>162</v>
      </c>
      <c r="C330" s="381">
        <v>74291.3</v>
      </c>
      <c r="D330" s="382">
        <v>74218.099999999991</v>
      </c>
      <c r="E330" s="382">
        <v>73991.199999999983</v>
      </c>
      <c r="F330" s="382">
        <v>73691.099999999991</v>
      </c>
      <c r="G330" s="382">
        <v>73464.199999999983</v>
      </c>
      <c r="H330" s="382">
        <v>74518.199999999983</v>
      </c>
      <c r="I330" s="382">
        <v>74745.099999999977</v>
      </c>
      <c r="J330" s="382">
        <v>75045.199999999983</v>
      </c>
      <c r="K330" s="381">
        <v>74445</v>
      </c>
      <c r="L330" s="381">
        <v>73918</v>
      </c>
      <c r="M330" s="381">
        <v>5.8639999999999998E-2</v>
      </c>
      <c r="N330" s="1"/>
      <c r="O330" s="1"/>
    </row>
    <row r="331" spans="1:15" ht="12.75" customHeight="1">
      <c r="A331" s="33">
        <v>321</v>
      </c>
      <c r="B331" s="443" t="s">
        <v>450</v>
      </c>
      <c r="C331" s="381">
        <v>44.65</v>
      </c>
      <c r="D331" s="382">
        <v>44.883333333333326</v>
      </c>
      <c r="E331" s="382">
        <v>44.316666666666649</v>
      </c>
      <c r="F331" s="382">
        <v>43.98333333333332</v>
      </c>
      <c r="G331" s="382">
        <v>43.416666666666643</v>
      </c>
      <c r="H331" s="382">
        <v>45.216666666666654</v>
      </c>
      <c r="I331" s="382">
        <v>45.783333333333331</v>
      </c>
      <c r="J331" s="382">
        <v>46.11666666666666</v>
      </c>
      <c r="K331" s="381">
        <v>45.45</v>
      </c>
      <c r="L331" s="381">
        <v>44.55</v>
      </c>
      <c r="M331" s="381">
        <v>12.953519999999999</v>
      </c>
      <c r="N331" s="1"/>
      <c r="O331" s="1"/>
    </row>
    <row r="332" spans="1:15" ht="12.75" customHeight="1">
      <c r="A332" s="33">
        <v>322</v>
      </c>
      <c r="B332" s="443" t="s">
        <v>163</v>
      </c>
      <c r="C332" s="381">
        <v>1525.3</v>
      </c>
      <c r="D332" s="382">
        <v>1530.5333333333335</v>
      </c>
      <c r="E332" s="382">
        <v>1516.0166666666671</v>
      </c>
      <c r="F332" s="382">
        <v>1506.7333333333336</v>
      </c>
      <c r="G332" s="382">
        <v>1492.2166666666672</v>
      </c>
      <c r="H332" s="382">
        <v>1539.8166666666671</v>
      </c>
      <c r="I332" s="382">
        <v>1554.3333333333335</v>
      </c>
      <c r="J332" s="382">
        <v>1563.616666666667</v>
      </c>
      <c r="K332" s="381">
        <v>1545.05</v>
      </c>
      <c r="L332" s="381">
        <v>1521.25</v>
      </c>
      <c r="M332" s="381">
        <v>3.8372700000000002</v>
      </c>
      <c r="N332" s="1"/>
      <c r="O332" s="1"/>
    </row>
    <row r="333" spans="1:15" ht="12.75" customHeight="1">
      <c r="A333" s="33">
        <v>323</v>
      </c>
      <c r="B333" s="443" t="s">
        <v>164</v>
      </c>
      <c r="C333" s="381">
        <v>369.85</v>
      </c>
      <c r="D333" s="382">
        <v>367.23333333333335</v>
      </c>
      <c r="E333" s="382">
        <v>362.81666666666672</v>
      </c>
      <c r="F333" s="382">
        <v>355.78333333333336</v>
      </c>
      <c r="G333" s="382">
        <v>351.36666666666673</v>
      </c>
      <c r="H333" s="382">
        <v>374.26666666666671</v>
      </c>
      <c r="I333" s="382">
        <v>378.68333333333334</v>
      </c>
      <c r="J333" s="382">
        <v>385.7166666666667</v>
      </c>
      <c r="K333" s="381">
        <v>371.65</v>
      </c>
      <c r="L333" s="381">
        <v>360.2</v>
      </c>
      <c r="M333" s="381">
        <v>10.997299999999999</v>
      </c>
      <c r="N333" s="1"/>
      <c r="O333" s="1"/>
    </row>
    <row r="334" spans="1:15" ht="12.75" customHeight="1">
      <c r="A334" s="33">
        <v>324</v>
      </c>
      <c r="B334" s="443" t="s">
        <v>269</v>
      </c>
      <c r="C334" s="381">
        <v>917.45</v>
      </c>
      <c r="D334" s="382">
        <v>917.33333333333337</v>
      </c>
      <c r="E334" s="382">
        <v>910.11666666666679</v>
      </c>
      <c r="F334" s="382">
        <v>902.78333333333342</v>
      </c>
      <c r="G334" s="382">
        <v>895.56666666666683</v>
      </c>
      <c r="H334" s="382">
        <v>924.66666666666674</v>
      </c>
      <c r="I334" s="382">
        <v>931.88333333333321</v>
      </c>
      <c r="J334" s="382">
        <v>939.2166666666667</v>
      </c>
      <c r="K334" s="381">
        <v>924.55</v>
      </c>
      <c r="L334" s="381">
        <v>910</v>
      </c>
      <c r="M334" s="381">
        <v>1.3688100000000001</v>
      </c>
      <c r="N334" s="1"/>
      <c r="O334" s="1"/>
    </row>
    <row r="335" spans="1:15" ht="12.75" customHeight="1">
      <c r="A335" s="33">
        <v>325</v>
      </c>
      <c r="B335" s="443" t="s">
        <v>165</v>
      </c>
      <c r="C335" s="381">
        <v>108.45</v>
      </c>
      <c r="D335" s="382">
        <v>109.98333333333333</v>
      </c>
      <c r="E335" s="382">
        <v>106.46666666666667</v>
      </c>
      <c r="F335" s="382">
        <v>104.48333333333333</v>
      </c>
      <c r="G335" s="382">
        <v>100.96666666666667</v>
      </c>
      <c r="H335" s="382">
        <v>111.96666666666667</v>
      </c>
      <c r="I335" s="382">
        <v>115.48333333333335</v>
      </c>
      <c r="J335" s="382">
        <v>117.46666666666667</v>
      </c>
      <c r="K335" s="381">
        <v>113.5</v>
      </c>
      <c r="L335" s="381">
        <v>108</v>
      </c>
      <c r="M335" s="381">
        <v>274.55574999999999</v>
      </c>
      <c r="N335" s="1"/>
      <c r="O335" s="1"/>
    </row>
    <row r="336" spans="1:15" ht="12.75" customHeight="1">
      <c r="A336" s="33">
        <v>326</v>
      </c>
      <c r="B336" s="443" t="s">
        <v>166</v>
      </c>
      <c r="C336" s="381">
        <v>5638.2</v>
      </c>
      <c r="D336" s="382">
        <v>5604.25</v>
      </c>
      <c r="E336" s="382">
        <v>5535.7</v>
      </c>
      <c r="F336" s="382">
        <v>5433.2</v>
      </c>
      <c r="G336" s="382">
        <v>5364.65</v>
      </c>
      <c r="H336" s="382">
        <v>5706.75</v>
      </c>
      <c r="I336" s="382">
        <v>5775.2999999999993</v>
      </c>
      <c r="J336" s="382">
        <v>5877.8</v>
      </c>
      <c r="K336" s="381">
        <v>5672.8</v>
      </c>
      <c r="L336" s="381">
        <v>5501.75</v>
      </c>
      <c r="M336" s="381">
        <v>3.7147100000000002</v>
      </c>
      <c r="N336" s="1"/>
      <c r="O336" s="1"/>
    </row>
    <row r="337" spans="1:15" ht="12.75" customHeight="1">
      <c r="A337" s="33">
        <v>327</v>
      </c>
      <c r="B337" s="443" t="s">
        <v>167</v>
      </c>
      <c r="C337" s="381">
        <v>4146.1499999999996</v>
      </c>
      <c r="D337" s="382">
        <v>4111.8666666666668</v>
      </c>
      <c r="E337" s="382">
        <v>4048.6333333333332</v>
      </c>
      <c r="F337" s="382">
        <v>3951.1166666666663</v>
      </c>
      <c r="G337" s="382">
        <v>3887.8833333333328</v>
      </c>
      <c r="H337" s="382">
        <v>4209.3833333333332</v>
      </c>
      <c r="I337" s="382">
        <v>4272.6166666666668</v>
      </c>
      <c r="J337" s="382">
        <v>4370.1333333333341</v>
      </c>
      <c r="K337" s="381">
        <v>4175.1000000000004</v>
      </c>
      <c r="L337" s="381">
        <v>4014.35</v>
      </c>
      <c r="M337" s="381">
        <v>1.5742</v>
      </c>
      <c r="N337" s="1"/>
      <c r="O337" s="1"/>
    </row>
    <row r="338" spans="1:15" ht="12.75" customHeight="1">
      <c r="A338" s="33">
        <v>328</v>
      </c>
      <c r="B338" s="443" t="s">
        <v>851</v>
      </c>
      <c r="C338" s="381">
        <v>2349.5</v>
      </c>
      <c r="D338" s="382">
        <v>2365.7999999999997</v>
      </c>
      <c r="E338" s="382">
        <v>2316.6999999999994</v>
      </c>
      <c r="F338" s="382">
        <v>2283.8999999999996</v>
      </c>
      <c r="G338" s="382">
        <v>2234.7999999999993</v>
      </c>
      <c r="H338" s="382">
        <v>2398.5999999999995</v>
      </c>
      <c r="I338" s="382">
        <v>2447.6999999999998</v>
      </c>
      <c r="J338" s="382">
        <v>2480.4999999999995</v>
      </c>
      <c r="K338" s="381">
        <v>2414.9</v>
      </c>
      <c r="L338" s="381">
        <v>2333</v>
      </c>
      <c r="M338" s="381">
        <v>0.28137000000000001</v>
      </c>
      <c r="N338" s="1"/>
      <c r="O338" s="1"/>
    </row>
    <row r="339" spans="1:15" ht="12.75" customHeight="1">
      <c r="A339" s="33">
        <v>329</v>
      </c>
      <c r="B339" s="443" t="s">
        <v>458</v>
      </c>
      <c r="C339" s="381">
        <v>51.65</v>
      </c>
      <c r="D339" s="382">
        <v>51.616666666666667</v>
      </c>
      <c r="E339" s="382">
        <v>50.833333333333336</v>
      </c>
      <c r="F339" s="382">
        <v>50.016666666666666</v>
      </c>
      <c r="G339" s="382">
        <v>49.233333333333334</v>
      </c>
      <c r="H339" s="382">
        <v>52.433333333333337</v>
      </c>
      <c r="I339" s="382">
        <v>53.216666666666669</v>
      </c>
      <c r="J339" s="382">
        <v>54.033333333333339</v>
      </c>
      <c r="K339" s="381">
        <v>52.4</v>
      </c>
      <c r="L339" s="381">
        <v>50.8</v>
      </c>
      <c r="M339" s="381">
        <v>283.52481</v>
      </c>
      <c r="N339" s="1"/>
      <c r="O339" s="1"/>
    </row>
    <row r="340" spans="1:15" ht="12.75" customHeight="1">
      <c r="A340" s="33">
        <v>330</v>
      </c>
      <c r="B340" s="443" t="s">
        <v>459</v>
      </c>
      <c r="C340" s="381">
        <v>75.55</v>
      </c>
      <c r="D340" s="382">
        <v>75.583333333333329</v>
      </c>
      <c r="E340" s="382">
        <v>74.36666666666666</v>
      </c>
      <c r="F340" s="382">
        <v>73.183333333333337</v>
      </c>
      <c r="G340" s="382">
        <v>71.966666666666669</v>
      </c>
      <c r="H340" s="382">
        <v>76.766666666666652</v>
      </c>
      <c r="I340" s="382">
        <v>77.98333333333332</v>
      </c>
      <c r="J340" s="382">
        <v>79.166666666666643</v>
      </c>
      <c r="K340" s="381">
        <v>76.8</v>
      </c>
      <c r="L340" s="381">
        <v>74.400000000000006</v>
      </c>
      <c r="M340" s="381">
        <v>144.05556000000001</v>
      </c>
      <c r="N340" s="1"/>
      <c r="O340" s="1"/>
    </row>
    <row r="341" spans="1:15" ht="12.75" customHeight="1">
      <c r="A341" s="33">
        <v>331</v>
      </c>
      <c r="B341" s="443" t="s">
        <v>460</v>
      </c>
      <c r="C341" s="381">
        <v>570.85</v>
      </c>
      <c r="D341" s="382">
        <v>573.88333333333333</v>
      </c>
      <c r="E341" s="382">
        <v>563.86666666666667</v>
      </c>
      <c r="F341" s="382">
        <v>556.88333333333333</v>
      </c>
      <c r="G341" s="382">
        <v>546.86666666666667</v>
      </c>
      <c r="H341" s="382">
        <v>580.86666666666667</v>
      </c>
      <c r="I341" s="382">
        <v>590.88333333333333</v>
      </c>
      <c r="J341" s="382">
        <v>597.86666666666667</v>
      </c>
      <c r="K341" s="381">
        <v>583.9</v>
      </c>
      <c r="L341" s="381">
        <v>566.9</v>
      </c>
      <c r="M341" s="381">
        <v>0.37165999999999999</v>
      </c>
      <c r="N341" s="1"/>
      <c r="O341" s="1"/>
    </row>
    <row r="342" spans="1:15" ht="12.75" customHeight="1">
      <c r="A342" s="33">
        <v>332</v>
      </c>
      <c r="B342" s="443" t="s">
        <v>168</v>
      </c>
      <c r="C342" s="381">
        <v>19761.95</v>
      </c>
      <c r="D342" s="382">
        <v>19712.316666666666</v>
      </c>
      <c r="E342" s="382">
        <v>19599.633333333331</v>
      </c>
      <c r="F342" s="382">
        <v>19437.316666666666</v>
      </c>
      <c r="G342" s="382">
        <v>19324.633333333331</v>
      </c>
      <c r="H342" s="382">
        <v>19874.633333333331</v>
      </c>
      <c r="I342" s="382">
        <v>19987.316666666666</v>
      </c>
      <c r="J342" s="382">
        <v>20149.633333333331</v>
      </c>
      <c r="K342" s="381">
        <v>19825</v>
      </c>
      <c r="L342" s="381">
        <v>19550</v>
      </c>
      <c r="M342" s="381">
        <v>0.31788</v>
      </c>
      <c r="N342" s="1"/>
      <c r="O342" s="1"/>
    </row>
    <row r="343" spans="1:15" ht="12.75" customHeight="1">
      <c r="A343" s="33">
        <v>333</v>
      </c>
      <c r="B343" s="443" t="s">
        <v>466</v>
      </c>
      <c r="C343" s="381">
        <v>89.35</v>
      </c>
      <c r="D343" s="382">
        <v>90.25</v>
      </c>
      <c r="E343" s="382">
        <v>88.1</v>
      </c>
      <c r="F343" s="382">
        <v>86.85</v>
      </c>
      <c r="G343" s="382">
        <v>84.699999999999989</v>
      </c>
      <c r="H343" s="382">
        <v>91.5</v>
      </c>
      <c r="I343" s="382">
        <v>93.65</v>
      </c>
      <c r="J343" s="382">
        <v>94.9</v>
      </c>
      <c r="K343" s="381">
        <v>92.4</v>
      </c>
      <c r="L343" s="381">
        <v>89</v>
      </c>
      <c r="M343" s="381">
        <v>7.4590899999999998</v>
      </c>
      <c r="N343" s="1"/>
      <c r="O343" s="1"/>
    </row>
    <row r="344" spans="1:15" ht="12.75" customHeight="1">
      <c r="A344" s="33">
        <v>334</v>
      </c>
      <c r="B344" s="443" t="s">
        <v>465</v>
      </c>
      <c r="C344" s="381">
        <v>56.45</v>
      </c>
      <c r="D344" s="382">
        <v>56.533333333333339</v>
      </c>
      <c r="E344" s="382">
        <v>55.466666666666676</v>
      </c>
      <c r="F344" s="382">
        <v>54.483333333333334</v>
      </c>
      <c r="G344" s="382">
        <v>53.416666666666671</v>
      </c>
      <c r="H344" s="382">
        <v>57.51666666666668</v>
      </c>
      <c r="I344" s="382">
        <v>58.583333333333343</v>
      </c>
      <c r="J344" s="382">
        <v>59.566666666666684</v>
      </c>
      <c r="K344" s="381">
        <v>57.6</v>
      </c>
      <c r="L344" s="381">
        <v>55.55</v>
      </c>
      <c r="M344" s="381">
        <v>14.274889999999999</v>
      </c>
      <c r="N344" s="1"/>
      <c r="O344" s="1"/>
    </row>
    <row r="345" spans="1:15" ht="12.75" customHeight="1">
      <c r="A345" s="33">
        <v>335</v>
      </c>
      <c r="B345" s="443" t="s">
        <v>464</v>
      </c>
      <c r="C345" s="381">
        <v>655.95</v>
      </c>
      <c r="D345" s="382">
        <v>656.53333333333342</v>
      </c>
      <c r="E345" s="382">
        <v>646.11666666666679</v>
      </c>
      <c r="F345" s="382">
        <v>636.28333333333342</v>
      </c>
      <c r="G345" s="382">
        <v>625.86666666666679</v>
      </c>
      <c r="H345" s="382">
        <v>666.36666666666679</v>
      </c>
      <c r="I345" s="382">
        <v>676.78333333333353</v>
      </c>
      <c r="J345" s="382">
        <v>686.61666666666679</v>
      </c>
      <c r="K345" s="381">
        <v>666.95</v>
      </c>
      <c r="L345" s="381">
        <v>646.70000000000005</v>
      </c>
      <c r="M345" s="381">
        <v>2.3961299999999999</v>
      </c>
      <c r="N345" s="1"/>
      <c r="O345" s="1"/>
    </row>
    <row r="346" spans="1:15" ht="12.75" customHeight="1">
      <c r="A346" s="33">
        <v>336</v>
      </c>
      <c r="B346" s="443" t="s">
        <v>461</v>
      </c>
      <c r="C346" s="381">
        <v>31.05</v>
      </c>
      <c r="D346" s="382">
        <v>31.133333333333336</v>
      </c>
      <c r="E346" s="382">
        <v>30.816666666666674</v>
      </c>
      <c r="F346" s="382">
        <v>30.583333333333336</v>
      </c>
      <c r="G346" s="382">
        <v>30.266666666666673</v>
      </c>
      <c r="H346" s="382">
        <v>31.366666666666674</v>
      </c>
      <c r="I346" s="382">
        <v>31.683333333333337</v>
      </c>
      <c r="J346" s="382">
        <v>31.916666666666675</v>
      </c>
      <c r="K346" s="381">
        <v>31.45</v>
      </c>
      <c r="L346" s="381">
        <v>30.9</v>
      </c>
      <c r="M346" s="381">
        <v>34.871720000000003</v>
      </c>
      <c r="N346" s="1"/>
      <c r="O346" s="1"/>
    </row>
    <row r="347" spans="1:15" ht="12.75" customHeight="1">
      <c r="A347" s="33">
        <v>337</v>
      </c>
      <c r="B347" s="443" t="s">
        <v>537</v>
      </c>
      <c r="C347" s="381">
        <v>139.4</v>
      </c>
      <c r="D347" s="382">
        <v>140.26666666666668</v>
      </c>
      <c r="E347" s="382">
        <v>137.73333333333335</v>
      </c>
      <c r="F347" s="382">
        <v>136.06666666666666</v>
      </c>
      <c r="G347" s="382">
        <v>133.53333333333333</v>
      </c>
      <c r="H347" s="382">
        <v>141.93333333333337</v>
      </c>
      <c r="I347" s="382">
        <v>144.46666666666673</v>
      </c>
      <c r="J347" s="382">
        <v>146.13333333333338</v>
      </c>
      <c r="K347" s="381">
        <v>142.80000000000001</v>
      </c>
      <c r="L347" s="381">
        <v>138.6</v>
      </c>
      <c r="M347" s="381">
        <v>7.2854700000000001</v>
      </c>
      <c r="N347" s="1"/>
      <c r="O347" s="1"/>
    </row>
    <row r="348" spans="1:15" ht="12.75" customHeight="1">
      <c r="A348" s="33">
        <v>338</v>
      </c>
      <c r="B348" s="443" t="s">
        <v>467</v>
      </c>
      <c r="C348" s="381">
        <v>2582.3000000000002</v>
      </c>
      <c r="D348" s="382">
        <v>2583.4333333333334</v>
      </c>
      <c r="E348" s="382">
        <v>2468.8666666666668</v>
      </c>
      <c r="F348" s="382">
        <v>2355.4333333333334</v>
      </c>
      <c r="G348" s="382">
        <v>2240.8666666666668</v>
      </c>
      <c r="H348" s="382">
        <v>2696.8666666666668</v>
      </c>
      <c r="I348" s="382">
        <v>2811.4333333333334</v>
      </c>
      <c r="J348" s="382">
        <v>2924.8666666666668</v>
      </c>
      <c r="K348" s="381">
        <v>2698</v>
      </c>
      <c r="L348" s="381">
        <v>2470</v>
      </c>
      <c r="M348" s="381">
        <v>0.96653999999999995</v>
      </c>
      <c r="N348" s="1"/>
      <c r="O348" s="1"/>
    </row>
    <row r="349" spans="1:15" ht="12.75" customHeight="1">
      <c r="A349" s="33">
        <v>339</v>
      </c>
      <c r="B349" s="443" t="s">
        <v>462</v>
      </c>
      <c r="C349" s="381">
        <v>66.150000000000006</v>
      </c>
      <c r="D349" s="382">
        <v>65.149999999999991</v>
      </c>
      <c r="E349" s="382">
        <v>63.699999999999989</v>
      </c>
      <c r="F349" s="382">
        <v>61.25</v>
      </c>
      <c r="G349" s="382">
        <v>59.8</v>
      </c>
      <c r="H349" s="382">
        <v>67.59999999999998</v>
      </c>
      <c r="I349" s="382">
        <v>69.05</v>
      </c>
      <c r="J349" s="382">
        <v>71.499999999999972</v>
      </c>
      <c r="K349" s="381">
        <v>66.599999999999994</v>
      </c>
      <c r="L349" s="381">
        <v>62.7</v>
      </c>
      <c r="M349" s="381">
        <v>84.474270000000004</v>
      </c>
      <c r="N349" s="1"/>
      <c r="O349" s="1"/>
    </row>
    <row r="350" spans="1:15" ht="12.75" customHeight="1">
      <c r="A350" s="33">
        <v>340</v>
      </c>
      <c r="B350" s="443" t="s">
        <v>169</v>
      </c>
      <c r="C350" s="381">
        <v>136.44999999999999</v>
      </c>
      <c r="D350" s="382">
        <v>137.65</v>
      </c>
      <c r="E350" s="382">
        <v>134.9</v>
      </c>
      <c r="F350" s="382">
        <v>133.35</v>
      </c>
      <c r="G350" s="382">
        <v>130.6</v>
      </c>
      <c r="H350" s="382">
        <v>139.20000000000002</v>
      </c>
      <c r="I350" s="382">
        <v>141.95000000000002</v>
      </c>
      <c r="J350" s="382">
        <v>143.50000000000003</v>
      </c>
      <c r="K350" s="381">
        <v>140.4</v>
      </c>
      <c r="L350" s="381">
        <v>136.1</v>
      </c>
      <c r="M350" s="381">
        <v>54.32123</v>
      </c>
      <c r="N350" s="1"/>
      <c r="O350" s="1"/>
    </row>
    <row r="351" spans="1:15" ht="12.75" customHeight="1">
      <c r="A351" s="33">
        <v>341</v>
      </c>
      <c r="B351" s="443" t="s">
        <v>463</v>
      </c>
      <c r="C351" s="381">
        <v>253.45</v>
      </c>
      <c r="D351" s="382">
        <v>254.65</v>
      </c>
      <c r="E351" s="382">
        <v>250.35000000000002</v>
      </c>
      <c r="F351" s="382">
        <v>247.25000000000003</v>
      </c>
      <c r="G351" s="382">
        <v>242.95000000000005</v>
      </c>
      <c r="H351" s="382">
        <v>257.75</v>
      </c>
      <c r="I351" s="382">
        <v>262.05</v>
      </c>
      <c r="J351" s="382">
        <v>265.14999999999998</v>
      </c>
      <c r="K351" s="381">
        <v>258.95</v>
      </c>
      <c r="L351" s="381">
        <v>251.55</v>
      </c>
      <c r="M351" s="381">
        <v>5.9926599999999999</v>
      </c>
      <c r="N351" s="1"/>
      <c r="O351" s="1"/>
    </row>
    <row r="352" spans="1:15" ht="12.75" customHeight="1">
      <c r="A352" s="33">
        <v>342</v>
      </c>
      <c r="B352" s="443" t="s">
        <v>171</v>
      </c>
      <c r="C352" s="381">
        <v>132.30000000000001</v>
      </c>
      <c r="D352" s="382">
        <v>132.43333333333334</v>
      </c>
      <c r="E352" s="382">
        <v>130.86666666666667</v>
      </c>
      <c r="F352" s="382">
        <v>129.43333333333334</v>
      </c>
      <c r="G352" s="382">
        <v>127.86666666666667</v>
      </c>
      <c r="H352" s="382">
        <v>133.86666666666667</v>
      </c>
      <c r="I352" s="382">
        <v>135.43333333333334</v>
      </c>
      <c r="J352" s="382">
        <v>136.86666666666667</v>
      </c>
      <c r="K352" s="381">
        <v>134</v>
      </c>
      <c r="L352" s="381">
        <v>131</v>
      </c>
      <c r="M352" s="381">
        <v>119.71883</v>
      </c>
      <c r="N352" s="1"/>
      <c r="O352" s="1"/>
    </row>
    <row r="353" spans="1:15" ht="12.75" customHeight="1">
      <c r="A353" s="33">
        <v>343</v>
      </c>
      <c r="B353" s="443" t="s">
        <v>270</v>
      </c>
      <c r="C353" s="381">
        <v>932.65</v>
      </c>
      <c r="D353" s="382">
        <v>932.61666666666679</v>
      </c>
      <c r="E353" s="382">
        <v>913.48333333333358</v>
      </c>
      <c r="F353" s="382">
        <v>894.31666666666683</v>
      </c>
      <c r="G353" s="382">
        <v>875.18333333333362</v>
      </c>
      <c r="H353" s="382">
        <v>951.78333333333353</v>
      </c>
      <c r="I353" s="382">
        <v>970.91666666666674</v>
      </c>
      <c r="J353" s="382">
        <v>990.08333333333348</v>
      </c>
      <c r="K353" s="381">
        <v>951.75</v>
      </c>
      <c r="L353" s="381">
        <v>913.45</v>
      </c>
      <c r="M353" s="381">
        <v>10.89743</v>
      </c>
      <c r="N353" s="1"/>
      <c r="O353" s="1"/>
    </row>
    <row r="354" spans="1:15" ht="12.75" customHeight="1">
      <c r="A354" s="33">
        <v>344</v>
      </c>
      <c r="B354" s="443" t="s">
        <v>468</v>
      </c>
      <c r="C354" s="381">
        <v>4142.5</v>
      </c>
      <c r="D354" s="382">
        <v>4119.1333333333332</v>
      </c>
      <c r="E354" s="382">
        <v>4081.2666666666664</v>
      </c>
      <c r="F354" s="382">
        <v>4020.0333333333333</v>
      </c>
      <c r="G354" s="382">
        <v>3982.1666666666665</v>
      </c>
      <c r="H354" s="382">
        <v>4180.3666666666668</v>
      </c>
      <c r="I354" s="382">
        <v>4218.2333333333336</v>
      </c>
      <c r="J354" s="382">
        <v>4279.4666666666662</v>
      </c>
      <c r="K354" s="381">
        <v>4157</v>
      </c>
      <c r="L354" s="381">
        <v>4057.9</v>
      </c>
      <c r="M354" s="381">
        <v>1.1040099999999999</v>
      </c>
      <c r="N354" s="1"/>
      <c r="O354" s="1"/>
    </row>
    <row r="355" spans="1:15" ht="12.75" customHeight="1">
      <c r="A355" s="33">
        <v>345</v>
      </c>
      <c r="B355" s="443" t="s">
        <v>271</v>
      </c>
      <c r="C355" s="381">
        <v>213</v>
      </c>
      <c r="D355" s="382">
        <v>214.1</v>
      </c>
      <c r="E355" s="382">
        <v>210.6</v>
      </c>
      <c r="F355" s="382">
        <v>208.2</v>
      </c>
      <c r="G355" s="382">
        <v>204.7</v>
      </c>
      <c r="H355" s="382">
        <v>216.5</v>
      </c>
      <c r="I355" s="382">
        <v>220</v>
      </c>
      <c r="J355" s="382">
        <v>222.4</v>
      </c>
      <c r="K355" s="381">
        <v>217.6</v>
      </c>
      <c r="L355" s="381">
        <v>211.7</v>
      </c>
      <c r="M355" s="381">
        <v>11.851000000000001</v>
      </c>
      <c r="N355" s="1"/>
      <c r="O355" s="1"/>
    </row>
    <row r="356" spans="1:15" ht="12.75" customHeight="1">
      <c r="A356" s="33">
        <v>346</v>
      </c>
      <c r="B356" s="443" t="s">
        <v>172</v>
      </c>
      <c r="C356" s="381">
        <v>160.94999999999999</v>
      </c>
      <c r="D356" s="382">
        <v>160.06666666666669</v>
      </c>
      <c r="E356" s="382">
        <v>158.48333333333338</v>
      </c>
      <c r="F356" s="382">
        <v>156.01666666666668</v>
      </c>
      <c r="G356" s="382">
        <v>154.43333333333337</v>
      </c>
      <c r="H356" s="382">
        <v>162.53333333333339</v>
      </c>
      <c r="I356" s="382">
        <v>164.1166666666667</v>
      </c>
      <c r="J356" s="382">
        <v>166.5833333333334</v>
      </c>
      <c r="K356" s="381">
        <v>161.65</v>
      </c>
      <c r="L356" s="381">
        <v>157.6</v>
      </c>
      <c r="M356" s="381">
        <v>144.57548</v>
      </c>
      <c r="N356" s="1"/>
      <c r="O356" s="1"/>
    </row>
    <row r="357" spans="1:15" ht="12.75" customHeight="1">
      <c r="A357" s="33">
        <v>347</v>
      </c>
      <c r="B357" s="443" t="s">
        <v>469</v>
      </c>
      <c r="C357" s="381">
        <v>368.7</v>
      </c>
      <c r="D357" s="382">
        <v>371.84999999999997</v>
      </c>
      <c r="E357" s="382">
        <v>364.84999999999991</v>
      </c>
      <c r="F357" s="382">
        <v>360.99999999999994</v>
      </c>
      <c r="G357" s="382">
        <v>353.99999999999989</v>
      </c>
      <c r="H357" s="382">
        <v>375.69999999999993</v>
      </c>
      <c r="I357" s="382">
        <v>382.70000000000005</v>
      </c>
      <c r="J357" s="382">
        <v>386.54999999999995</v>
      </c>
      <c r="K357" s="381">
        <v>378.85</v>
      </c>
      <c r="L357" s="381">
        <v>368</v>
      </c>
      <c r="M357" s="381">
        <v>1.2476400000000001</v>
      </c>
      <c r="N357" s="1"/>
      <c r="O357" s="1"/>
    </row>
    <row r="358" spans="1:15" ht="12.75" customHeight="1">
      <c r="A358" s="33">
        <v>348</v>
      </c>
      <c r="B358" s="443" t="s">
        <v>173</v>
      </c>
      <c r="C358" s="381">
        <v>43637.1</v>
      </c>
      <c r="D358" s="382">
        <v>43636.4</v>
      </c>
      <c r="E358" s="382">
        <v>43226.200000000004</v>
      </c>
      <c r="F358" s="382">
        <v>42815.3</v>
      </c>
      <c r="G358" s="382">
        <v>42405.100000000006</v>
      </c>
      <c r="H358" s="382">
        <v>44047.3</v>
      </c>
      <c r="I358" s="382">
        <v>44457.5</v>
      </c>
      <c r="J358" s="382">
        <v>44868.4</v>
      </c>
      <c r="K358" s="381">
        <v>44046.6</v>
      </c>
      <c r="L358" s="381">
        <v>43225.5</v>
      </c>
      <c r="M358" s="381">
        <v>0.15467</v>
      </c>
      <c r="N358" s="1"/>
      <c r="O358" s="1"/>
    </row>
    <row r="359" spans="1:15" ht="12.75" customHeight="1">
      <c r="A359" s="33">
        <v>349</v>
      </c>
      <c r="B359" s="443" t="s">
        <v>174</v>
      </c>
      <c r="C359" s="381">
        <v>2569.4499999999998</v>
      </c>
      <c r="D359" s="382">
        <v>2571.9833333333336</v>
      </c>
      <c r="E359" s="382">
        <v>2555.8166666666671</v>
      </c>
      <c r="F359" s="382">
        <v>2542.1833333333334</v>
      </c>
      <c r="G359" s="382">
        <v>2526.0166666666669</v>
      </c>
      <c r="H359" s="382">
        <v>2585.6166666666672</v>
      </c>
      <c r="I359" s="382">
        <v>2601.7833333333333</v>
      </c>
      <c r="J359" s="382">
        <v>2615.4166666666674</v>
      </c>
      <c r="K359" s="381">
        <v>2588.15</v>
      </c>
      <c r="L359" s="381">
        <v>2558.35</v>
      </c>
      <c r="M359" s="381">
        <v>2.8271000000000002</v>
      </c>
      <c r="N359" s="1"/>
      <c r="O359" s="1"/>
    </row>
    <row r="360" spans="1:15" ht="12.75" customHeight="1">
      <c r="A360" s="33">
        <v>350</v>
      </c>
      <c r="B360" s="443" t="s">
        <v>473</v>
      </c>
      <c r="C360" s="381">
        <v>4491.95</v>
      </c>
      <c r="D360" s="382">
        <v>4502.5</v>
      </c>
      <c r="E360" s="382">
        <v>4465.55</v>
      </c>
      <c r="F360" s="382">
        <v>4439.1500000000005</v>
      </c>
      <c r="G360" s="382">
        <v>4402.2000000000007</v>
      </c>
      <c r="H360" s="382">
        <v>4528.8999999999996</v>
      </c>
      <c r="I360" s="382">
        <v>4565.8500000000004</v>
      </c>
      <c r="J360" s="382">
        <v>4592.2499999999991</v>
      </c>
      <c r="K360" s="381">
        <v>4539.45</v>
      </c>
      <c r="L360" s="381">
        <v>4476.1000000000004</v>
      </c>
      <c r="M360" s="381">
        <v>1.79558</v>
      </c>
      <c r="N360" s="1"/>
      <c r="O360" s="1"/>
    </row>
    <row r="361" spans="1:15" ht="12.75" customHeight="1">
      <c r="A361" s="33">
        <v>351</v>
      </c>
      <c r="B361" s="443" t="s">
        <v>175</v>
      </c>
      <c r="C361" s="381">
        <v>226.2</v>
      </c>
      <c r="D361" s="382">
        <v>225.33333333333334</v>
      </c>
      <c r="E361" s="382">
        <v>223.76666666666668</v>
      </c>
      <c r="F361" s="382">
        <v>221.33333333333334</v>
      </c>
      <c r="G361" s="382">
        <v>219.76666666666668</v>
      </c>
      <c r="H361" s="382">
        <v>227.76666666666668</v>
      </c>
      <c r="I361" s="382">
        <v>229.33333333333334</v>
      </c>
      <c r="J361" s="382">
        <v>231.76666666666668</v>
      </c>
      <c r="K361" s="381">
        <v>226.9</v>
      </c>
      <c r="L361" s="381">
        <v>222.9</v>
      </c>
      <c r="M361" s="381">
        <v>20.153289999999998</v>
      </c>
      <c r="N361" s="1"/>
      <c r="O361" s="1"/>
    </row>
    <row r="362" spans="1:15" ht="12.75" customHeight="1">
      <c r="A362" s="33">
        <v>352</v>
      </c>
      <c r="B362" s="443" t="s">
        <v>176</v>
      </c>
      <c r="C362" s="381">
        <v>125.7</v>
      </c>
      <c r="D362" s="382">
        <v>125.75</v>
      </c>
      <c r="E362" s="382">
        <v>124.7</v>
      </c>
      <c r="F362" s="382">
        <v>123.7</v>
      </c>
      <c r="G362" s="382">
        <v>122.65</v>
      </c>
      <c r="H362" s="382">
        <v>126.75</v>
      </c>
      <c r="I362" s="382">
        <v>127.80000000000001</v>
      </c>
      <c r="J362" s="382">
        <v>128.80000000000001</v>
      </c>
      <c r="K362" s="381">
        <v>126.8</v>
      </c>
      <c r="L362" s="381">
        <v>124.75</v>
      </c>
      <c r="M362" s="381">
        <v>25.557639999999999</v>
      </c>
      <c r="N362" s="1"/>
      <c r="O362" s="1"/>
    </row>
    <row r="363" spans="1:15" ht="12.75" customHeight="1">
      <c r="A363" s="33">
        <v>353</v>
      </c>
      <c r="B363" s="443" t="s">
        <v>177</v>
      </c>
      <c r="C363" s="381">
        <v>4905.55</v>
      </c>
      <c r="D363" s="382">
        <v>4921.8499999999995</v>
      </c>
      <c r="E363" s="382">
        <v>4875.7499999999991</v>
      </c>
      <c r="F363" s="382">
        <v>4845.95</v>
      </c>
      <c r="G363" s="382">
        <v>4799.8499999999995</v>
      </c>
      <c r="H363" s="382">
        <v>4951.6499999999987</v>
      </c>
      <c r="I363" s="382">
        <v>4997.7499999999991</v>
      </c>
      <c r="J363" s="382">
        <v>5027.5499999999984</v>
      </c>
      <c r="K363" s="381">
        <v>4967.95</v>
      </c>
      <c r="L363" s="381">
        <v>4892.05</v>
      </c>
      <c r="M363" s="381">
        <v>0.23005</v>
      </c>
      <c r="N363" s="1"/>
      <c r="O363" s="1"/>
    </row>
    <row r="364" spans="1:15" ht="12.75" customHeight="1">
      <c r="A364" s="33">
        <v>354</v>
      </c>
      <c r="B364" s="443" t="s">
        <v>274</v>
      </c>
      <c r="C364" s="381">
        <v>15750.85</v>
      </c>
      <c r="D364" s="382">
        <v>15832.550000000001</v>
      </c>
      <c r="E364" s="382">
        <v>15618.300000000003</v>
      </c>
      <c r="F364" s="382">
        <v>15485.750000000002</v>
      </c>
      <c r="G364" s="382">
        <v>15271.500000000004</v>
      </c>
      <c r="H364" s="382">
        <v>15965.100000000002</v>
      </c>
      <c r="I364" s="382">
        <v>16179.349999999999</v>
      </c>
      <c r="J364" s="382">
        <v>16311.900000000001</v>
      </c>
      <c r="K364" s="381">
        <v>16046.8</v>
      </c>
      <c r="L364" s="381">
        <v>15700</v>
      </c>
      <c r="M364" s="381">
        <v>5.7639999999999997E-2</v>
      </c>
      <c r="N364" s="1"/>
      <c r="O364" s="1"/>
    </row>
    <row r="365" spans="1:15" ht="12.75" customHeight="1">
      <c r="A365" s="33">
        <v>355</v>
      </c>
      <c r="B365" s="443" t="s">
        <v>480</v>
      </c>
      <c r="C365" s="381">
        <v>5165.45</v>
      </c>
      <c r="D365" s="382">
        <v>5133.833333333333</v>
      </c>
      <c r="E365" s="382">
        <v>5093.7166666666662</v>
      </c>
      <c r="F365" s="382">
        <v>5021.9833333333336</v>
      </c>
      <c r="G365" s="382">
        <v>4981.8666666666668</v>
      </c>
      <c r="H365" s="382">
        <v>5205.5666666666657</v>
      </c>
      <c r="I365" s="382">
        <v>5245.6833333333325</v>
      </c>
      <c r="J365" s="382">
        <v>5317.4166666666652</v>
      </c>
      <c r="K365" s="381">
        <v>5173.95</v>
      </c>
      <c r="L365" s="381">
        <v>5062.1000000000004</v>
      </c>
      <c r="M365" s="381">
        <v>4.0559999999999999E-2</v>
      </c>
      <c r="N365" s="1"/>
      <c r="O365" s="1"/>
    </row>
    <row r="366" spans="1:15" ht="12.75" customHeight="1">
      <c r="A366" s="33">
        <v>356</v>
      </c>
      <c r="B366" s="443" t="s">
        <v>474</v>
      </c>
      <c r="C366" s="381">
        <v>246.5</v>
      </c>
      <c r="D366" s="382">
        <v>246.79999999999998</v>
      </c>
      <c r="E366" s="382">
        <v>243.19999999999996</v>
      </c>
      <c r="F366" s="382">
        <v>239.89999999999998</v>
      </c>
      <c r="G366" s="382">
        <v>236.29999999999995</v>
      </c>
      <c r="H366" s="382">
        <v>250.09999999999997</v>
      </c>
      <c r="I366" s="382">
        <v>253.7</v>
      </c>
      <c r="J366" s="382">
        <v>257</v>
      </c>
      <c r="K366" s="381">
        <v>250.4</v>
      </c>
      <c r="L366" s="381">
        <v>243.5</v>
      </c>
      <c r="M366" s="381">
        <v>15.42075</v>
      </c>
      <c r="N366" s="1"/>
      <c r="O366" s="1"/>
    </row>
    <row r="367" spans="1:15" ht="12.75" customHeight="1">
      <c r="A367" s="33">
        <v>357</v>
      </c>
      <c r="B367" s="443" t="s">
        <v>475</v>
      </c>
      <c r="C367" s="381">
        <v>990.75</v>
      </c>
      <c r="D367" s="382">
        <v>978.58333333333337</v>
      </c>
      <c r="E367" s="382">
        <v>957.16666666666674</v>
      </c>
      <c r="F367" s="382">
        <v>923.58333333333337</v>
      </c>
      <c r="G367" s="382">
        <v>902.16666666666674</v>
      </c>
      <c r="H367" s="382">
        <v>1012.1666666666667</v>
      </c>
      <c r="I367" s="382">
        <v>1033.5833333333335</v>
      </c>
      <c r="J367" s="382">
        <v>1067.1666666666667</v>
      </c>
      <c r="K367" s="381">
        <v>1000</v>
      </c>
      <c r="L367" s="381">
        <v>945</v>
      </c>
      <c r="M367" s="381">
        <v>4.9298099999999998</v>
      </c>
      <c r="N367" s="1"/>
      <c r="O367" s="1"/>
    </row>
    <row r="368" spans="1:15" ht="12.75" customHeight="1">
      <c r="A368" s="33">
        <v>358</v>
      </c>
      <c r="B368" s="443" t="s">
        <v>178</v>
      </c>
      <c r="C368" s="381">
        <v>2709.75</v>
      </c>
      <c r="D368" s="382">
        <v>2709.2833333333333</v>
      </c>
      <c r="E368" s="382">
        <v>2695.4666666666667</v>
      </c>
      <c r="F368" s="382">
        <v>2681.1833333333334</v>
      </c>
      <c r="G368" s="382">
        <v>2667.3666666666668</v>
      </c>
      <c r="H368" s="382">
        <v>2723.5666666666666</v>
      </c>
      <c r="I368" s="382">
        <v>2737.3833333333332</v>
      </c>
      <c r="J368" s="382">
        <v>2751.6666666666665</v>
      </c>
      <c r="K368" s="381">
        <v>2723.1</v>
      </c>
      <c r="L368" s="381">
        <v>2695</v>
      </c>
      <c r="M368" s="381">
        <v>2.9077099999999998</v>
      </c>
      <c r="N368" s="1"/>
      <c r="O368" s="1"/>
    </row>
    <row r="369" spans="1:15" ht="12.75" customHeight="1">
      <c r="A369" s="33">
        <v>359</v>
      </c>
      <c r="B369" s="443" t="s">
        <v>179</v>
      </c>
      <c r="C369" s="381">
        <v>2866.9</v>
      </c>
      <c r="D369" s="382">
        <v>2878.6333333333332</v>
      </c>
      <c r="E369" s="382">
        <v>2845.2666666666664</v>
      </c>
      <c r="F369" s="382">
        <v>2823.6333333333332</v>
      </c>
      <c r="G369" s="382">
        <v>2790.2666666666664</v>
      </c>
      <c r="H369" s="382">
        <v>2900.2666666666664</v>
      </c>
      <c r="I369" s="382">
        <v>2933.6333333333332</v>
      </c>
      <c r="J369" s="382">
        <v>2955.2666666666664</v>
      </c>
      <c r="K369" s="381">
        <v>2912</v>
      </c>
      <c r="L369" s="381">
        <v>2857</v>
      </c>
      <c r="M369" s="381">
        <v>2.8493400000000002</v>
      </c>
      <c r="N369" s="1"/>
      <c r="O369" s="1"/>
    </row>
    <row r="370" spans="1:15" ht="12.75" customHeight="1">
      <c r="A370" s="33">
        <v>360</v>
      </c>
      <c r="B370" s="443" t="s">
        <v>180</v>
      </c>
      <c r="C370" s="381">
        <v>39.950000000000003</v>
      </c>
      <c r="D370" s="382">
        <v>40.1</v>
      </c>
      <c r="E370" s="382">
        <v>39.6</v>
      </c>
      <c r="F370" s="382">
        <v>39.25</v>
      </c>
      <c r="G370" s="382">
        <v>38.75</v>
      </c>
      <c r="H370" s="382">
        <v>40.450000000000003</v>
      </c>
      <c r="I370" s="382">
        <v>40.950000000000003</v>
      </c>
      <c r="J370" s="382">
        <v>41.300000000000004</v>
      </c>
      <c r="K370" s="381">
        <v>40.6</v>
      </c>
      <c r="L370" s="381">
        <v>39.75</v>
      </c>
      <c r="M370" s="381">
        <v>401.17266999999998</v>
      </c>
      <c r="N370" s="1"/>
      <c r="O370" s="1"/>
    </row>
    <row r="371" spans="1:15" ht="12.75" customHeight="1">
      <c r="A371" s="33">
        <v>361</v>
      </c>
      <c r="B371" s="443" t="s">
        <v>471</v>
      </c>
      <c r="C371" s="381">
        <v>485</v>
      </c>
      <c r="D371" s="382">
        <v>485.18333333333339</v>
      </c>
      <c r="E371" s="382">
        <v>480.9166666666668</v>
      </c>
      <c r="F371" s="382">
        <v>476.83333333333343</v>
      </c>
      <c r="G371" s="382">
        <v>472.56666666666683</v>
      </c>
      <c r="H371" s="382">
        <v>489.26666666666677</v>
      </c>
      <c r="I371" s="382">
        <v>493.53333333333342</v>
      </c>
      <c r="J371" s="382">
        <v>497.61666666666673</v>
      </c>
      <c r="K371" s="381">
        <v>489.45</v>
      </c>
      <c r="L371" s="381">
        <v>481.1</v>
      </c>
      <c r="M371" s="381">
        <v>1.21288</v>
      </c>
      <c r="N371" s="1"/>
      <c r="O371" s="1"/>
    </row>
    <row r="372" spans="1:15" ht="12.75" customHeight="1">
      <c r="A372" s="33">
        <v>362</v>
      </c>
      <c r="B372" s="443" t="s">
        <v>472</v>
      </c>
      <c r="C372" s="381">
        <v>303.45</v>
      </c>
      <c r="D372" s="382">
        <v>301.90000000000003</v>
      </c>
      <c r="E372" s="382">
        <v>297.10000000000008</v>
      </c>
      <c r="F372" s="382">
        <v>290.75000000000006</v>
      </c>
      <c r="G372" s="382">
        <v>285.9500000000001</v>
      </c>
      <c r="H372" s="382">
        <v>308.25000000000006</v>
      </c>
      <c r="I372" s="382">
        <v>313.05</v>
      </c>
      <c r="J372" s="382">
        <v>319.40000000000003</v>
      </c>
      <c r="K372" s="381">
        <v>306.7</v>
      </c>
      <c r="L372" s="381">
        <v>295.55</v>
      </c>
      <c r="M372" s="381">
        <v>6.9562600000000003</v>
      </c>
      <c r="N372" s="1"/>
      <c r="O372" s="1"/>
    </row>
    <row r="373" spans="1:15" ht="12.75" customHeight="1">
      <c r="A373" s="33">
        <v>363</v>
      </c>
      <c r="B373" s="443" t="s">
        <v>272</v>
      </c>
      <c r="C373" s="381">
        <v>2476.4</v>
      </c>
      <c r="D373" s="382">
        <v>2490.85</v>
      </c>
      <c r="E373" s="382">
        <v>2446.9499999999998</v>
      </c>
      <c r="F373" s="382">
        <v>2417.5</v>
      </c>
      <c r="G373" s="382">
        <v>2373.6</v>
      </c>
      <c r="H373" s="382">
        <v>2520.2999999999997</v>
      </c>
      <c r="I373" s="382">
        <v>2564.2000000000003</v>
      </c>
      <c r="J373" s="382">
        <v>2593.6499999999996</v>
      </c>
      <c r="K373" s="381">
        <v>2534.75</v>
      </c>
      <c r="L373" s="381">
        <v>2461.4</v>
      </c>
      <c r="M373" s="381">
        <v>3.3793299999999999</v>
      </c>
      <c r="N373" s="1"/>
      <c r="O373" s="1"/>
    </row>
    <row r="374" spans="1:15" ht="12.75" customHeight="1">
      <c r="A374" s="33">
        <v>364</v>
      </c>
      <c r="B374" s="443" t="s">
        <v>476</v>
      </c>
      <c r="C374" s="381">
        <v>932.05</v>
      </c>
      <c r="D374" s="382">
        <v>936.56666666666661</v>
      </c>
      <c r="E374" s="382">
        <v>923.13333333333321</v>
      </c>
      <c r="F374" s="382">
        <v>914.21666666666658</v>
      </c>
      <c r="G374" s="382">
        <v>900.78333333333319</v>
      </c>
      <c r="H374" s="382">
        <v>945.48333333333323</v>
      </c>
      <c r="I374" s="382">
        <v>958.91666666666663</v>
      </c>
      <c r="J374" s="382">
        <v>967.83333333333326</v>
      </c>
      <c r="K374" s="381">
        <v>950</v>
      </c>
      <c r="L374" s="381">
        <v>927.65</v>
      </c>
      <c r="M374" s="381">
        <v>0.24534</v>
      </c>
      <c r="N374" s="1"/>
      <c r="O374" s="1"/>
    </row>
    <row r="375" spans="1:15" ht="12.75" customHeight="1">
      <c r="A375" s="33">
        <v>365</v>
      </c>
      <c r="B375" s="443" t="s">
        <v>477</v>
      </c>
      <c r="C375" s="381">
        <v>1858.85</v>
      </c>
      <c r="D375" s="382">
        <v>1855.5333333333335</v>
      </c>
      <c r="E375" s="382">
        <v>1835.666666666667</v>
      </c>
      <c r="F375" s="382">
        <v>1812.4833333333333</v>
      </c>
      <c r="G375" s="382">
        <v>1792.6166666666668</v>
      </c>
      <c r="H375" s="382">
        <v>1878.7166666666672</v>
      </c>
      <c r="I375" s="382">
        <v>1898.5833333333335</v>
      </c>
      <c r="J375" s="382">
        <v>1921.7666666666673</v>
      </c>
      <c r="K375" s="381">
        <v>1875.4</v>
      </c>
      <c r="L375" s="381">
        <v>1832.35</v>
      </c>
      <c r="M375" s="381">
        <v>0.75704000000000005</v>
      </c>
      <c r="N375" s="1"/>
      <c r="O375" s="1"/>
    </row>
    <row r="376" spans="1:15" ht="12.75" customHeight="1">
      <c r="A376" s="33">
        <v>366</v>
      </c>
      <c r="B376" s="443" t="s">
        <v>852</v>
      </c>
      <c r="C376" s="381">
        <v>274.85000000000002</v>
      </c>
      <c r="D376" s="382">
        <v>283.98333333333335</v>
      </c>
      <c r="E376" s="382">
        <v>265.06666666666672</v>
      </c>
      <c r="F376" s="382">
        <v>255.28333333333336</v>
      </c>
      <c r="G376" s="382">
        <v>236.36666666666673</v>
      </c>
      <c r="H376" s="382">
        <v>293.76666666666671</v>
      </c>
      <c r="I376" s="382">
        <v>312.68333333333334</v>
      </c>
      <c r="J376" s="382">
        <v>322.4666666666667</v>
      </c>
      <c r="K376" s="381">
        <v>302.89999999999998</v>
      </c>
      <c r="L376" s="381">
        <v>274.2</v>
      </c>
      <c r="M376" s="381">
        <v>197.76318000000001</v>
      </c>
      <c r="N376" s="1"/>
      <c r="O376" s="1"/>
    </row>
    <row r="377" spans="1:15" ht="12.75" customHeight="1">
      <c r="A377" s="33">
        <v>367</v>
      </c>
      <c r="B377" s="443" t="s">
        <v>181</v>
      </c>
      <c r="C377" s="381">
        <v>203.85</v>
      </c>
      <c r="D377" s="382">
        <v>204.38333333333333</v>
      </c>
      <c r="E377" s="382">
        <v>202.96666666666664</v>
      </c>
      <c r="F377" s="382">
        <v>202.08333333333331</v>
      </c>
      <c r="G377" s="382">
        <v>200.66666666666663</v>
      </c>
      <c r="H377" s="382">
        <v>205.26666666666665</v>
      </c>
      <c r="I377" s="382">
        <v>206.68333333333334</v>
      </c>
      <c r="J377" s="382">
        <v>207.56666666666666</v>
      </c>
      <c r="K377" s="381">
        <v>205.8</v>
      </c>
      <c r="L377" s="381">
        <v>203.5</v>
      </c>
      <c r="M377" s="381">
        <v>54.065919999999998</v>
      </c>
      <c r="N377" s="1"/>
      <c r="O377" s="1"/>
    </row>
    <row r="378" spans="1:15" ht="12.75" customHeight="1">
      <c r="A378" s="33">
        <v>368</v>
      </c>
      <c r="B378" s="443" t="s">
        <v>291</v>
      </c>
      <c r="C378" s="381">
        <v>2470.65</v>
      </c>
      <c r="D378" s="382">
        <v>2476.1333333333332</v>
      </c>
      <c r="E378" s="382">
        <v>2437.8666666666663</v>
      </c>
      <c r="F378" s="382">
        <v>2405.083333333333</v>
      </c>
      <c r="G378" s="382">
        <v>2366.8166666666662</v>
      </c>
      <c r="H378" s="382">
        <v>2508.9166666666665</v>
      </c>
      <c r="I378" s="382">
        <v>2547.1833333333329</v>
      </c>
      <c r="J378" s="382">
        <v>2579.9666666666667</v>
      </c>
      <c r="K378" s="381">
        <v>2514.4</v>
      </c>
      <c r="L378" s="381">
        <v>2443.35</v>
      </c>
      <c r="M378" s="381">
        <v>0.22165000000000001</v>
      </c>
      <c r="N378" s="1"/>
      <c r="O378" s="1"/>
    </row>
    <row r="379" spans="1:15" ht="12.75" customHeight="1">
      <c r="A379" s="33">
        <v>369</v>
      </c>
      <c r="B379" s="443" t="s">
        <v>853</v>
      </c>
      <c r="C379" s="381">
        <v>372.4</v>
      </c>
      <c r="D379" s="382">
        <v>372.88333333333327</v>
      </c>
      <c r="E379" s="382">
        <v>366.06666666666655</v>
      </c>
      <c r="F379" s="382">
        <v>359.73333333333329</v>
      </c>
      <c r="G379" s="382">
        <v>352.91666666666657</v>
      </c>
      <c r="H379" s="382">
        <v>379.21666666666653</v>
      </c>
      <c r="I379" s="382">
        <v>386.03333333333325</v>
      </c>
      <c r="J379" s="382">
        <v>392.3666666666665</v>
      </c>
      <c r="K379" s="381">
        <v>379.7</v>
      </c>
      <c r="L379" s="381">
        <v>366.55</v>
      </c>
      <c r="M379" s="381">
        <v>6.2214999999999998</v>
      </c>
      <c r="N379" s="1"/>
      <c r="O379" s="1"/>
    </row>
    <row r="380" spans="1:15" ht="12.75" customHeight="1">
      <c r="A380" s="33">
        <v>370</v>
      </c>
      <c r="B380" s="443" t="s">
        <v>273</v>
      </c>
      <c r="C380" s="381">
        <v>461.7</v>
      </c>
      <c r="D380" s="382">
        <v>465.36666666666662</v>
      </c>
      <c r="E380" s="382">
        <v>451.63333333333321</v>
      </c>
      <c r="F380" s="382">
        <v>441.56666666666661</v>
      </c>
      <c r="G380" s="382">
        <v>427.8333333333332</v>
      </c>
      <c r="H380" s="382">
        <v>475.43333333333322</v>
      </c>
      <c r="I380" s="382">
        <v>489.16666666666669</v>
      </c>
      <c r="J380" s="382">
        <v>499.23333333333323</v>
      </c>
      <c r="K380" s="381">
        <v>479.1</v>
      </c>
      <c r="L380" s="381">
        <v>455.3</v>
      </c>
      <c r="M380" s="381">
        <v>13.51549</v>
      </c>
      <c r="N380" s="1"/>
      <c r="O380" s="1"/>
    </row>
    <row r="381" spans="1:15" ht="12.75" customHeight="1">
      <c r="A381" s="33">
        <v>371</v>
      </c>
      <c r="B381" s="443" t="s">
        <v>478</v>
      </c>
      <c r="C381" s="381">
        <v>690.95</v>
      </c>
      <c r="D381" s="382">
        <v>692.66666666666663</v>
      </c>
      <c r="E381" s="382">
        <v>688.33333333333326</v>
      </c>
      <c r="F381" s="382">
        <v>685.71666666666658</v>
      </c>
      <c r="G381" s="382">
        <v>681.38333333333321</v>
      </c>
      <c r="H381" s="382">
        <v>695.2833333333333</v>
      </c>
      <c r="I381" s="382">
        <v>699.61666666666656</v>
      </c>
      <c r="J381" s="382">
        <v>702.23333333333335</v>
      </c>
      <c r="K381" s="381">
        <v>697</v>
      </c>
      <c r="L381" s="381">
        <v>690.05</v>
      </c>
      <c r="M381" s="381">
        <v>2.5140699999999998</v>
      </c>
      <c r="N381" s="1"/>
      <c r="O381" s="1"/>
    </row>
    <row r="382" spans="1:15" ht="12.75" customHeight="1">
      <c r="A382" s="33">
        <v>372</v>
      </c>
      <c r="B382" s="443" t="s">
        <v>479</v>
      </c>
      <c r="C382" s="381">
        <v>150.69999999999999</v>
      </c>
      <c r="D382" s="382">
        <v>148.58333333333334</v>
      </c>
      <c r="E382" s="382">
        <v>138.16666666666669</v>
      </c>
      <c r="F382" s="382">
        <v>125.63333333333335</v>
      </c>
      <c r="G382" s="382">
        <v>115.2166666666667</v>
      </c>
      <c r="H382" s="382">
        <v>161.11666666666667</v>
      </c>
      <c r="I382" s="382">
        <v>171.53333333333336</v>
      </c>
      <c r="J382" s="382">
        <v>184.06666666666666</v>
      </c>
      <c r="K382" s="381">
        <v>159</v>
      </c>
      <c r="L382" s="381">
        <v>136.05000000000001</v>
      </c>
      <c r="M382" s="381">
        <v>67.963639999999998</v>
      </c>
      <c r="N382" s="1"/>
      <c r="O382" s="1"/>
    </row>
    <row r="383" spans="1:15" ht="12.75" customHeight="1">
      <c r="A383" s="33">
        <v>373</v>
      </c>
      <c r="B383" s="443" t="s">
        <v>183</v>
      </c>
      <c r="C383" s="381">
        <v>1482.8</v>
      </c>
      <c r="D383" s="382">
        <v>1460.6000000000001</v>
      </c>
      <c r="E383" s="382">
        <v>1432.2000000000003</v>
      </c>
      <c r="F383" s="382">
        <v>1381.6000000000001</v>
      </c>
      <c r="G383" s="382">
        <v>1353.2000000000003</v>
      </c>
      <c r="H383" s="382">
        <v>1511.2000000000003</v>
      </c>
      <c r="I383" s="382">
        <v>1539.6000000000004</v>
      </c>
      <c r="J383" s="382">
        <v>1590.2000000000003</v>
      </c>
      <c r="K383" s="381">
        <v>1489</v>
      </c>
      <c r="L383" s="381">
        <v>1410</v>
      </c>
      <c r="M383" s="381">
        <v>18.809750000000001</v>
      </c>
      <c r="N383" s="1"/>
      <c r="O383" s="1"/>
    </row>
    <row r="384" spans="1:15" ht="12.75" customHeight="1">
      <c r="A384" s="33">
        <v>374</v>
      </c>
      <c r="B384" s="443" t="s">
        <v>481</v>
      </c>
      <c r="C384" s="381">
        <v>792.55</v>
      </c>
      <c r="D384" s="382">
        <v>801.68333333333339</v>
      </c>
      <c r="E384" s="382">
        <v>780.86666666666679</v>
      </c>
      <c r="F384" s="382">
        <v>769.18333333333339</v>
      </c>
      <c r="G384" s="382">
        <v>748.36666666666679</v>
      </c>
      <c r="H384" s="382">
        <v>813.36666666666679</v>
      </c>
      <c r="I384" s="382">
        <v>834.18333333333339</v>
      </c>
      <c r="J384" s="382">
        <v>845.86666666666679</v>
      </c>
      <c r="K384" s="381">
        <v>822.5</v>
      </c>
      <c r="L384" s="381">
        <v>790</v>
      </c>
      <c r="M384" s="381">
        <v>1.46366</v>
      </c>
      <c r="N384" s="1"/>
      <c r="O384" s="1"/>
    </row>
    <row r="385" spans="1:15" ht="12.75" customHeight="1">
      <c r="A385" s="33">
        <v>375</v>
      </c>
      <c r="B385" s="443" t="s">
        <v>483</v>
      </c>
      <c r="C385" s="381">
        <v>1199.95</v>
      </c>
      <c r="D385" s="382">
        <v>1213.6166666666668</v>
      </c>
      <c r="E385" s="382">
        <v>1176.8333333333335</v>
      </c>
      <c r="F385" s="382">
        <v>1153.7166666666667</v>
      </c>
      <c r="G385" s="382">
        <v>1116.9333333333334</v>
      </c>
      <c r="H385" s="382">
        <v>1236.7333333333336</v>
      </c>
      <c r="I385" s="382">
        <v>1273.5166666666669</v>
      </c>
      <c r="J385" s="382">
        <v>1296.6333333333337</v>
      </c>
      <c r="K385" s="381">
        <v>1250.4000000000001</v>
      </c>
      <c r="L385" s="381">
        <v>1190.5</v>
      </c>
      <c r="M385" s="381">
        <v>2.6855500000000001</v>
      </c>
      <c r="N385" s="1"/>
      <c r="O385" s="1"/>
    </row>
    <row r="386" spans="1:15" ht="12.75" customHeight="1">
      <c r="A386" s="33">
        <v>376</v>
      </c>
      <c r="B386" s="443" t="s">
        <v>854</v>
      </c>
      <c r="C386" s="381">
        <v>120.55</v>
      </c>
      <c r="D386" s="382">
        <v>121.10000000000001</v>
      </c>
      <c r="E386" s="382">
        <v>119.70000000000002</v>
      </c>
      <c r="F386" s="382">
        <v>118.85000000000001</v>
      </c>
      <c r="G386" s="382">
        <v>117.45000000000002</v>
      </c>
      <c r="H386" s="382">
        <v>121.95000000000002</v>
      </c>
      <c r="I386" s="382">
        <v>123.35000000000002</v>
      </c>
      <c r="J386" s="382">
        <v>124.20000000000002</v>
      </c>
      <c r="K386" s="381">
        <v>122.5</v>
      </c>
      <c r="L386" s="381">
        <v>120.25</v>
      </c>
      <c r="M386" s="381">
        <v>13.193619999999999</v>
      </c>
      <c r="N386" s="1"/>
      <c r="O386" s="1"/>
    </row>
    <row r="387" spans="1:15" ht="12.75" customHeight="1">
      <c r="A387" s="33">
        <v>377</v>
      </c>
      <c r="B387" s="443" t="s">
        <v>485</v>
      </c>
      <c r="C387" s="381">
        <v>237.7</v>
      </c>
      <c r="D387" s="382">
        <v>239.16666666666666</v>
      </c>
      <c r="E387" s="382">
        <v>234.58333333333331</v>
      </c>
      <c r="F387" s="382">
        <v>231.46666666666667</v>
      </c>
      <c r="G387" s="382">
        <v>226.88333333333333</v>
      </c>
      <c r="H387" s="382">
        <v>242.2833333333333</v>
      </c>
      <c r="I387" s="382">
        <v>246.86666666666662</v>
      </c>
      <c r="J387" s="382">
        <v>249.98333333333329</v>
      </c>
      <c r="K387" s="381">
        <v>243.75</v>
      </c>
      <c r="L387" s="381">
        <v>236.05</v>
      </c>
      <c r="M387" s="381">
        <v>27.89423</v>
      </c>
      <c r="N387" s="1"/>
      <c r="O387" s="1"/>
    </row>
    <row r="388" spans="1:15" ht="12.75" customHeight="1">
      <c r="A388" s="33">
        <v>378</v>
      </c>
      <c r="B388" s="443" t="s">
        <v>486</v>
      </c>
      <c r="C388" s="381">
        <v>832.75</v>
      </c>
      <c r="D388" s="382">
        <v>828.31666666666661</v>
      </c>
      <c r="E388" s="382">
        <v>817.43333333333317</v>
      </c>
      <c r="F388" s="382">
        <v>802.11666666666656</v>
      </c>
      <c r="G388" s="382">
        <v>791.23333333333312</v>
      </c>
      <c r="H388" s="382">
        <v>843.63333333333321</v>
      </c>
      <c r="I388" s="382">
        <v>854.51666666666665</v>
      </c>
      <c r="J388" s="382">
        <v>869.83333333333326</v>
      </c>
      <c r="K388" s="381">
        <v>839.2</v>
      </c>
      <c r="L388" s="381">
        <v>813</v>
      </c>
      <c r="M388" s="381">
        <v>3.7121200000000001</v>
      </c>
      <c r="N388" s="1"/>
      <c r="O388" s="1"/>
    </row>
    <row r="389" spans="1:15" ht="12.75" customHeight="1">
      <c r="A389" s="33">
        <v>379</v>
      </c>
      <c r="B389" s="443" t="s">
        <v>487</v>
      </c>
      <c r="C389" s="381">
        <v>282.89999999999998</v>
      </c>
      <c r="D389" s="382">
        <v>282.45</v>
      </c>
      <c r="E389" s="382">
        <v>277.64999999999998</v>
      </c>
      <c r="F389" s="382">
        <v>272.39999999999998</v>
      </c>
      <c r="G389" s="382">
        <v>267.59999999999997</v>
      </c>
      <c r="H389" s="382">
        <v>287.7</v>
      </c>
      <c r="I389" s="382">
        <v>292.50000000000006</v>
      </c>
      <c r="J389" s="382">
        <v>297.75</v>
      </c>
      <c r="K389" s="381">
        <v>287.25</v>
      </c>
      <c r="L389" s="381">
        <v>277.2</v>
      </c>
      <c r="M389" s="381">
        <v>8.5106400000000004</v>
      </c>
      <c r="N389" s="1"/>
      <c r="O389" s="1"/>
    </row>
    <row r="390" spans="1:15" ht="12.75" customHeight="1">
      <c r="A390" s="33">
        <v>380</v>
      </c>
      <c r="B390" s="443" t="s">
        <v>184</v>
      </c>
      <c r="C390" s="381">
        <v>1018.6</v>
      </c>
      <c r="D390" s="382">
        <v>1028.8</v>
      </c>
      <c r="E390" s="382">
        <v>1002.8</v>
      </c>
      <c r="F390" s="382">
        <v>987</v>
      </c>
      <c r="G390" s="382">
        <v>961</v>
      </c>
      <c r="H390" s="382">
        <v>1044.5999999999999</v>
      </c>
      <c r="I390" s="382">
        <v>1070.5999999999999</v>
      </c>
      <c r="J390" s="382">
        <v>1086.3999999999999</v>
      </c>
      <c r="K390" s="381">
        <v>1054.8</v>
      </c>
      <c r="L390" s="381">
        <v>1013</v>
      </c>
      <c r="M390" s="381">
        <v>2.9920499999999999</v>
      </c>
      <c r="N390" s="1"/>
      <c r="O390" s="1"/>
    </row>
    <row r="391" spans="1:15" ht="12.75" customHeight="1">
      <c r="A391" s="33">
        <v>381</v>
      </c>
      <c r="B391" s="443" t="s">
        <v>489</v>
      </c>
      <c r="C391" s="381">
        <v>1940.5</v>
      </c>
      <c r="D391" s="382">
        <v>1942.6499999999999</v>
      </c>
      <c r="E391" s="382">
        <v>1918.1999999999998</v>
      </c>
      <c r="F391" s="382">
        <v>1895.8999999999999</v>
      </c>
      <c r="G391" s="382">
        <v>1871.4499999999998</v>
      </c>
      <c r="H391" s="382">
        <v>1964.9499999999998</v>
      </c>
      <c r="I391" s="382">
        <v>1989.4</v>
      </c>
      <c r="J391" s="382">
        <v>2011.6999999999998</v>
      </c>
      <c r="K391" s="381">
        <v>1967.1</v>
      </c>
      <c r="L391" s="381">
        <v>1920.35</v>
      </c>
      <c r="M391" s="381">
        <v>0.14646999999999999</v>
      </c>
      <c r="N391" s="1"/>
      <c r="O391" s="1"/>
    </row>
    <row r="392" spans="1:15" ht="12.75" customHeight="1">
      <c r="A392" s="33">
        <v>382</v>
      </c>
      <c r="B392" s="443" t="s">
        <v>185</v>
      </c>
      <c r="C392" s="381">
        <v>143</v>
      </c>
      <c r="D392" s="382">
        <v>141.5</v>
      </c>
      <c r="E392" s="382">
        <v>139.5</v>
      </c>
      <c r="F392" s="382">
        <v>136</v>
      </c>
      <c r="G392" s="382">
        <v>134</v>
      </c>
      <c r="H392" s="382">
        <v>145</v>
      </c>
      <c r="I392" s="382">
        <v>147</v>
      </c>
      <c r="J392" s="382">
        <v>150.5</v>
      </c>
      <c r="K392" s="381">
        <v>143.5</v>
      </c>
      <c r="L392" s="381">
        <v>138</v>
      </c>
      <c r="M392" s="381">
        <v>192.71548999999999</v>
      </c>
      <c r="N392" s="1"/>
      <c r="O392" s="1"/>
    </row>
    <row r="393" spans="1:15" ht="12.75" customHeight="1">
      <c r="A393" s="33">
        <v>383</v>
      </c>
      <c r="B393" s="443" t="s">
        <v>488</v>
      </c>
      <c r="C393" s="381">
        <v>80.8</v>
      </c>
      <c r="D393" s="382">
        <v>80.433333333333337</v>
      </c>
      <c r="E393" s="382">
        <v>78.866666666666674</v>
      </c>
      <c r="F393" s="382">
        <v>76.933333333333337</v>
      </c>
      <c r="G393" s="382">
        <v>75.366666666666674</v>
      </c>
      <c r="H393" s="382">
        <v>82.366666666666674</v>
      </c>
      <c r="I393" s="382">
        <v>83.933333333333337</v>
      </c>
      <c r="J393" s="382">
        <v>85.866666666666674</v>
      </c>
      <c r="K393" s="381">
        <v>82</v>
      </c>
      <c r="L393" s="381">
        <v>78.5</v>
      </c>
      <c r="M393" s="381">
        <v>57.645000000000003</v>
      </c>
      <c r="N393" s="1"/>
      <c r="O393" s="1"/>
    </row>
    <row r="394" spans="1:15" ht="12.75" customHeight="1">
      <c r="A394" s="33">
        <v>384</v>
      </c>
      <c r="B394" s="443" t="s">
        <v>186</v>
      </c>
      <c r="C394" s="381">
        <v>138</v>
      </c>
      <c r="D394" s="382">
        <v>138.75</v>
      </c>
      <c r="E394" s="382">
        <v>136.69999999999999</v>
      </c>
      <c r="F394" s="382">
        <v>135.39999999999998</v>
      </c>
      <c r="G394" s="382">
        <v>133.34999999999997</v>
      </c>
      <c r="H394" s="382">
        <v>140.05000000000001</v>
      </c>
      <c r="I394" s="382">
        <v>142.10000000000002</v>
      </c>
      <c r="J394" s="382">
        <v>143.40000000000003</v>
      </c>
      <c r="K394" s="381">
        <v>140.80000000000001</v>
      </c>
      <c r="L394" s="381">
        <v>137.44999999999999</v>
      </c>
      <c r="M394" s="381">
        <v>30.52148</v>
      </c>
      <c r="N394" s="1"/>
      <c r="O394" s="1"/>
    </row>
    <row r="395" spans="1:15" ht="12.75" customHeight="1">
      <c r="A395" s="33">
        <v>385</v>
      </c>
      <c r="B395" s="443" t="s">
        <v>490</v>
      </c>
      <c r="C395" s="381">
        <v>165.7</v>
      </c>
      <c r="D395" s="382">
        <v>167.35</v>
      </c>
      <c r="E395" s="382">
        <v>161.85</v>
      </c>
      <c r="F395" s="382">
        <v>158</v>
      </c>
      <c r="G395" s="382">
        <v>152.5</v>
      </c>
      <c r="H395" s="382">
        <v>171.2</v>
      </c>
      <c r="I395" s="382">
        <v>176.7</v>
      </c>
      <c r="J395" s="382">
        <v>180.54999999999998</v>
      </c>
      <c r="K395" s="381">
        <v>172.85</v>
      </c>
      <c r="L395" s="381">
        <v>163.5</v>
      </c>
      <c r="M395" s="381">
        <v>87.060969999999998</v>
      </c>
      <c r="N395" s="1"/>
      <c r="O395" s="1"/>
    </row>
    <row r="396" spans="1:15" ht="12.75" customHeight="1">
      <c r="A396" s="33">
        <v>386</v>
      </c>
      <c r="B396" s="443" t="s">
        <v>491</v>
      </c>
      <c r="C396" s="381">
        <v>1337.55</v>
      </c>
      <c r="D396" s="382">
        <v>1341.45</v>
      </c>
      <c r="E396" s="382">
        <v>1319.9</v>
      </c>
      <c r="F396" s="382">
        <v>1302.25</v>
      </c>
      <c r="G396" s="382">
        <v>1280.7</v>
      </c>
      <c r="H396" s="382">
        <v>1359.1000000000001</v>
      </c>
      <c r="I396" s="382">
        <v>1380.6499999999999</v>
      </c>
      <c r="J396" s="382">
        <v>1398.3000000000002</v>
      </c>
      <c r="K396" s="381">
        <v>1363</v>
      </c>
      <c r="L396" s="381">
        <v>1323.8</v>
      </c>
      <c r="M396" s="381">
        <v>1.0535099999999999</v>
      </c>
      <c r="N396" s="1"/>
      <c r="O396" s="1"/>
    </row>
    <row r="397" spans="1:15" ht="12.75" customHeight="1">
      <c r="A397" s="33">
        <v>387</v>
      </c>
      <c r="B397" s="443" t="s">
        <v>187</v>
      </c>
      <c r="C397" s="381">
        <v>2455.5500000000002</v>
      </c>
      <c r="D397" s="382">
        <v>2455.1666666666665</v>
      </c>
      <c r="E397" s="382">
        <v>2435.3833333333332</v>
      </c>
      <c r="F397" s="382">
        <v>2415.2166666666667</v>
      </c>
      <c r="G397" s="382">
        <v>2395.4333333333334</v>
      </c>
      <c r="H397" s="382">
        <v>2475.333333333333</v>
      </c>
      <c r="I397" s="382">
        <v>2495.1166666666668</v>
      </c>
      <c r="J397" s="382">
        <v>2515.2833333333328</v>
      </c>
      <c r="K397" s="381">
        <v>2474.9499999999998</v>
      </c>
      <c r="L397" s="381">
        <v>2435</v>
      </c>
      <c r="M397" s="381">
        <v>74.786810000000003</v>
      </c>
      <c r="N397" s="1"/>
      <c r="O397" s="1"/>
    </row>
    <row r="398" spans="1:15" ht="12.75" customHeight="1">
      <c r="A398" s="33">
        <v>388</v>
      </c>
      <c r="B398" s="443" t="s">
        <v>855</v>
      </c>
      <c r="C398" s="381">
        <v>413.15</v>
      </c>
      <c r="D398" s="382">
        <v>416.88333333333338</v>
      </c>
      <c r="E398" s="382">
        <v>396.26666666666677</v>
      </c>
      <c r="F398" s="382">
        <v>379.38333333333338</v>
      </c>
      <c r="G398" s="382">
        <v>358.76666666666677</v>
      </c>
      <c r="H398" s="382">
        <v>433.76666666666677</v>
      </c>
      <c r="I398" s="382">
        <v>454.38333333333344</v>
      </c>
      <c r="J398" s="382">
        <v>471.26666666666677</v>
      </c>
      <c r="K398" s="381">
        <v>437.5</v>
      </c>
      <c r="L398" s="381">
        <v>400</v>
      </c>
      <c r="M398" s="381">
        <v>33.228479999999998</v>
      </c>
      <c r="N398" s="1"/>
      <c r="O398" s="1"/>
    </row>
    <row r="399" spans="1:15" ht="12.75" customHeight="1">
      <c r="A399" s="33">
        <v>389</v>
      </c>
      <c r="B399" s="443" t="s">
        <v>482</v>
      </c>
      <c r="C399" s="381">
        <v>272.10000000000002</v>
      </c>
      <c r="D399" s="382">
        <v>273.68333333333334</v>
      </c>
      <c r="E399" s="382">
        <v>268.91666666666669</v>
      </c>
      <c r="F399" s="382">
        <v>265.73333333333335</v>
      </c>
      <c r="G399" s="382">
        <v>260.9666666666667</v>
      </c>
      <c r="H399" s="382">
        <v>276.86666666666667</v>
      </c>
      <c r="I399" s="382">
        <v>281.63333333333333</v>
      </c>
      <c r="J399" s="382">
        <v>284.81666666666666</v>
      </c>
      <c r="K399" s="381">
        <v>278.45</v>
      </c>
      <c r="L399" s="381">
        <v>270.5</v>
      </c>
      <c r="M399" s="381">
        <v>1.95225</v>
      </c>
      <c r="N399" s="1"/>
      <c r="O399" s="1"/>
    </row>
    <row r="400" spans="1:15" ht="12.75" customHeight="1">
      <c r="A400" s="33">
        <v>390</v>
      </c>
      <c r="B400" s="443" t="s">
        <v>492</v>
      </c>
      <c r="C400" s="381">
        <v>1257.2</v>
      </c>
      <c r="D400" s="382">
        <v>1264.25</v>
      </c>
      <c r="E400" s="382">
        <v>1247.95</v>
      </c>
      <c r="F400" s="382">
        <v>1238.7</v>
      </c>
      <c r="G400" s="382">
        <v>1222.4000000000001</v>
      </c>
      <c r="H400" s="382">
        <v>1273.5</v>
      </c>
      <c r="I400" s="382">
        <v>1289.8000000000002</v>
      </c>
      <c r="J400" s="382">
        <v>1299.05</v>
      </c>
      <c r="K400" s="381">
        <v>1280.55</v>
      </c>
      <c r="L400" s="381">
        <v>1255</v>
      </c>
      <c r="M400" s="381">
        <v>0.52812999999999999</v>
      </c>
      <c r="N400" s="1"/>
      <c r="O400" s="1"/>
    </row>
    <row r="401" spans="1:15" ht="12.75" customHeight="1">
      <c r="A401" s="33">
        <v>391</v>
      </c>
      <c r="B401" s="443" t="s">
        <v>493</v>
      </c>
      <c r="C401" s="381">
        <v>1864.25</v>
      </c>
      <c r="D401" s="382">
        <v>1845.3</v>
      </c>
      <c r="E401" s="382">
        <v>1811.85</v>
      </c>
      <c r="F401" s="382">
        <v>1759.45</v>
      </c>
      <c r="G401" s="382">
        <v>1726</v>
      </c>
      <c r="H401" s="382">
        <v>1897.6999999999998</v>
      </c>
      <c r="I401" s="382">
        <v>1931.15</v>
      </c>
      <c r="J401" s="382">
        <v>1983.5499999999997</v>
      </c>
      <c r="K401" s="381">
        <v>1878.75</v>
      </c>
      <c r="L401" s="381">
        <v>1792.9</v>
      </c>
      <c r="M401" s="381">
        <v>2.6068699999999998</v>
      </c>
      <c r="N401" s="1"/>
      <c r="O401" s="1"/>
    </row>
    <row r="402" spans="1:15" ht="12.75" customHeight="1">
      <c r="A402" s="33">
        <v>392</v>
      </c>
      <c r="B402" s="443" t="s">
        <v>484</v>
      </c>
      <c r="C402" s="381">
        <v>36</v>
      </c>
      <c r="D402" s="382">
        <v>36.233333333333327</v>
      </c>
      <c r="E402" s="382">
        <v>35.366666666666653</v>
      </c>
      <c r="F402" s="382">
        <v>34.733333333333327</v>
      </c>
      <c r="G402" s="382">
        <v>33.866666666666653</v>
      </c>
      <c r="H402" s="382">
        <v>36.866666666666653</v>
      </c>
      <c r="I402" s="382">
        <v>37.733333333333327</v>
      </c>
      <c r="J402" s="382">
        <v>38.366666666666653</v>
      </c>
      <c r="K402" s="381">
        <v>37.1</v>
      </c>
      <c r="L402" s="381">
        <v>35.6</v>
      </c>
      <c r="M402" s="381">
        <v>94.665999999999997</v>
      </c>
      <c r="N402" s="1"/>
      <c r="O402" s="1"/>
    </row>
    <row r="403" spans="1:15" ht="12.75" customHeight="1">
      <c r="A403" s="33">
        <v>393</v>
      </c>
      <c r="B403" s="443" t="s">
        <v>188</v>
      </c>
      <c r="C403" s="381">
        <v>104.4</v>
      </c>
      <c r="D403" s="382">
        <v>105.81666666666666</v>
      </c>
      <c r="E403" s="382">
        <v>102.83333333333333</v>
      </c>
      <c r="F403" s="382">
        <v>101.26666666666667</v>
      </c>
      <c r="G403" s="382">
        <v>98.283333333333331</v>
      </c>
      <c r="H403" s="382">
        <v>107.38333333333333</v>
      </c>
      <c r="I403" s="382">
        <v>110.36666666666667</v>
      </c>
      <c r="J403" s="382">
        <v>111.93333333333332</v>
      </c>
      <c r="K403" s="381">
        <v>108.8</v>
      </c>
      <c r="L403" s="381">
        <v>104.25</v>
      </c>
      <c r="M403" s="381">
        <v>839.97765000000004</v>
      </c>
      <c r="N403" s="1"/>
      <c r="O403" s="1"/>
    </row>
    <row r="404" spans="1:15" ht="12.75" customHeight="1">
      <c r="A404" s="33">
        <v>394</v>
      </c>
      <c r="B404" s="443" t="s">
        <v>276</v>
      </c>
      <c r="C404" s="381">
        <v>7589.35</v>
      </c>
      <c r="D404" s="382">
        <v>7576.8833333333341</v>
      </c>
      <c r="E404" s="382">
        <v>7515.7666666666682</v>
      </c>
      <c r="F404" s="382">
        <v>7442.1833333333343</v>
      </c>
      <c r="G404" s="382">
        <v>7381.0666666666684</v>
      </c>
      <c r="H404" s="382">
        <v>7650.4666666666681</v>
      </c>
      <c r="I404" s="382">
        <v>7711.5833333333348</v>
      </c>
      <c r="J404" s="382">
        <v>7785.1666666666679</v>
      </c>
      <c r="K404" s="381">
        <v>7638</v>
      </c>
      <c r="L404" s="381">
        <v>7503.3</v>
      </c>
      <c r="M404" s="381">
        <v>0.12371</v>
      </c>
      <c r="N404" s="1"/>
      <c r="O404" s="1"/>
    </row>
    <row r="405" spans="1:15" ht="12.75" customHeight="1">
      <c r="A405" s="33">
        <v>395</v>
      </c>
      <c r="B405" s="443" t="s">
        <v>275</v>
      </c>
      <c r="C405" s="381">
        <v>884.8</v>
      </c>
      <c r="D405" s="382">
        <v>890.25</v>
      </c>
      <c r="E405" s="382">
        <v>878.55</v>
      </c>
      <c r="F405" s="382">
        <v>872.3</v>
      </c>
      <c r="G405" s="382">
        <v>860.59999999999991</v>
      </c>
      <c r="H405" s="382">
        <v>896.5</v>
      </c>
      <c r="I405" s="382">
        <v>908.2</v>
      </c>
      <c r="J405" s="382">
        <v>914.45</v>
      </c>
      <c r="K405" s="381">
        <v>901.95</v>
      </c>
      <c r="L405" s="381">
        <v>884</v>
      </c>
      <c r="M405" s="381">
        <v>18.89273</v>
      </c>
      <c r="N405" s="1"/>
      <c r="O405" s="1"/>
    </row>
    <row r="406" spans="1:15" ht="12.75" customHeight="1">
      <c r="A406" s="33">
        <v>396</v>
      </c>
      <c r="B406" s="443" t="s">
        <v>189</v>
      </c>
      <c r="C406" s="381">
        <v>1233.4000000000001</v>
      </c>
      <c r="D406" s="382">
        <v>1232.4833333333333</v>
      </c>
      <c r="E406" s="382">
        <v>1225.0166666666667</v>
      </c>
      <c r="F406" s="382">
        <v>1216.6333333333332</v>
      </c>
      <c r="G406" s="382">
        <v>1209.1666666666665</v>
      </c>
      <c r="H406" s="382">
        <v>1240.8666666666668</v>
      </c>
      <c r="I406" s="382">
        <v>1248.3333333333335</v>
      </c>
      <c r="J406" s="382">
        <v>1256.7166666666669</v>
      </c>
      <c r="K406" s="381">
        <v>1239.95</v>
      </c>
      <c r="L406" s="381">
        <v>1224.0999999999999</v>
      </c>
      <c r="M406" s="381">
        <v>9.8587100000000003</v>
      </c>
      <c r="N406" s="1"/>
      <c r="O406" s="1"/>
    </row>
    <row r="407" spans="1:15" ht="12.75" customHeight="1">
      <c r="A407" s="33">
        <v>397</v>
      </c>
      <c r="B407" s="443" t="s">
        <v>190</v>
      </c>
      <c r="C407" s="381">
        <v>505.95</v>
      </c>
      <c r="D407" s="382">
        <v>504.33333333333331</v>
      </c>
      <c r="E407" s="382">
        <v>500.86666666666662</v>
      </c>
      <c r="F407" s="382">
        <v>495.7833333333333</v>
      </c>
      <c r="G407" s="382">
        <v>492.31666666666661</v>
      </c>
      <c r="H407" s="382">
        <v>509.41666666666663</v>
      </c>
      <c r="I407" s="382">
        <v>512.88333333333333</v>
      </c>
      <c r="J407" s="382">
        <v>517.9666666666667</v>
      </c>
      <c r="K407" s="381">
        <v>507.8</v>
      </c>
      <c r="L407" s="381">
        <v>499.25</v>
      </c>
      <c r="M407" s="381">
        <v>161.0795</v>
      </c>
      <c r="N407" s="1"/>
      <c r="O407" s="1"/>
    </row>
    <row r="408" spans="1:15" ht="12.75" customHeight="1">
      <c r="A408" s="33">
        <v>398</v>
      </c>
      <c r="B408" s="443" t="s">
        <v>497</v>
      </c>
      <c r="C408" s="381">
        <v>9558.2999999999993</v>
      </c>
      <c r="D408" s="382">
        <v>9490.5833333333339</v>
      </c>
      <c r="E408" s="382">
        <v>9330.1666666666679</v>
      </c>
      <c r="F408" s="382">
        <v>9102.0333333333347</v>
      </c>
      <c r="G408" s="382">
        <v>8941.6166666666686</v>
      </c>
      <c r="H408" s="382">
        <v>9718.7166666666672</v>
      </c>
      <c r="I408" s="382">
        <v>9879.133333333335</v>
      </c>
      <c r="J408" s="382">
        <v>10107.266666666666</v>
      </c>
      <c r="K408" s="381">
        <v>9651</v>
      </c>
      <c r="L408" s="381">
        <v>9262.4500000000007</v>
      </c>
      <c r="M408" s="381">
        <v>0.58135999999999999</v>
      </c>
      <c r="N408" s="1"/>
      <c r="O408" s="1"/>
    </row>
    <row r="409" spans="1:15" ht="12.75" customHeight="1">
      <c r="A409" s="33">
        <v>399</v>
      </c>
      <c r="B409" s="443" t="s">
        <v>498</v>
      </c>
      <c r="C409" s="381">
        <v>118.55</v>
      </c>
      <c r="D409" s="382">
        <v>118.64999999999999</v>
      </c>
      <c r="E409" s="382">
        <v>115.39999999999998</v>
      </c>
      <c r="F409" s="382">
        <v>112.24999999999999</v>
      </c>
      <c r="G409" s="382">
        <v>108.99999999999997</v>
      </c>
      <c r="H409" s="382">
        <v>121.79999999999998</v>
      </c>
      <c r="I409" s="382">
        <v>125.05000000000001</v>
      </c>
      <c r="J409" s="382">
        <v>128.19999999999999</v>
      </c>
      <c r="K409" s="381">
        <v>121.9</v>
      </c>
      <c r="L409" s="381">
        <v>115.5</v>
      </c>
      <c r="M409" s="381">
        <v>23.429010000000002</v>
      </c>
      <c r="N409" s="1"/>
      <c r="O409" s="1"/>
    </row>
    <row r="410" spans="1:15" ht="12.75" customHeight="1">
      <c r="A410" s="33">
        <v>400</v>
      </c>
      <c r="B410" s="443" t="s">
        <v>503</v>
      </c>
      <c r="C410" s="381">
        <v>135.05000000000001</v>
      </c>
      <c r="D410" s="382">
        <v>135.76666666666665</v>
      </c>
      <c r="E410" s="382">
        <v>133.68333333333331</v>
      </c>
      <c r="F410" s="382">
        <v>132.31666666666666</v>
      </c>
      <c r="G410" s="382">
        <v>130.23333333333332</v>
      </c>
      <c r="H410" s="382">
        <v>137.1333333333333</v>
      </c>
      <c r="I410" s="382">
        <v>139.21666666666667</v>
      </c>
      <c r="J410" s="382">
        <v>140.58333333333329</v>
      </c>
      <c r="K410" s="381">
        <v>137.85</v>
      </c>
      <c r="L410" s="381">
        <v>134.4</v>
      </c>
      <c r="M410" s="381">
        <v>12.01191</v>
      </c>
      <c r="N410" s="1"/>
      <c r="O410" s="1"/>
    </row>
    <row r="411" spans="1:15" ht="12.75" customHeight="1">
      <c r="A411" s="33">
        <v>401</v>
      </c>
      <c r="B411" s="443" t="s">
        <v>499</v>
      </c>
      <c r="C411" s="381">
        <v>163.1</v>
      </c>
      <c r="D411" s="382">
        <v>164.49999999999997</v>
      </c>
      <c r="E411" s="382">
        <v>160.79999999999995</v>
      </c>
      <c r="F411" s="382">
        <v>158.49999999999997</v>
      </c>
      <c r="G411" s="382">
        <v>154.79999999999995</v>
      </c>
      <c r="H411" s="382">
        <v>166.79999999999995</v>
      </c>
      <c r="I411" s="382">
        <v>170.49999999999994</v>
      </c>
      <c r="J411" s="382">
        <v>172.79999999999995</v>
      </c>
      <c r="K411" s="381">
        <v>168.2</v>
      </c>
      <c r="L411" s="381">
        <v>162.19999999999999</v>
      </c>
      <c r="M411" s="381">
        <v>11.31991</v>
      </c>
      <c r="N411" s="1"/>
      <c r="O411" s="1"/>
    </row>
    <row r="412" spans="1:15" ht="12.75" customHeight="1">
      <c r="A412" s="33">
        <v>402</v>
      </c>
      <c r="B412" s="443" t="s">
        <v>501</v>
      </c>
      <c r="C412" s="381">
        <v>3299.6</v>
      </c>
      <c r="D412" s="382">
        <v>3301.3666666666668</v>
      </c>
      <c r="E412" s="382">
        <v>3277.7333333333336</v>
      </c>
      <c r="F412" s="382">
        <v>3255.8666666666668</v>
      </c>
      <c r="G412" s="382">
        <v>3232.2333333333336</v>
      </c>
      <c r="H412" s="382">
        <v>3323.2333333333336</v>
      </c>
      <c r="I412" s="382">
        <v>3346.8666666666668</v>
      </c>
      <c r="J412" s="382">
        <v>3368.7333333333336</v>
      </c>
      <c r="K412" s="381">
        <v>3325</v>
      </c>
      <c r="L412" s="381">
        <v>3279.5</v>
      </c>
      <c r="M412" s="381">
        <v>0.25773000000000001</v>
      </c>
      <c r="N412" s="1"/>
      <c r="O412" s="1"/>
    </row>
    <row r="413" spans="1:15" ht="12.75" customHeight="1">
      <c r="A413" s="33">
        <v>403</v>
      </c>
      <c r="B413" s="443" t="s">
        <v>500</v>
      </c>
      <c r="C413" s="381">
        <v>349.3</v>
      </c>
      <c r="D413" s="382">
        <v>350.91666666666669</v>
      </c>
      <c r="E413" s="382">
        <v>346.93333333333339</v>
      </c>
      <c r="F413" s="382">
        <v>344.56666666666672</v>
      </c>
      <c r="G413" s="382">
        <v>340.58333333333343</v>
      </c>
      <c r="H413" s="382">
        <v>353.28333333333336</v>
      </c>
      <c r="I413" s="382">
        <v>357.26666666666659</v>
      </c>
      <c r="J413" s="382">
        <v>359.63333333333333</v>
      </c>
      <c r="K413" s="381">
        <v>354.9</v>
      </c>
      <c r="L413" s="381">
        <v>348.55</v>
      </c>
      <c r="M413" s="381">
        <v>0.87041999999999997</v>
      </c>
      <c r="N413" s="1"/>
      <c r="O413" s="1"/>
    </row>
    <row r="414" spans="1:15" ht="12.75" customHeight="1">
      <c r="A414" s="33">
        <v>404</v>
      </c>
      <c r="B414" s="443" t="s">
        <v>502</v>
      </c>
      <c r="C414" s="381">
        <v>568.29999999999995</v>
      </c>
      <c r="D414" s="382">
        <v>569.4</v>
      </c>
      <c r="E414" s="382">
        <v>563.9</v>
      </c>
      <c r="F414" s="382">
        <v>559.5</v>
      </c>
      <c r="G414" s="382">
        <v>554</v>
      </c>
      <c r="H414" s="382">
        <v>573.79999999999995</v>
      </c>
      <c r="I414" s="382">
        <v>579.29999999999995</v>
      </c>
      <c r="J414" s="382">
        <v>583.69999999999993</v>
      </c>
      <c r="K414" s="381">
        <v>574.9</v>
      </c>
      <c r="L414" s="381">
        <v>565</v>
      </c>
      <c r="M414" s="381">
        <v>0.91356999999999999</v>
      </c>
      <c r="N414" s="1"/>
      <c r="O414" s="1"/>
    </row>
    <row r="415" spans="1:15" ht="12.75" customHeight="1">
      <c r="A415" s="33">
        <v>405</v>
      </c>
      <c r="B415" s="443" t="s">
        <v>191</v>
      </c>
      <c r="C415" s="381">
        <v>27038.55</v>
      </c>
      <c r="D415" s="382">
        <v>27019.516666666666</v>
      </c>
      <c r="E415" s="382">
        <v>26819.033333333333</v>
      </c>
      <c r="F415" s="382">
        <v>26599.516666666666</v>
      </c>
      <c r="G415" s="382">
        <v>26399.033333333333</v>
      </c>
      <c r="H415" s="382">
        <v>27239.033333333333</v>
      </c>
      <c r="I415" s="382">
        <v>27439.516666666663</v>
      </c>
      <c r="J415" s="382">
        <v>27659.033333333333</v>
      </c>
      <c r="K415" s="381">
        <v>27220</v>
      </c>
      <c r="L415" s="381">
        <v>26800</v>
      </c>
      <c r="M415" s="381">
        <v>0.26722000000000001</v>
      </c>
      <c r="N415" s="1"/>
      <c r="O415" s="1"/>
    </row>
    <row r="416" spans="1:15" ht="12.75" customHeight="1">
      <c r="A416" s="33">
        <v>406</v>
      </c>
      <c r="B416" s="443" t="s">
        <v>504</v>
      </c>
      <c r="C416" s="381">
        <v>1765.2</v>
      </c>
      <c r="D416" s="382">
        <v>1772.2833333333335</v>
      </c>
      <c r="E416" s="382">
        <v>1743.5666666666671</v>
      </c>
      <c r="F416" s="382">
        <v>1721.9333333333336</v>
      </c>
      <c r="G416" s="382">
        <v>1693.2166666666672</v>
      </c>
      <c r="H416" s="382">
        <v>1793.916666666667</v>
      </c>
      <c r="I416" s="382">
        <v>1822.6333333333337</v>
      </c>
      <c r="J416" s="382">
        <v>1844.2666666666669</v>
      </c>
      <c r="K416" s="381">
        <v>1801</v>
      </c>
      <c r="L416" s="381">
        <v>1750.65</v>
      </c>
      <c r="M416" s="381">
        <v>0.21213000000000001</v>
      </c>
      <c r="N416" s="1"/>
      <c r="O416" s="1"/>
    </row>
    <row r="417" spans="1:15" ht="12.75" customHeight="1">
      <c r="A417" s="33">
        <v>407</v>
      </c>
      <c r="B417" s="443" t="s">
        <v>192</v>
      </c>
      <c r="C417" s="381">
        <v>2313.6</v>
      </c>
      <c r="D417" s="382">
        <v>2311.8666666666668</v>
      </c>
      <c r="E417" s="382">
        <v>2291.7333333333336</v>
      </c>
      <c r="F417" s="382">
        <v>2269.8666666666668</v>
      </c>
      <c r="G417" s="382">
        <v>2249.7333333333336</v>
      </c>
      <c r="H417" s="382">
        <v>2333.7333333333336</v>
      </c>
      <c r="I417" s="382">
        <v>2353.8666666666668</v>
      </c>
      <c r="J417" s="382">
        <v>2375.7333333333336</v>
      </c>
      <c r="K417" s="381">
        <v>2332</v>
      </c>
      <c r="L417" s="381">
        <v>2290</v>
      </c>
      <c r="M417" s="381">
        <v>3.4271400000000001</v>
      </c>
      <c r="N417" s="1"/>
      <c r="O417" s="1"/>
    </row>
    <row r="418" spans="1:15" ht="12.75" customHeight="1">
      <c r="A418" s="33">
        <v>408</v>
      </c>
      <c r="B418" s="443" t="s">
        <v>494</v>
      </c>
      <c r="C418" s="381">
        <v>446.6</v>
      </c>
      <c r="D418" s="382">
        <v>448.59999999999997</v>
      </c>
      <c r="E418" s="382">
        <v>442.29999999999995</v>
      </c>
      <c r="F418" s="382">
        <v>438</v>
      </c>
      <c r="G418" s="382">
        <v>431.7</v>
      </c>
      <c r="H418" s="382">
        <v>452.89999999999992</v>
      </c>
      <c r="I418" s="382">
        <v>459.2</v>
      </c>
      <c r="J418" s="382">
        <v>463.49999999999989</v>
      </c>
      <c r="K418" s="381">
        <v>454.9</v>
      </c>
      <c r="L418" s="381">
        <v>444.3</v>
      </c>
      <c r="M418" s="381">
        <v>0.85314999999999996</v>
      </c>
      <c r="N418" s="1"/>
      <c r="O418" s="1"/>
    </row>
    <row r="419" spans="1:15" ht="12.75" customHeight="1">
      <c r="A419" s="33">
        <v>409</v>
      </c>
      <c r="B419" s="443" t="s">
        <v>495</v>
      </c>
      <c r="C419" s="381">
        <v>31.6</v>
      </c>
      <c r="D419" s="382">
        <v>31.849999999999998</v>
      </c>
      <c r="E419" s="382">
        <v>31.199999999999996</v>
      </c>
      <c r="F419" s="382">
        <v>30.799999999999997</v>
      </c>
      <c r="G419" s="382">
        <v>30.149999999999995</v>
      </c>
      <c r="H419" s="382">
        <v>32.25</v>
      </c>
      <c r="I419" s="382">
        <v>32.899999999999991</v>
      </c>
      <c r="J419" s="382">
        <v>33.299999999999997</v>
      </c>
      <c r="K419" s="381">
        <v>32.5</v>
      </c>
      <c r="L419" s="381">
        <v>31.45</v>
      </c>
      <c r="M419" s="381">
        <v>128.53934000000001</v>
      </c>
      <c r="N419" s="1"/>
      <c r="O419" s="1"/>
    </row>
    <row r="420" spans="1:15" ht="12.75" customHeight="1">
      <c r="A420" s="33">
        <v>410</v>
      </c>
      <c r="B420" s="443" t="s">
        <v>496</v>
      </c>
      <c r="C420" s="381">
        <v>3933.7</v>
      </c>
      <c r="D420" s="382">
        <v>3958.3833333333332</v>
      </c>
      <c r="E420" s="382">
        <v>3876.3166666666666</v>
      </c>
      <c r="F420" s="382">
        <v>3818.9333333333334</v>
      </c>
      <c r="G420" s="382">
        <v>3736.8666666666668</v>
      </c>
      <c r="H420" s="382">
        <v>4015.7666666666664</v>
      </c>
      <c r="I420" s="382">
        <v>4097.833333333333</v>
      </c>
      <c r="J420" s="382">
        <v>4155.2166666666662</v>
      </c>
      <c r="K420" s="381">
        <v>4040.45</v>
      </c>
      <c r="L420" s="381">
        <v>3901</v>
      </c>
      <c r="M420" s="381">
        <v>0.81601000000000001</v>
      </c>
      <c r="N420" s="1"/>
      <c r="O420" s="1"/>
    </row>
    <row r="421" spans="1:15" ht="12.75" customHeight="1">
      <c r="A421" s="33">
        <v>411</v>
      </c>
      <c r="B421" s="443" t="s">
        <v>505</v>
      </c>
      <c r="C421" s="381">
        <v>862.6</v>
      </c>
      <c r="D421" s="382">
        <v>864.16666666666663</v>
      </c>
      <c r="E421" s="382">
        <v>852.43333333333328</v>
      </c>
      <c r="F421" s="382">
        <v>842.26666666666665</v>
      </c>
      <c r="G421" s="382">
        <v>830.5333333333333</v>
      </c>
      <c r="H421" s="382">
        <v>874.33333333333326</v>
      </c>
      <c r="I421" s="382">
        <v>886.06666666666661</v>
      </c>
      <c r="J421" s="382">
        <v>896.23333333333323</v>
      </c>
      <c r="K421" s="381">
        <v>875.9</v>
      </c>
      <c r="L421" s="381">
        <v>854</v>
      </c>
      <c r="M421" s="381">
        <v>2.3557800000000002</v>
      </c>
      <c r="N421" s="1"/>
      <c r="O421" s="1"/>
    </row>
    <row r="422" spans="1:15" ht="12.75" customHeight="1">
      <c r="A422" s="33">
        <v>412</v>
      </c>
      <c r="B422" s="443" t="s">
        <v>507</v>
      </c>
      <c r="C422" s="381">
        <v>1034.75</v>
      </c>
      <c r="D422" s="382">
        <v>1036.8666666666666</v>
      </c>
      <c r="E422" s="382">
        <v>1022.8833333333332</v>
      </c>
      <c r="F422" s="382">
        <v>1011.0166666666667</v>
      </c>
      <c r="G422" s="382">
        <v>997.0333333333333</v>
      </c>
      <c r="H422" s="382">
        <v>1048.7333333333331</v>
      </c>
      <c r="I422" s="382">
        <v>1062.7166666666662</v>
      </c>
      <c r="J422" s="382">
        <v>1074.583333333333</v>
      </c>
      <c r="K422" s="381">
        <v>1050.8499999999999</v>
      </c>
      <c r="L422" s="381">
        <v>1025</v>
      </c>
      <c r="M422" s="381">
        <v>0.89992000000000005</v>
      </c>
      <c r="N422" s="1"/>
      <c r="O422" s="1"/>
    </row>
    <row r="423" spans="1:15" ht="12.75" customHeight="1">
      <c r="A423" s="33">
        <v>413</v>
      </c>
      <c r="B423" s="443" t="s">
        <v>506</v>
      </c>
      <c r="C423" s="381">
        <v>2279.5</v>
      </c>
      <c r="D423" s="382">
        <v>2301.9</v>
      </c>
      <c r="E423" s="382">
        <v>2248.6000000000004</v>
      </c>
      <c r="F423" s="382">
        <v>2217.7000000000003</v>
      </c>
      <c r="G423" s="382">
        <v>2164.4000000000005</v>
      </c>
      <c r="H423" s="382">
        <v>2332.8000000000002</v>
      </c>
      <c r="I423" s="382">
        <v>2386.1000000000004</v>
      </c>
      <c r="J423" s="382">
        <v>2417</v>
      </c>
      <c r="K423" s="381">
        <v>2355.1999999999998</v>
      </c>
      <c r="L423" s="381">
        <v>2271</v>
      </c>
      <c r="M423" s="381">
        <v>0.76395000000000002</v>
      </c>
      <c r="N423" s="1"/>
      <c r="O423" s="1"/>
    </row>
    <row r="424" spans="1:15" ht="12.75" customHeight="1">
      <c r="A424" s="33">
        <v>414</v>
      </c>
      <c r="B424" s="443" t="s">
        <v>508</v>
      </c>
      <c r="C424" s="381">
        <v>872.75</v>
      </c>
      <c r="D424" s="382">
        <v>872.7166666666667</v>
      </c>
      <c r="E424" s="382">
        <v>867.43333333333339</v>
      </c>
      <c r="F424" s="382">
        <v>862.11666666666667</v>
      </c>
      <c r="G424" s="382">
        <v>856.83333333333337</v>
      </c>
      <c r="H424" s="382">
        <v>878.03333333333342</v>
      </c>
      <c r="I424" s="382">
        <v>883.31666666666672</v>
      </c>
      <c r="J424" s="382">
        <v>888.63333333333344</v>
      </c>
      <c r="K424" s="381">
        <v>878</v>
      </c>
      <c r="L424" s="381">
        <v>867.4</v>
      </c>
      <c r="M424" s="381">
        <v>0.61797000000000002</v>
      </c>
      <c r="N424" s="1"/>
      <c r="O424" s="1"/>
    </row>
    <row r="425" spans="1:15" ht="12.75" customHeight="1">
      <c r="A425" s="33">
        <v>415</v>
      </c>
      <c r="B425" s="443" t="s">
        <v>509</v>
      </c>
      <c r="C425" s="381">
        <v>392.6</v>
      </c>
      <c r="D425" s="382">
        <v>399.40000000000003</v>
      </c>
      <c r="E425" s="382">
        <v>380.20000000000005</v>
      </c>
      <c r="F425" s="382">
        <v>367.8</v>
      </c>
      <c r="G425" s="382">
        <v>348.6</v>
      </c>
      <c r="H425" s="382">
        <v>411.80000000000007</v>
      </c>
      <c r="I425" s="382">
        <v>431</v>
      </c>
      <c r="J425" s="382">
        <v>443.40000000000009</v>
      </c>
      <c r="K425" s="381">
        <v>418.6</v>
      </c>
      <c r="L425" s="381">
        <v>387</v>
      </c>
      <c r="M425" s="381">
        <v>6.9543499999999998</v>
      </c>
      <c r="N425" s="1"/>
      <c r="O425" s="1"/>
    </row>
    <row r="426" spans="1:15" ht="12.75" customHeight="1">
      <c r="A426" s="33">
        <v>416</v>
      </c>
      <c r="B426" s="443" t="s">
        <v>517</v>
      </c>
      <c r="C426" s="381">
        <v>314.45</v>
      </c>
      <c r="D426" s="382">
        <v>318.26666666666671</v>
      </c>
      <c r="E426" s="382">
        <v>309.03333333333342</v>
      </c>
      <c r="F426" s="382">
        <v>303.61666666666673</v>
      </c>
      <c r="G426" s="382">
        <v>294.38333333333344</v>
      </c>
      <c r="H426" s="382">
        <v>323.68333333333339</v>
      </c>
      <c r="I426" s="382">
        <v>332.91666666666663</v>
      </c>
      <c r="J426" s="382">
        <v>338.33333333333337</v>
      </c>
      <c r="K426" s="381">
        <v>327.5</v>
      </c>
      <c r="L426" s="381">
        <v>312.85000000000002</v>
      </c>
      <c r="M426" s="381">
        <v>15.23386</v>
      </c>
      <c r="N426" s="1"/>
      <c r="O426" s="1"/>
    </row>
    <row r="427" spans="1:15" ht="12.75" customHeight="1">
      <c r="A427" s="33">
        <v>417</v>
      </c>
      <c r="B427" s="443" t="s">
        <v>510</v>
      </c>
      <c r="C427" s="381">
        <v>64</v>
      </c>
      <c r="D427" s="382">
        <v>64.266666666666666</v>
      </c>
      <c r="E427" s="382">
        <v>63.633333333333326</v>
      </c>
      <c r="F427" s="382">
        <v>63.266666666666659</v>
      </c>
      <c r="G427" s="382">
        <v>62.633333333333319</v>
      </c>
      <c r="H427" s="382">
        <v>64.633333333333326</v>
      </c>
      <c r="I427" s="382">
        <v>65.26666666666668</v>
      </c>
      <c r="J427" s="382">
        <v>65.63333333333334</v>
      </c>
      <c r="K427" s="381">
        <v>64.900000000000006</v>
      </c>
      <c r="L427" s="381">
        <v>63.9</v>
      </c>
      <c r="M427" s="381">
        <v>25.17625</v>
      </c>
      <c r="N427" s="1"/>
      <c r="O427" s="1"/>
    </row>
    <row r="428" spans="1:15" ht="12.75" customHeight="1">
      <c r="A428" s="33">
        <v>418</v>
      </c>
      <c r="B428" s="443" t="s">
        <v>193</v>
      </c>
      <c r="C428" s="381">
        <v>2532.85</v>
      </c>
      <c r="D428" s="382">
        <v>2540.1</v>
      </c>
      <c r="E428" s="382">
        <v>2515.1999999999998</v>
      </c>
      <c r="F428" s="382">
        <v>2497.5499999999997</v>
      </c>
      <c r="G428" s="382">
        <v>2472.6499999999996</v>
      </c>
      <c r="H428" s="382">
        <v>2557.75</v>
      </c>
      <c r="I428" s="382">
        <v>2582.6500000000005</v>
      </c>
      <c r="J428" s="382">
        <v>2600.3000000000002</v>
      </c>
      <c r="K428" s="381">
        <v>2565</v>
      </c>
      <c r="L428" s="381">
        <v>2522.4499999999998</v>
      </c>
      <c r="M428" s="381">
        <v>5.7389700000000001</v>
      </c>
      <c r="N428" s="1"/>
      <c r="O428" s="1"/>
    </row>
    <row r="429" spans="1:15" ht="12.75" customHeight="1">
      <c r="A429" s="33">
        <v>419</v>
      </c>
      <c r="B429" s="443" t="s">
        <v>194</v>
      </c>
      <c r="C429" s="381">
        <v>1223.5999999999999</v>
      </c>
      <c r="D429" s="382">
        <v>1221.1333333333332</v>
      </c>
      <c r="E429" s="382">
        <v>1210.4666666666665</v>
      </c>
      <c r="F429" s="382">
        <v>1197.3333333333333</v>
      </c>
      <c r="G429" s="382">
        <v>1186.6666666666665</v>
      </c>
      <c r="H429" s="382">
        <v>1234.2666666666664</v>
      </c>
      <c r="I429" s="382">
        <v>1244.9333333333334</v>
      </c>
      <c r="J429" s="382">
        <v>1258.0666666666664</v>
      </c>
      <c r="K429" s="381">
        <v>1231.8</v>
      </c>
      <c r="L429" s="381">
        <v>1208</v>
      </c>
      <c r="M429" s="381">
        <v>6.0004299999999997</v>
      </c>
      <c r="N429" s="1"/>
      <c r="O429" s="1"/>
    </row>
    <row r="430" spans="1:15" ht="12.75" customHeight="1">
      <c r="A430" s="33">
        <v>420</v>
      </c>
      <c r="B430" s="443" t="s">
        <v>514</v>
      </c>
      <c r="C430" s="381">
        <v>455.15</v>
      </c>
      <c r="D430" s="382">
        <v>457.11666666666662</v>
      </c>
      <c r="E430" s="382">
        <v>449.63333333333321</v>
      </c>
      <c r="F430" s="382">
        <v>444.11666666666662</v>
      </c>
      <c r="G430" s="382">
        <v>436.63333333333321</v>
      </c>
      <c r="H430" s="382">
        <v>462.63333333333321</v>
      </c>
      <c r="I430" s="382">
        <v>470.11666666666667</v>
      </c>
      <c r="J430" s="382">
        <v>475.63333333333321</v>
      </c>
      <c r="K430" s="381">
        <v>464.6</v>
      </c>
      <c r="L430" s="381">
        <v>451.6</v>
      </c>
      <c r="M430" s="381">
        <v>9.0932700000000004</v>
      </c>
      <c r="N430" s="1"/>
      <c r="O430" s="1"/>
    </row>
    <row r="431" spans="1:15" ht="12.75" customHeight="1">
      <c r="A431" s="33">
        <v>421</v>
      </c>
      <c r="B431" s="443" t="s">
        <v>511</v>
      </c>
      <c r="C431" s="381">
        <v>100.6</v>
      </c>
      <c r="D431" s="382">
        <v>101.2</v>
      </c>
      <c r="E431" s="382">
        <v>99.25</v>
      </c>
      <c r="F431" s="382">
        <v>97.899999999999991</v>
      </c>
      <c r="G431" s="382">
        <v>95.949999999999989</v>
      </c>
      <c r="H431" s="382">
        <v>102.55000000000001</v>
      </c>
      <c r="I431" s="382">
        <v>104.50000000000003</v>
      </c>
      <c r="J431" s="382">
        <v>105.85000000000002</v>
      </c>
      <c r="K431" s="381">
        <v>103.15</v>
      </c>
      <c r="L431" s="381">
        <v>99.85</v>
      </c>
      <c r="M431" s="381">
        <v>4.6227900000000002</v>
      </c>
      <c r="N431" s="1"/>
      <c r="O431" s="1"/>
    </row>
    <row r="432" spans="1:15" ht="12.75" customHeight="1">
      <c r="A432" s="33">
        <v>422</v>
      </c>
      <c r="B432" s="443" t="s">
        <v>513</v>
      </c>
      <c r="C432" s="381">
        <v>273.60000000000002</v>
      </c>
      <c r="D432" s="382">
        <v>273.8</v>
      </c>
      <c r="E432" s="382">
        <v>272.10000000000002</v>
      </c>
      <c r="F432" s="382">
        <v>270.60000000000002</v>
      </c>
      <c r="G432" s="382">
        <v>268.90000000000003</v>
      </c>
      <c r="H432" s="382">
        <v>275.3</v>
      </c>
      <c r="I432" s="382">
        <v>276.99999999999994</v>
      </c>
      <c r="J432" s="382">
        <v>278.5</v>
      </c>
      <c r="K432" s="381">
        <v>275.5</v>
      </c>
      <c r="L432" s="381">
        <v>272.3</v>
      </c>
      <c r="M432" s="381">
        <v>3.34328</v>
      </c>
      <c r="N432" s="1"/>
      <c r="O432" s="1"/>
    </row>
    <row r="433" spans="1:15" ht="12.75" customHeight="1">
      <c r="A433" s="33">
        <v>423</v>
      </c>
      <c r="B433" s="443" t="s">
        <v>515</v>
      </c>
      <c r="C433" s="381">
        <v>582.15</v>
      </c>
      <c r="D433" s="382">
        <v>586.08333333333337</v>
      </c>
      <c r="E433" s="382">
        <v>574.16666666666674</v>
      </c>
      <c r="F433" s="382">
        <v>566.18333333333339</v>
      </c>
      <c r="G433" s="382">
        <v>554.26666666666677</v>
      </c>
      <c r="H433" s="382">
        <v>594.06666666666672</v>
      </c>
      <c r="I433" s="382">
        <v>605.98333333333346</v>
      </c>
      <c r="J433" s="382">
        <v>613.9666666666667</v>
      </c>
      <c r="K433" s="381">
        <v>598</v>
      </c>
      <c r="L433" s="381">
        <v>578.1</v>
      </c>
      <c r="M433" s="381">
        <v>1.5043899999999999</v>
      </c>
      <c r="N433" s="1"/>
      <c r="O433" s="1"/>
    </row>
    <row r="434" spans="1:15" ht="12.75" customHeight="1">
      <c r="A434" s="33">
        <v>424</v>
      </c>
      <c r="B434" s="443" t="s">
        <v>516</v>
      </c>
      <c r="C434" s="381">
        <v>390.65</v>
      </c>
      <c r="D434" s="382">
        <v>393.59999999999997</v>
      </c>
      <c r="E434" s="382">
        <v>385.04999999999995</v>
      </c>
      <c r="F434" s="382">
        <v>379.45</v>
      </c>
      <c r="G434" s="382">
        <v>370.9</v>
      </c>
      <c r="H434" s="382">
        <v>399.19999999999993</v>
      </c>
      <c r="I434" s="382">
        <v>407.75</v>
      </c>
      <c r="J434" s="382">
        <v>413.34999999999991</v>
      </c>
      <c r="K434" s="381">
        <v>402.15</v>
      </c>
      <c r="L434" s="381">
        <v>388</v>
      </c>
      <c r="M434" s="381">
        <v>4.51959</v>
      </c>
      <c r="N434" s="1"/>
      <c r="O434" s="1"/>
    </row>
    <row r="435" spans="1:15" ht="12.75" customHeight="1">
      <c r="A435" s="33">
        <v>425</v>
      </c>
      <c r="B435" s="443" t="s">
        <v>518</v>
      </c>
      <c r="C435" s="381">
        <v>2368.5</v>
      </c>
      <c r="D435" s="382">
        <v>2373.65</v>
      </c>
      <c r="E435" s="382">
        <v>2347.8500000000004</v>
      </c>
      <c r="F435" s="382">
        <v>2327.2000000000003</v>
      </c>
      <c r="G435" s="382">
        <v>2301.4000000000005</v>
      </c>
      <c r="H435" s="382">
        <v>2394.3000000000002</v>
      </c>
      <c r="I435" s="382">
        <v>2420.1000000000004</v>
      </c>
      <c r="J435" s="382">
        <v>2440.75</v>
      </c>
      <c r="K435" s="381">
        <v>2399.4499999999998</v>
      </c>
      <c r="L435" s="381">
        <v>2353</v>
      </c>
      <c r="M435" s="381">
        <v>6.6960000000000006E-2</v>
      </c>
      <c r="N435" s="1"/>
      <c r="O435" s="1"/>
    </row>
    <row r="436" spans="1:15" ht="12.75" customHeight="1">
      <c r="A436" s="33">
        <v>426</v>
      </c>
      <c r="B436" s="443" t="s">
        <v>519</v>
      </c>
      <c r="C436" s="381">
        <v>894.55</v>
      </c>
      <c r="D436" s="382">
        <v>891.06666666666661</v>
      </c>
      <c r="E436" s="382">
        <v>877.48333333333323</v>
      </c>
      <c r="F436" s="382">
        <v>860.41666666666663</v>
      </c>
      <c r="G436" s="382">
        <v>846.83333333333326</v>
      </c>
      <c r="H436" s="382">
        <v>908.13333333333321</v>
      </c>
      <c r="I436" s="382">
        <v>921.7166666666667</v>
      </c>
      <c r="J436" s="382">
        <v>938.78333333333319</v>
      </c>
      <c r="K436" s="381">
        <v>904.65</v>
      </c>
      <c r="L436" s="381">
        <v>874</v>
      </c>
      <c r="M436" s="381">
        <v>0.86199000000000003</v>
      </c>
      <c r="N436" s="1"/>
      <c r="O436" s="1"/>
    </row>
    <row r="437" spans="1:15" ht="12.75" customHeight="1">
      <c r="A437" s="33">
        <v>427</v>
      </c>
      <c r="B437" s="443" t="s">
        <v>195</v>
      </c>
      <c r="C437" s="381">
        <v>832.4</v>
      </c>
      <c r="D437" s="382">
        <v>834.06666666666661</v>
      </c>
      <c r="E437" s="382">
        <v>826.63333333333321</v>
      </c>
      <c r="F437" s="382">
        <v>820.86666666666656</v>
      </c>
      <c r="G437" s="382">
        <v>813.43333333333317</v>
      </c>
      <c r="H437" s="382">
        <v>839.83333333333326</v>
      </c>
      <c r="I437" s="382">
        <v>847.26666666666665</v>
      </c>
      <c r="J437" s="382">
        <v>853.0333333333333</v>
      </c>
      <c r="K437" s="381">
        <v>841.5</v>
      </c>
      <c r="L437" s="381">
        <v>828.3</v>
      </c>
      <c r="M437" s="381">
        <v>49.50526</v>
      </c>
      <c r="N437" s="1"/>
      <c r="O437" s="1"/>
    </row>
    <row r="438" spans="1:15" ht="12.75" customHeight="1">
      <c r="A438" s="33">
        <v>428</v>
      </c>
      <c r="B438" s="443" t="s">
        <v>520</v>
      </c>
      <c r="C438" s="381">
        <v>569.75</v>
      </c>
      <c r="D438" s="382">
        <v>573.55000000000007</v>
      </c>
      <c r="E438" s="382">
        <v>558.60000000000014</v>
      </c>
      <c r="F438" s="382">
        <v>547.45000000000005</v>
      </c>
      <c r="G438" s="382">
        <v>532.50000000000011</v>
      </c>
      <c r="H438" s="382">
        <v>584.70000000000016</v>
      </c>
      <c r="I438" s="382">
        <v>599.6500000000002</v>
      </c>
      <c r="J438" s="382">
        <v>610.80000000000018</v>
      </c>
      <c r="K438" s="381">
        <v>588.5</v>
      </c>
      <c r="L438" s="381">
        <v>562.4</v>
      </c>
      <c r="M438" s="381">
        <v>24.71705</v>
      </c>
      <c r="N438" s="1"/>
      <c r="O438" s="1"/>
    </row>
    <row r="439" spans="1:15" ht="12.75" customHeight="1">
      <c r="A439" s="33">
        <v>429</v>
      </c>
      <c r="B439" s="443" t="s">
        <v>196</v>
      </c>
      <c r="C439" s="381">
        <v>517.54999999999995</v>
      </c>
      <c r="D439" s="382">
        <v>518.6</v>
      </c>
      <c r="E439" s="382">
        <v>512.45000000000005</v>
      </c>
      <c r="F439" s="382">
        <v>507.35</v>
      </c>
      <c r="G439" s="382">
        <v>501.20000000000005</v>
      </c>
      <c r="H439" s="382">
        <v>523.70000000000005</v>
      </c>
      <c r="I439" s="382">
        <v>529.84999999999991</v>
      </c>
      <c r="J439" s="382">
        <v>534.95000000000005</v>
      </c>
      <c r="K439" s="381">
        <v>524.75</v>
      </c>
      <c r="L439" s="381">
        <v>513.5</v>
      </c>
      <c r="M439" s="381">
        <v>10.3255</v>
      </c>
      <c r="N439" s="1"/>
      <c r="O439" s="1"/>
    </row>
    <row r="440" spans="1:15" ht="12.75" customHeight="1">
      <c r="A440" s="33">
        <v>430</v>
      </c>
      <c r="B440" s="443" t="s">
        <v>523</v>
      </c>
      <c r="C440" s="381">
        <v>738.4</v>
      </c>
      <c r="D440" s="382">
        <v>742.75</v>
      </c>
      <c r="E440" s="382">
        <v>730.8</v>
      </c>
      <c r="F440" s="382">
        <v>723.19999999999993</v>
      </c>
      <c r="G440" s="382">
        <v>711.24999999999989</v>
      </c>
      <c r="H440" s="382">
        <v>750.35</v>
      </c>
      <c r="I440" s="382">
        <v>762.30000000000007</v>
      </c>
      <c r="J440" s="382">
        <v>769.90000000000009</v>
      </c>
      <c r="K440" s="381">
        <v>754.7</v>
      </c>
      <c r="L440" s="381">
        <v>735.15</v>
      </c>
      <c r="M440" s="381">
        <v>0.68718999999999997</v>
      </c>
      <c r="N440" s="1"/>
      <c r="O440" s="1"/>
    </row>
    <row r="441" spans="1:15" ht="12.75" customHeight="1">
      <c r="A441" s="33">
        <v>431</v>
      </c>
      <c r="B441" s="443" t="s">
        <v>521</v>
      </c>
      <c r="C441" s="381">
        <v>441.8</v>
      </c>
      <c r="D441" s="382">
        <v>442.7833333333333</v>
      </c>
      <c r="E441" s="382">
        <v>438.16666666666663</v>
      </c>
      <c r="F441" s="382">
        <v>434.5333333333333</v>
      </c>
      <c r="G441" s="382">
        <v>429.91666666666663</v>
      </c>
      <c r="H441" s="382">
        <v>446.41666666666663</v>
      </c>
      <c r="I441" s="382">
        <v>451.0333333333333</v>
      </c>
      <c r="J441" s="382">
        <v>454.66666666666663</v>
      </c>
      <c r="K441" s="381">
        <v>447.4</v>
      </c>
      <c r="L441" s="381">
        <v>439.15</v>
      </c>
      <c r="M441" s="381">
        <v>1.8530599999999999</v>
      </c>
      <c r="N441" s="1"/>
      <c r="O441" s="1"/>
    </row>
    <row r="442" spans="1:15" ht="12.75" customHeight="1">
      <c r="A442" s="33">
        <v>432</v>
      </c>
      <c r="B442" s="443" t="s">
        <v>522</v>
      </c>
      <c r="C442" s="381">
        <v>2255.15</v>
      </c>
      <c r="D442" s="382">
        <v>2244.4166666666665</v>
      </c>
      <c r="E442" s="382">
        <v>2210.7333333333331</v>
      </c>
      <c r="F442" s="382">
        <v>2166.3166666666666</v>
      </c>
      <c r="G442" s="382">
        <v>2132.6333333333332</v>
      </c>
      <c r="H442" s="382">
        <v>2288.833333333333</v>
      </c>
      <c r="I442" s="382">
        <v>2322.5166666666664</v>
      </c>
      <c r="J442" s="382">
        <v>2366.9333333333329</v>
      </c>
      <c r="K442" s="381">
        <v>2278.1</v>
      </c>
      <c r="L442" s="381">
        <v>2200</v>
      </c>
      <c r="M442" s="381">
        <v>0.69206999999999996</v>
      </c>
      <c r="N442" s="1"/>
      <c r="O442" s="1"/>
    </row>
    <row r="443" spans="1:15" ht="12.75" customHeight="1">
      <c r="A443" s="33">
        <v>433</v>
      </c>
      <c r="B443" s="443" t="s">
        <v>524</v>
      </c>
      <c r="C443" s="381">
        <v>507.15</v>
      </c>
      <c r="D443" s="382">
        <v>505.88333333333338</v>
      </c>
      <c r="E443" s="382">
        <v>496.76666666666677</v>
      </c>
      <c r="F443" s="382">
        <v>486.38333333333338</v>
      </c>
      <c r="G443" s="382">
        <v>477.26666666666677</v>
      </c>
      <c r="H443" s="382">
        <v>516.26666666666677</v>
      </c>
      <c r="I443" s="382">
        <v>525.38333333333344</v>
      </c>
      <c r="J443" s="382">
        <v>535.76666666666677</v>
      </c>
      <c r="K443" s="381">
        <v>515</v>
      </c>
      <c r="L443" s="381">
        <v>495.5</v>
      </c>
      <c r="M443" s="381">
        <v>7.2383899999999999</v>
      </c>
      <c r="N443" s="1"/>
      <c r="O443" s="1"/>
    </row>
    <row r="444" spans="1:15" ht="12.75" customHeight="1">
      <c r="A444" s="33">
        <v>434</v>
      </c>
      <c r="B444" s="443" t="s">
        <v>525</v>
      </c>
      <c r="C444" s="381">
        <v>11.7</v>
      </c>
      <c r="D444" s="382">
        <v>11.4</v>
      </c>
      <c r="E444" s="382">
        <v>11.100000000000001</v>
      </c>
      <c r="F444" s="382">
        <v>10.500000000000002</v>
      </c>
      <c r="G444" s="382">
        <v>10.200000000000003</v>
      </c>
      <c r="H444" s="382">
        <v>12</v>
      </c>
      <c r="I444" s="382">
        <v>12.3</v>
      </c>
      <c r="J444" s="382">
        <v>12.899999999999999</v>
      </c>
      <c r="K444" s="381">
        <v>11.7</v>
      </c>
      <c r="L444" s="381">
        <v>10.8</v>
      </c>
      <c r="M444" s="381">
        <v>2547.53919</v>
      </c>
      <c r="N444" s="1"/>
      <c r="O444" s="1"/>
    </row>
    <row r="445" spans="1:15" ht="12.75" customHeight="1">
      <c r="A445" s="33">
        <v>435</v>
      </c>
      <c r="B445" s="443" t="s">
        <v>512</v>
      </c>
      <c r="C445" s="381">
        <v>376.2</v>
      </c>
      <c r="D445" s="382">
        <v>378.25</v>
      </c>
      <c r="E445" s="382">
        <v>373</v>
      </c>
      <c r="F445" s="382">
        <v>369.8</v>
      </c>
      <c r="G445" s="382">
        <v>364.55</v>
      </c>
      <c r="H445" s="382">
        <v>381.45</v>
      </c>
      <c r="I445" s="382">
        <v>386.7</v>
      </c>
      <c r="J445" s="382">
        <v>389.9</v>
      </c>
      <c r="K445" s="381">
        <v>383.5</v>
      </c>
      <c r="L445" s="381">
        <v>375.05</v>
      </c>
      <c r="M445" s="381">
        <v>7.0105199999999996</v>
      </c>
      <c r="N445" s="1"/>
      <c r="O445" s="1"/>
    </row>
    <row r="446" spans="1:15" ht="12.75" customHeight="1">
      <c r="A446" s="33">
        <v>436</v>
      </c>
      <c r="B446" s="443" t="s">
        <v>526</v>
      </c>
      <c r="C446" s="381">
        <v>1035.25</v>
      </c>
      <c r="D446" s="382">
        <v>1031.0833333333333</v>
      </c>
      <c r="E446" s="382">
        <v>1022.9666666666665</v>
      </c>
      <c r="F446" s="382">
        <v>1010.6833333333332</v>
      </c>
      <c r="G446" s="382">
        <v>1002.5666666666664</v>
      </c>
      <c r="H446" s="382">
        <v>1043.3666666666666</v>
      </c>
      <c r="I446" s="382">
        <v>1051.4833333333333</v>
      </c>
      <c r="J446" s="382">
        <v>1063.7666666666667</v>
      </c>
      <c r="K446" s="381">
        <v>1039.2</v>
      </c>
      <c r="L446" s="381">
        <v>1018.8</v>
      </c>
      <c r="M446" s="381">
        <v>0.35682000000000003</v>
      </c>
      <c r="N446" s="1"/>
      <c r="O446" s="1"/>
    </row>
    <row r="447" spans="1:15" ht="12.75" customHeight="1">
      <c r="A447" s="33">
        <v>437</v>
      </c>
      <c r="B447" s="443" t="s">
        <v>277</v>
      </c>
      <c r="C447" s="381">
        <v>630</v>
      </c>
      <c r="D447" s="382">
        <v>632.7166666666667</v>
      </c>
      <c r="E447" s="382">
        <v>621.43333333333339</v>
      </c>
      <c r="F447" s="382">
        <v>612.86666666666667</v>
      </c>
      <c r="G447" s="382">
        <v>601.58333333333337</v>
      </c>
      <c r="H447" s="382">
        <v>641.28333333333342</v>
      </c>
      <c r="I447" s="382">
        <v>652.56666666666672</v>
      </c>
      <c r="J447" s="382">
        <v>661.13333333333344</v>
      </c>
      <c r="K447" s="381">
        <v>644</v>
      </c>
      <c r="L447" s="381">
        <v>624.15</v>
      </c>
      <c r="M447" s="381">
        <v>5.7123499999999998</v>
      </c>
      <c r="N447" s="1"/>
      <c r="O447" s="1"/>
    </row>
    <row r="448" spans="1:15" ht="12.75" customHeight="1">
      <c r="A448" s="33">
        <v>438</v>
      </c>
      <c r="B448" s="443" t="s">
        <v>531</v>
      </c>
      <c r="C448" s="381">
        <v>1818.35</v>
      </c>
      <c r="D448" s="382">
        <v>1824.2333333333336</v>
      </c>
      <c r="E448" s="382">
        <v>1782.5166666666671</v>
      </c>
      <c r="F448" s="382">
        <v>1746.6833333333336</v>
      </c>
      <c r="G448" s="382">
        <v>1704.9666666666672</v>
      </c>
      <c r="H448" s="382">
        <v>1860.0666666666671</v>
      </c>
      <c r="I448" s="382">
        <v>1901.7833333333333</v>
      </c>
      <c r="J448" s="382">
        <v>1937.616666666667</v>
      </c>
      <c r="K448" s="381">
        <v>1865.95</v>
      </c>
      <c r="L448" s="381">
        <v>1788.4</v>
      </c>
      <c r="M448" s="381">
        <v>2.0432399999999999</v>
      </c>
      <c r="N448" s="1"/>
      <c r="O448" s="1"/>
    </row>
    <row r="449" spans="1:15" ht="12.75" customHeight="1">
      <c r="A449" s="33">
        <v>439</v>
      </c>
      <c r="B449" s="443" t="s">
        <v>532</v>
      </c>
      <c r="C449" s="381">
        <v>14026.15</v>
      </c>
      <c r="D449" s="382">
        <v>14005.816666666666</v>
      </c>
      <c r="E449" s="382">
        <v>13871.683333333331</v>
      </c>
      <c r="F449" s="382">
        <v>13717.216666666665</v>
      </c>
      <c r="G449" s="382">
        <v>13583.08333333333</v>
      </c>
      <c r="H449" s="382">
        <v>14160.283333333331</v>
      </c>
      <c r="I449" s="382">
        <v>14294.416666666666</v>
      </c>
      <c r="J449" s="382">
        <v>14448.883333333331</v>
      </c>
      <c r="K449" s="381">
        <v>14139.95</v>
      </c>
      <c r="L449" s="381">
        <v>13851.35</v>
      </c>
      <c r="M449" s="381">
        <v>1.2869999999999999E-2</v>
      </c>
      <c r="N449" s="1"/>
      <c r="O449" s="1"/>
    </row>
    <row r="450" spans="1:15" ht="12.75" customHeight="1">
      <c r="A450" s="33">
        <v>440</v>
      </c>
      <c r="B450" s="443" t="s">
        <v>197</v>
      </c>
      <c r="C450" s="381">
        <v>972.2</v>
      </c>
      <c r="D450" s="382">
        <v>962.6</v>
      </c>
      <c r="E450" s="382">
        <v>943.55000000000007</v>
      </c>
      <c r="F450" s="382">
        <v>914.90000000000009</v>
      </c>
      <c r="G450" s="382">
        <v>895.85000000000014</v>
      </c>
      <c r="H450" s="382">
        <v>991.25</v>
      </c>
      <c r="I450" s="382">
        <v>1010.3</v>
      </c>
      <c r="J450" s="382">
        <v>1038.9499999999998</v>
      </c>
      <c r="K450" s="381">
        <v>981.65</v>
      </c>
      <c r="L450" s="381">
        <v>933.95</v>
      </c>
      <c r="M450" s="381">
        <v>50.397660000000002</v>
      </c>
      <c r="N450" s="1"/>
      <c r="O450" s="1"/>
    </row>
    <row r="451" spans="1:15" ht="12.75" customHeight="1">
      <c r="A451" s="33">
        <v>441</v>
      </c>
      <c r="B451" s="443" t="s">
        <v>533</v>
      </c>
      <c r="C451" s="381">
        <v>217.95</v>
      </c>
      <c r="D451" s="382">
        <v>218.53333333333333</v>
      </c>
      <c r="E451" s="382">
        <v>215.26666666666665</v>
      </c>
      <c r="F451" s="382">
        <v>212.58333333333331</v>
      </c>
      <c r="G451" s="382">
        <v>209.31666666666663</v>
      </c>
      <c r="H451" s="382">
        <v>221.21666666666667</v>
      </c>
      <c r="I451" s="382">
        <v>224.48333333333338</v>
      </c>
      <c r="J451" s="382">
        <v>227.16666666666669</v>
      </c>
      <c r="K451" s="381">
        <v>221.8</v>
      </c>
      <c r="L451" s="381">
        <v>215.85</v>
      </c>
      <c r="M451" s="381">
        <v>34.94717</v>
      </c>
      <c r="N451" s="1"/>
      <c r="O451" s="1"/>
    </row>
    <row r="452" spans="1:15" ht="12.75" customHeight="1">
      <c r="A452" s="33">
        <v>442</v>
      </c>
      <c r="B452" s="443" t="s">
        <v>534</v>
      </c>
      <c r="C452" s="381">
        <v>1479.3</v>
      </c>
      <c r="D452" s="382">
        <v>1482.2</v>
      </c>
      <c r="E452" s="382">
        <v>1463.1000000000001</v>
      </c>
      <c r="F452" s="382">
        <v>1446.9</v>
      </c>
      <c r="G452" s="382">
        <v>1427.8000000000002</v>
      </c>
      <c r="H452" s="382">
        <v>1498.4</v>
      </c>
      <c r="I452" s="382">
        <v>1517.5</v>
      </c>
      <c r="J452" s="382">
        <v>1533.7</v>
      </c>
      <c r="K452" s="381">
        <v>1501.3</v>
      </c>
      <c r="L452" s="381">
        <v>1466</v>
      </c>
      <c r="M452" s="381">
        <v>12.97785</v>
      </c>
      <c r="N452" s="1"/>
      <c r="O452" s="1"/>
    </row>
    <row r="453" spans="1:15" ht="12.75" customHeight="1">
      <c r="A453" s="33">
        <v>443</v>
      </c>
      <c r="B453" s="443" t="s">
        <v>198</v>
      </c>
      <c r="C453" s="381">
        <v>738.65</v>
      </c>
      <c r="D453" s="382">
        <v>737.66666666666663</v>
      </c>
      <c r="E453" s="382">
        <v>731.73333333333323</v>
      </c>
      <c r="F453" s="382">
        <v>724.81666666666661</v>
      </c>
      <c r="G453" s="382">
        <v>718.88333333333321</v>
      </c>
      <c r="H453" s="382">
        <v>744.58333333333326</v>
      </c>
      <c r="I453" s="382">
        <v>750.51666666666665</v>
      </c>
      <c r="J453" s="382">
        <v>757.43333333333328</v>
      </c>
      <c r="K453" s="381">
        <v>743.6</v>
      </c>
      <c r="L453" s="381">
        <v>730.75</v>
      </c>
      <c r="M453" s="381">
        <v>19.053470000000001</v>
      </c>
      <c r="N453" s="1"/>
      <c r="O453" s="1"/>
    </row>
    <row r="454" spans="1:15" ht="12.75" customHeight="1">
      <c r="A454" s="33">
        <v>444</v>
      </c>
      <c r="B454" s="443" t="s">
        <v>278</v>
      </c>
      <c r="C454" s="381">
        <v>5938.75</v>
      </c>
      <c r="D454" s="382">
        <v>5968.8833333333341</v>
      </c>
      <c r="E454" s="382">
        <v>5894.8666666666686</v>
      </c>
      <c r="F454" s="382">
        <v>5850.9833333333345</v>
      </c>
      <c r="G454" s="382">
        <v>5776.966666666669</v>
      </c>
      <c r="H454" s="382">
        <v>6012.7666666666682</v>
      </c>
      <c r="I454" s="382">
        <v>6086.7833333333328</v>
      </c>
      <c r="J454" s="382">
        <v>6130.6666666666679</v>
      </c>
      <c r="K454" s="381">
        <v>6042.9</v>
      </c>
      <c r="L454" s="381">
        <v>5925</v>
      </c>
      <c r="M454" s="381">
        <v>0.80493000000000003</v>
      </c>
      <c r="N454" s="1"/>
      <c r="O454" s="1"/>
    </row>
    <row r="455" spans="1:15" ht="12.75" customHeight="1">
      <c r="A455" s="33">
        <v>445</v>
      </c>
      <c r="B455" s="443" t="s">
        <v>199</v>
      </c>
      <c r="C455" s="381">
        <v>501.3</v>
      </c>
      <c r="D455" s="382">
        <v>502.45</v>
      </c>
      <c r="E455" s="382">
        <v>497</v>
      </c>
      <c r="F455" s="382">
        <v>492.7</v>
      </c>
      <c r="G455" s="382">
        <v>487.25</v>
      </c>
      <c r="H455" s="382">
        <v>506.75</v>
      </c>
      <c r="I455" s="382">
        <v>512.19999999999993</v>
      </c>
      <c r="J455" s="382">
        <v>516.5</v>
      </c>
      <c r="K455" s="381">
        <v>507.9</v>
      </c>
      <c r="L455" s="381">
        <v>498.15</v>
      </c>
      <c r="M455" s="381">
        <v>162.69193000000001</v>
      </c>
      <c r="N455" s="1"/>
      <c r="O455" s="1"/>
    </row>
    <row r="456" spans="1:15" ht="12.75" customHeight="1">
      <c r="A456" s="33">
        <v>446</v>
      </c>
      <c r="B456" s="443" t="s">
        <v>535</v>
      </c>
      <c r="C456" s="381">
        <v>253.7</v>
      </c>
      <c r="D456" s="382">
        <v>254.88333333333333</v>
      </c>
      <c r="E456" s="382">
        <v>251.46666666666664</v>
      </c>
      <c r="F456" s="382">
        <v>249.23333333333332</v>
      </c>
      <c r="G456" s="382">
        <v>245.81666666666663</v>
      </c>
      <c r="H456" s="382">
        <v>257.11666666666667</v>
      </c>
      <c r="I456" s="382">
        <v>260.53333333333342</v>
      </c>
      <c r="J456" s="382">
        <v>262.76666666666665</v>
      </c>
      <c r="K456" s="381">
        <v>258.3</v>
      </c>
      <c r="L456" s="381">
        <v>252.65</v>
      </c>
      <c r="M456" s="381">
        <v>21.586269999999999</v>
      </c>
      <c r="N456" s="1"/>
      <c r="O456" s="1"/>
    </row>
    <row r="457" spans="1:15" ht="12.75" customHeight="1">
      <c r="A457" s="33">
        <v>447</v>
      </c>
      <c r="B457" s="443" t="s">
        <v>200</v>
      </c>
      <c r="C457" s="381">
        <v>233.1</v>
      </c>
      <c r="D457" s="382">
        <v>233.86666666666665</v>
      </c>
      <c r="E457" s="382">
        <v>231.0333333333333</v>
      </c>
      <c r="F457" s="382">
        <v>228.96666666666667</v>
      </c>
      <c r="G457" s="382">
        <v>226.13333333333333</v>
      </c>
      <c r="H457" s="382">
        <v>235.93333333333328</v>
      </c>
      <c r="I457" s="382">
        <v>238.76666666666659</v>
      </c>
      <c r="J457" s="382">
        <v>240.83333333333326</v>
      </c>
      <c r="K457" s="381">
        <v>236.7</v>
      </c>
      <c r="L457" s="381">
        <v>231.8</v>
      </c>
      <c r="M457" s="381">
        <v>254.89182</v>
      </c>
      <c r="N457" s="1"/>
      <c r="O457" s="1"/>
    </row>
    <row r="458" spans="1:15" ht="12.75" customHeight="1">
      <c r="A458" s="33">
        <v>448</v>
      </c>
      <c r="B458" s="443" t="s">
        <v>201</v>
      </c>
      <c r="C458" s="381">
        <v>1130.25</v>
      </c>
      <c r="D458" s="382">
        <v>1135.3166666666666</v>
      </c>
      <c r="E458" s="382">
        <v>1107.9333333333332</v>
      </c>
      <c r="F458" s="382">
        <v>1085.6166666666666</v>
      </c>
      <c r="G458" s="382">
        <v>1058.2333333333331</v>
      </c>
      <c r="H458" s="382">
        <v>1157.6333333333332</v>
      </c>
      <c r="I458" s="382">
        <v>1185.0166666666664</v>
      </c>
      <c r="J458" s="382">
        <v>1207.3333333333333</v>
      </c>
      <c r="K458" s="381">
        <v>1162.7</v>
      </c>
      <c r="L458" s="381">
        <v>1113</v>
      </c>
      <c r="M458" s="381">
        <v>96.978849999999994</v>
      </c>
      <c r="N458" s="1"/>
      <c r="O458" s="1"/>
    </row>
    <row r="459" spans="1:15" ht="12.75" customHeight="1">
      <c r="A459" s="33">
        <v>449</v>
      </c>
      <c r="B459" s="443" t="s">
        <v>856</v>
      </c>
      <c r="C459" s="381">
        <v>830</v>
      </c>
      <c r="D459" s="382">
        <v>842.33333333333337</v>
      </c>
      <c r="E459" s="382">
        <v>807.66666666666674</v>
      </c>
      <c r="F459" s="382">
        <v>785.33333333333337</v>
      </c>
      <c r="G459" s="382">
        <v>750.66666666666674</v>
      </c>
      <c r="H459" s="382">
        <v>864.66666666666674</v>
      </c>
      <c r="I459" s="382">
        <v>899.33333333333348</v>
      </c>
      <c r="J459" s="382">
        <v>921.66666666666674</v>
      </c>
      <c r="K459" s="381">
        <v>877</v>
      </c>
      <c r="L459" s="381">
        <v>820</v>
      </c>
      <c r="M459" s="381">
        <v>1.4612000000000001</v>
      </c>
      <c r="N459" s="1"/>
      <c r="O459" s="1"/>
    </row>
    <row r="460" spans="1:15" ht="12.75" customHeight="1">
      <c r="A460" s="33">
        <v>450</v>
      </c>
      <c r="B460" s="443" t="s">
        <v>527</v>
      </c>
      <c r="C460" s="381">
        <v>2145.1999999999998</v>
      </c>
      <c r="D460" s="382">
        <v>2151.2333333333331</v>
      </c>
      <c r="E460" s="382">
        <v>2121.4666666666662</v>
      </c>
      <c r="F460" s="382">
        <v>2097.7333333333331</v>
      </c>
      <c r="G460" s="382">
        <v>2067.9666666666662</v>
      </c>
      <c r="H460" s="382">
        <v>2174.9666666666662</v>
      </c>
      <c r="I460" s="382">
        <v>2204.7333333333336</v>
      </c>
      <c r="J460" s="382">
        <v>2228.4666666666662</v>
      </c>
      <c r="K460" s="381">
        <v>2181</v>
      </c>
      <c r="L460" s="381">
        <v>2127.5</v>
      </c>
      <c r="M460" s="381">
        <v>0.22689000000000001</v>
      </c>
      <c r="N460" s="1"/>
      <c r="O460" s="1"/>
    </row>
    <row r="461" spans="1:15" ht="12.75" customHeight="1">
      <c r="A461" s="33">
        <v>451</v>
      </c>
      <c r="B461" s="443" t="s">
        <v>528</v>
      </c>
      <c r="C461" s="381">
        <v>752.4</v>
      </c>
      <c r="D461" s="382">
        <v>754.80000000000007</v>
      </c>
      <c r="E461" s="382">
        <v>747.60000000000014</v>
      </c>
      <c r="F461" s="382">
        <v>742.80000000000007</v>
      </c>
      <c r="G461" s="382">
        <v>735.60000000000014</v>
      </c>
      <c r="H461" s="382">
        <v>759.60000000000014</v>
      </c>
      <c r="I461" s="382">
        <v>766.80000000000018</v>
      </c>
      <c r="J461" s="382">
        <v>771.60000000000014</v>
      </c>
      <c r="K461" s="381">
        <v>762</v>
      </c>
      <c r="L461" s="381">
        <v>750</v>
      </c>
      <c r="M461" s="381">
        <v>0.14637</v>
      </c>
      <c r="N461" s="1"/>
      <c r="O461" s="1"/>
    </row>
    <row r="462" spans="1:15" ht="12.75" customHeight="1">
      <c r="A462" s="33">
        <v>452</v>
      </c>
      <c r="B462" s="443" t="s">
        <v>202</v>
      </c>
      <c r="C462" s="381">
        <v>3915.9</v>
      </c>
      <c r="D462" s="382">
        <v>3898.9666666666667</v>
      </c>
      <c r="E462" s="382">
        <v>3872.9333333333334</v>
      </c>
      <c r="F462" s="382">
        <v>3829.9666666666667</v>
      </c>
      <c r="G462" s="382">
        <v>3803.9333333333334</v>
      </c>
      <c r="H462" s="382">
        <v>3941.9333333333334</v>
      </c>
      <c r="I462" s="382">
        <v>3967.9666666666672</v>
      </c>
      <c r="J462" s="382">
        <v>4010.9333333333334</v>
      </c>
      <c r="K462" s="381">
        <v>3925</v>
      </c>
      <c r="L462" s="381">
        <v>3856</v>
      </c>
      <c r="M462" s="381">
        <v>19.061060000000001</v>
      </c>
      <c r="N462" s="1"/>
      <c r="O462" s="1"/>
    </row>
    <row r="463" spans="1:15" ht="12.75" customHeight="1">
      <c r="A463" s="33">
        <v>453</v>
      </c>
      <c r="B463" s="443" t="s">
        <v>536</v>
      </c>
      <c r="C463" s="381">
        <v>4065.3</v>
      </c>
      <c r="D463" s="382">
        <v>4088.5833333333335</v>
      </c>
      <c r="E463" s="382">
        <v>3997.7666666666673</v>
      </c>
      <c r="F463" s="382">
        <v>3930.233333333334</v>
      </c>
      <c r="G463" s="382">
        <v>3839.4166666666679</v>
      </c>
      <c r="H463" s="382">
        <v>4156.1166666666668</v>
      </c>
      <c r="I463" s="382">
        <v>4246.9333333333334</v>
      </c>
      <c r="J463" s="382">
        <v>4314.4666666666662</v>
      </c>
      <c r="K463" s="381">
        <v>4179.3999999999996</v>
      </c>
      <c r="L463" s="381">
        <v>4021.05</v>
      </c>
      <c r="M463" s="381">
        <v>0.24407000000000001</v>
      </c>
      <c r="N463" s="1"/>
      <c r="O463" s="1"/>
    </row>
    <row r="464" spans="1:15" ht="12.75" customHeight="1">
      <c r="A464" s="33">
        <v>454</v>
      </c>
      <c r="B464" s="443" t="s">
        <v>203</v>
      </c>
      <c r="C464" s="381">
        <v>1737.15</v>
      </c>
      <c r="D464" s="382">
        <v>1729.05</v>
      </c>
      <c r="E464" s="382">
        <v>1713.1</v>
      </c>
      <c r="F464" s="382">
        <v>1689.05</v>
      </c>
      <c r="G464" s="382">
        <v>1673.1</v>
      </c>
      <c r="H464" s="382">
        <v>1753.1</v>
      </c>
      <c r="I464" s="382">
        <v>1769.0500000000002</v>
      </c>
      <c r="J464" s="382">
        <v>1793.1</v>
      </c>
      <c r="K464" s="381">
        <v>1745</v>
      </c>
      <c r="L464" s="381">
        <v>1705</v>
      </c>
      <c r="M464" s="381">
        <v>27.04832</v>
      </c>
      <c r="N464" s="1"/>
      <c r="O464" s="1"/>
    </row>
    <row r="465" spans="1:15" ht="12.75" customHeight="1">
      <c r="A465" s="33">
        <v>455</v>
      </c>
      <c r="B465" s="443" t="s">
        <v>538</v>
      </c>
      <c r="C465" s="381">
        <v>1963</v>
      </c>
      <c r="D465" s="382">
        <v>1944</v>
      </c>
      <c r="E465" s="382">
        <v>1914</v>
      </c>
      <c r="F465" s="382">
        <v>1865</v>
      </c>
      <c r="G465" s="382">
        <v>1835</v>
      </c>
      <c r="H465" s="382">
        <v>1993</v>
      </c>
      <c r="I465" s="382">
        <v>2023</v>
      </c>
      <c r="J465" s="382">
        <v>2072</v>
      </c>
      <c r="K465" s="381">
        <v>1974</v>
      </c>
      <c r="L465" s="381">
        <v>1895</v>
      </c>
      <c r="M465" s="381">
        <v>1.7</v>
      </c>
      <c r="N465" s="1"/>
      <c r="O465" s="1"/>
    </row>
    <row r="466" spans="1:15" ht="12.75" customHeight="1">
      <c r="A466" s="33">
        <v>456</v>
      </c>
      <c r="B466" s="443" t="s">
        <v>539</v>
      </c>
      <c r="C466" s="381">
        <v>1059.1500000000001</v>
      </c>
      <c r="D466" s="382">
        <v>1068.0333333333335</v>
      </c>
      <c r="E466" s="382">
        <v>1046.166666666667</v>
      </c>
      <c r="F466" s="382">
        <v>1033.1833333333334</v>
      </c>
      <c r="G466" s="382">
        <v>1011.3166666666668</v>
      </c>
      <c r="H466" s="382">
        <v>1081.0166666666671</v>
      </c>
      <c r="I466" s="382">
        <v>1102.8833333333334</v>
      </c>
      <c r="J466" s="382">
        <v>1115.8666666666672</v>
      </c>
      <c r="K466" s="381">
        <v>1089.9000000000001</v>
      </c>
      <c r="L466" s="381">
        <v>1055.05</v>
      </c>
      <c r="M466" s="381">
        <v>0.62470999999999999</v>
      </c>
      <c r="N466" s="1"/>
      <c r="O466" s="1"/>
    </row>
    <row r="467" spans="1:15" ht="12.75" customHeight="1">
      <c r="A467" s="33">
        <v>457</v>
      </c>
      <c r="B467" s="443" t="s">
        <v>543</v>
      </c>
      <c r="C467" s="381">
        <v>1762.65</v>
      </c>
      <c r="D467" s="382">
        <v>1773.55</v>
      </c>
      <c r="E467" s="382">
        <v>1740.1</v>
      </c>
      <c r="F467" s="382">
        <v>1717.55</v>
      </c>
      <c r="G467" s="382">
        <v>1684.1</v>
      </c>
      <c r="H467" s="382">
        <v>1796.1</v>
      </c>
      <c r="I467" s="382">
        <v>1829.5500000000002</v>
      </c>
      <c r="J467" s="382">
        <v>1852.1</v>
      </c>
      <c r="K467" s="381">
        <v>1807</v>
      </c>
      <c r="L467" s="381">
        <v>1751</v>
      </c>
      <c r="M467" s="381">
        <v>1.29819</v>
      </c>
      <c r="N467" s="1"/>
      <c r="O467" s="1"/>
    </row>
    <row r="468" spans="1:15" ht="12.75" customHeight="1">
      <c r="A468" s="33">
        <v>458</v>
      </c>
      <c r="B468" s="443" t="s">
        <v>540</v>
      </c>
      <c r="C468" s="381">
        <v>2050.9</v>
      </c>
      <c r="D468" s="382">
        <v>2053.8833333333332</v>
      </c>
      <c r="E468" s="382">
        <v>2036.7666666666664</v>
      </c>
      <c r="F468" s="382">
        <v>2022.6333333333332</v>
      </c>
      <c r="G468" s="382">
        <v>2005.5166666666664</v>
      </c>
      <c r="H468" s="382">
        <v>2068.0166666666664</v>
      </c>
      <c r="I468" s="382">
        <v>2085.1333333333332</v>
      </c>
      <c r="J468" s="382">
        <v>2099.2666666666664</v>
      </c>
      <c r="K468" s="381">
        <v>2071</v>
      </c>
      <c r="L468" s="381">
        <v>2039.75</v>
      </c>
      <c r="M468" s="381">
        <v>0.36183999999999999</v>
      </c>
      <c r="N468" s="1"/>
      <c r="O468" s="1"/>
    </row>
    <row r="469" spans="1:15" ht="12.75" customHeight="1">
      <c r="A469" s="33">
        <v>459</v>
      </c>
      <c r="B469" s="443" t="s">
        <v>204</v>
      </c>
      <c r="C469" s="381">
        <v>2653.35</v>
      </c>
      <c r="D469" s="382">
        <v>2655.4666666666667</v>
      </c>
      <c r="E469" s="382">
        <v>2632.1833333333334</v>
      </c>
      <c r="F469" s="382">
        <v>2611.0166666666669</v>
      </c>
      <c r="G469" s="382">
        <v>2587.7333333333336</v>
      </c>
      <c r="H469" s="382">
        <v>2676.6333333333332</v>
      </c>
      <c r="I469" s="382">
        <v>2699.916666666667</v>
      </c>
      <c r="J469" s="382">
        <v>2721.083333333333</v>
      </c>
      <c r="K469" s="381">
        <v>2678.75</v>
      </c>
      <c r="L469" s="381">
        <v>2634.3</v>
      </c>
      <c r="M469" s="381">
        <v>11.23968</v>
      </c>
      <c r="N469" s="1"/>
      <c r="O469" s="1"/>
    </row>
    <row r="470" spans="1:15" ht="12.75" customHeight="1">
      <c r="A470" s="33">
        <v>460</v>
      </c>
      <c r="B470" s="443" t="s">
        <v>205</v>
      </c>
      <c r="C470" s="381">
        <v>3125.8</v>
      </c>
      <c r="D470" s="382">
        <v>3138.4333333333329</v>
      </c>
      <c r="E470" s="382">
        <v>3102.6666666666661</v>
      </c>
      <c r="F470" s="382">
        <v>3079.5333333333333</v>
      </c>
      <c r="G470" s="382">
        <v>3043.7666666666664</v>
      </c>
      <c r="H470" s="382">
        <v>3161.5666666666657</v>
      </c>
      <c r="I470" s="382">
        <v>3197.333333333333</v>
      </c>
      <c r="J470" s="382">
        <v>3220.4666666666653</v>
      </c>
      <c r="K470" s="381">
        <v>3174.2</v>
      </c>
      <c r="L470" s="381">
        <v>3115.3</v>
      </c>
      <c r="M470" s="381">
        <v>0.67044000000000004</v>
      </c>
      <c r="N470" s="1"/>
      <c r="O470" s="1"/>
    </row>
    <row r="471" spans="1:15" ht="12.75" customHeight="1">
      <c r="A471" s="33">
        <v>461</v>
      </c>
      <c r="B471" s="443" t="s">
        <v>206</v>
      </c>
      <c r="C471" s="381">
        <v>580.95000000000005</v>
      </c>
      <c r="D471" s="382">
        <v>582.25</v>
      </c>
      <c r="E471" s="382">
        <v>574.70000000000005</v>
      </c>
      <c r="F471" s="382">
        <v>568.45000000000005</v>
      </c>
      <c r="G471" s="382">
        <v>560.90000000000009</v>
      </c>
      <c r="H471" s="382">
        <v>588.5</v>
      </c>
      <c r="I471" s="382">
        <v>596.04999999999995</v>
      </c>
      <c r="J471" s="382">
        <v>602.29999999999995</v>
      </c>
      <c r="K471" s="381">
        <v>589.79999999999995</v>
      </c>
      <c r="L471" s="381">
        <v>576</v>
      </c>
      <c r="M471" s="381">
        <v>8.2319200000000006</v>
      </c>
      <c r="N471" s="1"/>
      <c r="O471" s="1"/>
    </row>
    <row r="472" spans="1:15" ht="12.75" customHeight="1">
      <c r="A472" s="33">
        <v>462</v>
      </c>
      <c r="B472" s="443" t="s">
        <v>207</v>
      </c>
      <c r="C472" s="381">
        <v>1119.1500000000001</v>
      </c>
      <c r="D472" s="382">
        <v>1105.1000000000001</v>
      </c>
      <c r="E472" s="382">
        <v>1086.2000000000003</v>
      </c>
      <c r="F472" s="382">
        <v>1053.2500000000002</v>
      </c>
      <c r="G472" s="382">
        <v>1034.3500000000004</v>
      </c>
      <c r="H472" s="382">
        <v>1138.0500000000002</v>
      </c>
      <c r="I472" s="382">
        <v>1156.9500000000003</v>
      </c>
      <c r="J472" s="382">
        <v>1189.9000000000001</v>
      </c>
      <c r="K472" s="381">
        <v>1124</v>
      </c>
      <c r="L472" s="381">
        <v>1072.1500000000001</v>
      </c>
      <c r="M472" s="381">
        <v>8.6135699999999993</v>
      </c>
      <c r="N472" s="1"/>
      <c r="O472" s="1"/>
    </row>
    <row r="473" spans="1:15" ht="12.75" customHeight="1">
      <c r="A473" s="33">
        <v>463</v>
      </c>
      <c r="B473" s="443" t="s">
        <v>541</v>
      </c>
      <c r="C473" s="381">
        <v>56.05</v>
      </c>
      <c r="D473" s="382">
        <v>55.166666666666664</v>
      </c>
      <c r="E473" s="382">
        <v>54.283333333333331</v>
      </c>
      <c r="F473" s="382">
        <v>52.516666666666666</v>
      </c>
      <c r="G473" s="382">
        <v>51.633333333333333</v>
      </c>
      <c r="H473" s="382">
        <v>56.93333333333333</v>
      </c>
      <c r="I473" s="382">
        <v>57.81666666666667</v>
      </c>
      <c r="J473" s="382">
        <v>59.583333333333329</v>
      </c>
      <c r="K473" s="381">
        <v>56.05</v>
      </c>
      <c r="L473" s="381">
        <v>53.4</v>
      </c>
      <c r="M473" s="381">
        <v>316.81808999999998</v>
      </c>
      <c r="N473" s="1"/>
      <c r="O473" s="1"/>
    </row>
    <row r="474" spans="1:15" ht="12.75" customHeight="1">
      <c r="A474" s="33">
        <v>464</v>
      </c>
      <c r="B474" s="443" t="s">
        <v>542</v>
      </c>
      <c r="C474" s="381">
        <v>178.55</v>
      </c>
      <c r="D474" s="382">
        <v>179.61666666666667</v>
      </c>
      <c r="E474" s="382">
        <v>176.33333333333334</v>
      </c>
      <c r="F474" s="382">
        <v>174.11666666666667</v>
      </c>
      <c r="G474" s="382">
        <v>170.83333333333334</v>
      </c>
      <c r="H474" s="382">
        <v>181.83333333333334</v>
      </c>
      <c r="I474" s="382">
        <v>185.11666666666665</v>
      </c>
      <c r="J474" s="382">
        <v>187.33333333333334</v>
      </c>
      <c r="K474" s="381">
        <v>182.9</v>
      </c>
      <c r="L474" s="381">
        <v>177.4</v>
      </c>
      <c r="M474" s="381">
        <v>1.26023</v>
      </c>
      <c r="N474" s="1"/>
      <c r="O474" s="1"/>
    </row>
    <row r="475" spans="1:15" ht="12.75" customHeight="1">
      <c r="A475" s="33">
        <v>465</v>
      </c>
      <c r="B475" s="443" t="s">
        <v>529</v>
      </c>
      <c r="C475" s="381">
        <v>994.9</v>
      </c>
      <c r="D475" s="382">
        <v>1000.8666666666667</v>
      </c>
      <c r="E475" s="382">
        <v>987.0333333333333</v>
      </c>
      <c r="F475" s="382">
        <v>979.16666666666663</v>
      </c>
      <c r="G475" s="382">
        <v>965.33333333333326</v>
      </c>
      <c r="H475" s="382">
        <v>1008.7333333333333</v>
      </c>
      <c r="I475" s="382">
        <v>1022.5666666666666</v>
      </c>
      <c r="J475" s="382">
        <v>1030.4333333333334</v>
      </c>
      <c r="K475" s="381">
        <v>1014.7</v>
      </c>
      <c r="L475" s="381">
        <v>993</v>
      </c>
      <c r="M475" s="381">
        <v>0.56903999999999999</v>
      </c>
      <c r="N475" s="1"/>
      <c r="O475" s="1"/>
    </row>
    <row r="476" spans="1:15" ht="12.75" customHeight="1">
      <c r="A476" s="33">
        <v>466</v>
      </c>
      <c r="B476" s="443" t="s">
        <v>857</v>
      </c>
      <c r="C476" s="381">
        <v>290.14999999999998</v>
      </c>
      <c r="D476" s="382">
        <v>288.59999999999997</v>
      </c>
      <c r="E476" s="382">
        <v>287.04999999999995</v>
      </c>
      <c r="F476" s="382">
        <v>283.95</v>
      </c>
      <c r="G476" s="382">
        <v>282.39999999999998</v>
      </c>
      <c r="H476" s="382">
        <v>291.69999999999993</v>
      </c>
      <c r="I476" s="382">
        <v>293.25</v>
      </c>
      <c r="J476" s="382">
        <v>296.34999999999991</v>
      </c>
      <c r="K476" s="381">
        <v>290.14999999999998</v>
      </c>
      <c r="L476" s="381">
        <v>285.5</v>
      </c>
      <c r="M476" s="381">
        <v>17.520320000000002</v>
      </c>
      <c r="N476" s="1"/>
      <c r="O476" s="1"/>
    </row>
    <row r="477" spans="1:15" ht="12.75" customHeight="1">
      <c r="A477" s="33">
        <v>467</v>
      </c>
      <c r="B477" s="443" t="s">
        <v>530</v>
      </c>
      <c r="C477" s="381">
        <v>45.9</v>
      </c>
      <c r="D477" s="382">
        <v>46.199999999999996</v>
      </c>
      <c r="E477" s="382">
        <v>45.29999999999999</v>
      </c>
      <c r="F477" s="382">
        <v>44.699999999999996</v>
      </c>
      <c r="G477" s="382">
        <v>43.79999999999999</v>
      </c>
      <c r="H477" s="382">
        <v>46.79999999999999</v>
      </c>
      <c r="I477" s="382">
        <v>47.699999999999996</v>
      </c>
      <c r="J477" s="382">
        <v>48.29999999999999</v>
      </c>
      <c r="K477" s="381">
        <v>47.1</v>
      </c>
      <c r="L477" s="381">
        <v>45.6</v>
      </c>
      <c r="M477" s="381">
        <v>45.099690000000002</v>
      </c>
      <c r="N477" s="1"/>
      <c r="O477" s="1"/>
    </row>
    <row r="478" spans="1:15" ht="12.75" customHeight="1">
      <c r="A478" s="33">
        <v>468</v>
      </c>
      <c r="B478" s="443" t="s">
        <v>208</v>
      </c>
      <c r="C478" s="381">
        <v>642.70000000000005</v>
      </c>
      <c r="D478" s="382">
        <v>645.55000000000007</v>
      </c>
      <c r="E478" s="382">
        <v>638.30000000000018</v>
      </c>
      <c r="F478" s="382">
        <v>633.90000000000009</v>
      </c>
      <c r="G478" s="382">
        <v>626.6500000000002</v>
      </c>
      <c r="H478" s="382">
        <v>649.95000000000016</v>
      </c>
      <c r="I478" s="382">
        <v>657.19999999999993</v>
      </c>
      <c r="J478" s="382">
        <v>661.60000000000014</v>
      </c>
      <c r="K478" s="381">
        <v>652.79999999999995</v>
      </c>
      <c r="L478" s="381">
        <v>641.15</v>
      </c>
      <c r="M478" s="381">
        <v>3.8996900000000001</v>
      </c>
      <c r="N478" s="1"/>
      <c r="O478" s="1"/>
    </row>
    <row r="479" spans="1:15" ht="12.75" customHeight="1">
      <c r="A479" s="33">
        <v>469</v>
      </c>
      <c r="B479" s="443" t="s">
        <v>209</v>
      </c>
      <c r="C479" s="381">
        <v>1605.1</v>
      </c>
      <c r="D479" s="382">
        <v>1611.6833333333334</v>
      </c>
      <c r="E479" s="382">
        <v>1584.4166666666667</v>
      </c>
      <c r="F479" s="382">
        <v>1563.7333333333333</v>
      </c>
      <c r="G479" s="382">
        <v>1536.4666666666667</v>
      </c>
      <c r="H479" s="382">
        <v>1632.3666666666668</v>
      </c>
      <c r="I479" s="382">
        <v>1659.6333333333332</v>
      </c>
      <c r="J479" s="382">
        <v>1680.3166666666668</v>
      </c>
      <c r="K479" s="381">
        <v>1638.95</v>
      </c>
      <c r="L479" s="381">
        <v>1591</v>
      </c>
      <c r="M479" s="381">
        <v>5.48306</v>
      </c>
      <c r="N479" s="1"/>
      <c r="O479" s="1"/>
    </row>
    <row r="480" spans="1:15" ht="12.75" customHeight="1">
      <c r="A480" s="33">
        <v>470</v>
      </c>
      <c r="B480" s="443" t="s">
        <v>544</v>
      </c>
      <c r="C480" s="381">
        <v>13.3</v>
      </c>
      <c r="D480" s="382">
        <v>13.383333333333335</v>
      </c>
      <c r="E480" s="382">
        <v>13.216666666666669</v>
      </c>
      <c r="F480" s="382">
        <v>13.133333333333335</v>
      </c>
      <c r="G480" s="382">
        <v>12.966666666666669</v>
      </c>
      <c r="H480" s="382">
        <v>13.466666666666669</v>
      </c>
      <c r="I480" s="382">
        <v>13.633333333333336</v>
      </c>
      <c r="J480" s="382">
        <v>13.716666666666669</v>
      </c>
      <c r="K480" s="381">
        <v>13.55</v>
      </c>
      <c r="L480" s="381">
        <v>13.3</v>
      </c>
      <c r="M480" s="381">
        <v>39.071460000000002</v>
      </c>
      <c r="N480" s="1"/>
      <c r="O480" s="1"/>
    </row>
    <row r="481" spans="1:15" ht="12.75" customHeight="1">
      <c r="A481" s="33">
        <v>471</v>
      </c>
      <c r="B481" s="443" t="s">
        <v>545</v>
      </c>
      <c r="C481" s="381">
        <v>512.79999999999995</v>
      </c>
      <c r="D481" s="382">
        <v>515.1</v>
      </c>
      <c r="E481" s="382">
        <v>507.20000000000005</v>
      </c>
      <c r="F481" s="382">
        <v>501.6</v>
      </c>
      <c r="G481" s="382">
        <v>493.70000000000005</v>
      </c>
      <c r="H481" s="382">
        <v>520.70000000000005</v>
      </c>
      <c r="I481" s="382">
        <v>528.59999999999991</v>
      </c>
      <c r="J481" s="382">
        <v>534.20000000000005</v>
      </c>
      <c r="K481" s="381">
        <v>523</v>
      </c>
      <c r="L481" s="381">
        <v>509.5</v>
      </c>
      <c r="M481" s="381">
        <v>0.75019000000000002</v>
      </c>
      <c r="N481" s="1"/>
      <c r="O481" s="1"/>
    </row>
    <row r="482" spans="1:15" ht="12.75" customHeight="1">
      <c r="A482" s="33">
        <v>472</v>
      </c>
      <c r="B482" s="443" t="s">
        <v>547</v>
      </c>
      <c r="C482" s="381">
        <v>143.35</v>
      </c>
      <c r="D482" s="382">
        <v>144.11666666666667</v>
      </c>
      <c r="E482" s="382">
        <v>141.63333333333335</v>
      </c>
      <c r="F482" s="382">
        <v>139.91666666666669</v>
      </c>
      <c r="G482" s="382">
        <v>137.43333333333337</v>
      </c>
      <c r="H482" s="382">
        <v>145.83333333333334</v>
      </c>
      <c r="I482" s="382">
        <v>148.31666666666669</v>
      </c>
      <c r="J482" s="382">
        <v>150.03333333333333</v>
      </c>
      <c r="K482" s="381">
        <v>146.6</v>
      </c>
      <c r="L482" s="381">
        <v>142.4</v>
      </c>
      <c r="M482" s="381">
        <v>5.6832500000000001</v>
      </c>
      <c r="N482" s="1"/>
      <c r="O482" s="1"/>
    </row>
    <row r="483" spans="1:15" ht="12.75" customHeight="1">
      <c r="A483" s="33">
        <v>473</v>
      </c>
      <c r="B483" s="443" t="s">
        <v>548</v>
      </c>
      <c r="C483" s="381">
        <v>20.55</v>
      </c>
      <c r="D483" s="382">
        <v>20.716666666666665</v>
      </c>
      <c r="E483" s="382">
        <v>20.233333333333331</v>
      </c>
      <c r="F483" s="382">
        <v>19.916666666666664</v>
      </c>
      <c r="G483" s="382">
        <v>19.43333333333333</v>
      </c>
      <c r="H483" s="382">
        <v>21.033333333333331</v>
      </c>
      <c r="I483" s="382">
        <v>21.516666666666666</v>
      </c>
      <c r="J483" s="382">
        <v>21.833333333333332</v>
      </c>
      <c r="K483" s="381">
        <v>21.2</v>
      </c>
      <c r="L483" s="381">
        <v>20.399999999999999</v>
      </c>
      <c r="M483" s="381">
        <v>36.707850000000001</v>
      </c>
      <c r="N483" s="1"/>
      <c r="O483" s="1"/>
    </row>
    <row r="484" spans="1:15" ht="12.75" customHeight="1">
      <c r="A484" s="33">
        <v>474</v>
      </c>
      <c r="B484" s="443" t="s">
        <v>210</v>
      </c>
      <c r="C484" s="381">
        <v>7606.3</v>
      </c>
      <c r="D484" s="382">
        <v>7615.6333333333341</v>
      </c>
      <c r="E484" s="382">
        <v>7551.8666666666686</v>
      </c>
      <c r="F484" s="382">
        <v>7497.4333333333343</v>
      </c>
      <c r="G484" s="382">
        <v>7433.6666666666688</v>
      </c>
      <c r="H484" s="382">
        <v>7670.0666666666684</v>
      </c>
      <c r="I484" s="382">
        <v>7733.833333333333</v>
      </c>
      <c r="J484" s="382">
        <v>7788.2666666666682</v>
      </c>
      <c r="K484" s="381">
        <v>7679.4</v>
      </c>
      <c r="L484" s="381">
        <v>7561.2</v>
      </c>
      <c r="M484" s="381">
        <v>2.3429600000000002</v>
      </c>
      <c r="N484" s="1"/>
      <c r="O484" s="1"/>
    </row>
    <row r="485" spans="1:15" ht="12.75" customHeight="1">
      <c r="A485" s="33">
        <v>475</v>
      </c>
      <c r="B485" s="443" t="s">
        <v>279</v>
      </c>
      <c r="C485" s="381">
        <v>45.2</v>
      </c>
      <c r="D485" s="382">
        <v>45.54999999999999</v>
      </c>
      <c r="E485" s="382">
        <v>44.699999999999982</v>
      </c>
      <c r="F485" s="382">
        <v>44.199999999999989</v>
      </c>
      <c r="G485" s="382">
        <v>43.34999999999998</v>
      </c>
      <c r="H485" s="382">
        <v>46.049999999999983</v>
      </c>
      <c r="I485" s="382">
        <v>46.899999999999991</v>
      </c>
      <c r="J485" s="382">
        <v>47.399999999999984</v>
      </c>
      <c r="K485" s="381">
        <v>46.4</v>
      </c>
      <c r="L485" s="381">
        <v>45.05</v>
      </c>
      <c r="M485" s="381">
        <v>70.969459999999998</v>
      </c>
      <c r="N485" s="1"/>
      <c r="O485" s="1"/>
    </row>
    <row r="486" spans="1:15" ht="12.75" customHeight="1">
      <c r="A486" s="33">
        <v>476</v>
      </c>
      <c r="B486" s="443" t="s">
        <v>211</v>
      </c>
      <c r="C486" s="381">
        <v>819.55</v>
      </c>
      <c r="D486" s="382">
        <v>821.18333333333339</v>
      </c>
      <c r="E486" s="382">
        <v>814.36666666666679</v>
      </c>
      <c r="F486" s="382">
        <v>809.18333333333339</v>
      </c>
      <c r="G486" s="382">
        <v>802.36666666666679</v>
      </c>
      <c r="H486" s="382">
        <v>826.36666666666679</v>
      </c>
      <c r="I486" s="382">
        <v>833.18333333333339</v>
      </c>
      <c r="J486" s="382">
        <v>838.36666666666679</v>
      </c>
      <c r="K486" s="381">
        <v>828</v>
      </c>
      <c r="L486" s="381">
        <v>816</v>
      </c>
      <c r="M486" s="381">
        <v>20.046890000000001</v>
      </c>
      <c r="N486" s="1"/>
      <c r="O486" s="1"/>
    </row>
    <row r="487" spans="1:15" ht="12.75" customHeight="1">
      <c r="A487" s="33">
        <v>477</v>
      </c>
      <c r="B487" s="443" t="s">
        <v>546</v>
      </c>
      <c r="C487" s="381">
        <v>1094.0999999999999</v>
      </c>
      <c r="D487" s="382">
        <v>1091.3666666666666</v>
      </c>
      <c r="E487" s="382">
        <v>1083.7333333333331</v>
      </c>
      <c r="F487" s="382">
        <v>1073.3666666666666</v>
      </c>
      <c r="G487" s="382">
        <v>1065.7333333333331</v>
      </c>
      <c r="H487" s="382">
        <v>1101.7333333333331</v>
      </c>
      <c r="I487" s="382">
        <v>1109.3666666666668</v>
      </c>
      <c r="J487" s="382">
        <v>1119.7333333333331</v>
      </c>
      <c r="K487" s="381">
        <v>1099</v>
      </c>
      <c r="L487" s="381">
        <v>1081</v>
      </c>
      <c r="M487" s="381">
        <v>2.2408000000000001</v>
      </c>
      <c r="N487" s="1"/>
      <c r="O487" s="1"/>
    </row>
    <row r="488" spans="1:15" ht="12.75" customHeight="1">
      <c r="A488" s="33">
        <v>478</v>
      </c>
      <c r="B488" s="443" t="s">
        <v>551</v>
      </c>
      <c r="C488" s="381">
        <v>545.20000000000005</v>
      </c>
      <c r="D488" s="382">
        <v>547.13333333333333</v>
      </c>
      <c r="E488" s="382">
        <v>541.26666666666665</v>
      </c>
      <c r="F488" s="382">
        <v>537.33333333333337</v>
      </c>
      <c r="G488" s="382">
        <v>531.4666666666667</v>
      </c>
      <c r="H488" s="382">
        <v>551.06666666666661</v>
      </c>
      <c r="I488" s="382">
        <v>556.93333333333317</v>
      </c>
      <c r="J488" s="382">
        <v>560.86666666666656</v>
      </c>
      <c r="K488" s="381">
        <v>553</v>
      </c>
      <c r="L488" s="381">
        <v>543.20000000000005</v>
      </c>
      <c r="M488" s="381">
        <v>0.86575000000000002</v>
      </c>
      <c r="N488" s="1"/>
      <c r="O488" s="1"/>
    </row>
    <row r="489" spans="1:15" ht="12.75" customHeight="1">
      <c r="A489" s="33">
        <v>479</v>
      </c>
      <c r="B489" s="443" t="s">
        <v>552</v>
      </c>
      <c r="C489" s="381">
        <v>41.75</v>
      </c>
      <c r="D489" s="382">
        <v>42.116666666666667</v>
      </c>
      <c r="E489" s="382">
        <v>41.133333333333333</v>
      </c>
      <c r="F489" s="382">
        <v>40.516666666666666</v>
      </c>
      <c r="G489" s="382">
        <v>39.533333333333331</v>
      </c>
      <c r="H489" s="382">
        <v>42.733333333333334</v>
      </c>
      <c r="I489" s="382">
        <v>43.716666666666669</v>
      </c>
      <c r="J489" s="382">
        <v>44.333333333333336</v>
      </c>
      <c r="K489" s="381">
        <v>43.1</v>
      </c>
      <c r="L489" s="381">
        <v>41.5</v>
      </c>
      <c r="M489" s="381">
        <v>34.124380000000002</v>
      </c>
      <c r="N489" s="1"/>
      <c r="O489" s="1"/>
    </row>
    <row r="490" spans="1:15" ht="12.75" customHeight="1">
      <c r="A490" s="33">
        <v>480</v>
      </c>
      <c r="B490" s="443" t="s">
        <v>553</v>
      </c>
      <c r="C490" s="381">
        <v>1246.75</v>
      </c>
      <c r="D490" s="382">
        <v>1281.8833333333334</v>
      </c>
      <c r="E490" s="382">
        <v>1204.8666666666668</v>
      </c>
      <c r="F490" s="382">
        <v>1162.9833333333333</v>
      </c>
      <c r="G490" s="382">
        <v>1085.9666666666667</v>
      </c>
      <c r="H490" s="382">
        <v>1323.7666666666669</v>
      </c>
      <c r="I490" s="382">
        <v>1400.7833333333338</v>
      </c>
      <c r="J490" s="382">
        <v>1442.666666666667</v>
      </c>
      <c r="K490" s="381">
        <v>1358.9</v>
      </c>
      <c r="L490" s="381">
        <v>1240</v>
      </c>
      <c r="M490" s="381">
        <v>4.7507000000000001</v>
      </c>
      <c r="N490" s="1"/>
      <c r="O490" s="1"/>
    </row>
    <row r="491" spans="1:15" ht="12.75" customHeight="1">
      <c r="A491" s="33">
        <v>481</v>
      </c>
      <c r="B491" s="443" t="s">
        <v>555</v>
      </c>
      <c r="C491" s="381">
        <v>395.15</v>
      </c>
      <c r="D491" s="382">
        <v>385.90000000000003</v>
      </c>
      <c r="E491" s="382">
        <v>374.30000000000007</v>
      </c>
      <c r="F491" s="382">
        <v>353.45000000000005</v>
      </c>
      <c r="G491" s="382">
        <v>341.85000000000008</v>
      </c>
      <c r="H491" s="382">
        <v>406.75000000000006</v>
      </c>
      <c r="I491" s="382">
        <v>418.35000000000008</v>
      </c>
      <c r="J491" s="382">
        <v>439.20000000000005</v>
      </c>
      <c r="K491" s="381">
        <v>397.5</v>
      </c>
      <c r="L491" s="381">
        <v>365.05</v>
      </c>
      <c r="M491" s="381">
        <v>20.862929999999999</v>
      </c>
      <c r="N491" s="1"/>
      <c r="O491" s="1"/>
    </row>
    <row r="492" spans="1:15" ht="12.75" customHeight="1">
      <c r="A492" s="33">
        <v>482</v>
      </c>
      <c r="B492" s="443" t="s">
        <v>281</v>
      </c>
      <c r="C492" s="381">
        <v>869.45</v>
      </c>
      <c r="D492" s="382">
        <v>867.06666666666661</v>
      </c>
      <c r="E492" s="382">
        <v>841.43333333333317</v>
      </c>
      <c r="F492" s="382">
        <v>813.41666666666652</v>
      </c>
      <c r="G492" s="382">
        <v>787.78333333333308</v>
      </c>
      <c r="H492" s="382">
        <v>895.08333333333326</v>
      </c>
      <c r="I492" s="382">
        <v>920.7166666666667</v>
      </c>
      <c r="J492" s="382">
        <v>948.73333333333335</v>
      </c>
      <c r="K492" s="381">
        <v>892.7</v>
      </c>
      <c r="L492" s="381">
        <v>839.05</v>
      </c>
      <c r="M492" s="381">
        <v>8.2962699999999998</v>
      </c>
      <c r="N492" s="1"/>
      <c r="O492" s="1"/>
    </row>
    <row r="493" spans="1:15" ht="12.75" customHeight="1">
      <c r="A493" s="33">
        <v>483</v>
      </c>
      <c r="B493" s="443" t="s">
        <v>212</v>
      </c>
      <c r="C493" s="381">
        <v>331.05</v>
      </c>
      <c r="D493" s="382">
        <v>333.41666666666669</v>
      </c>
      <c r="E493" s="382">
        <v>327.03333333333336</v>
      </c>
      <c r="F493" s="382">
        <v>323.01666666666665</v>
      </c>
      <c r="G493" s="382">
        <v>316.63333333333333</v>
      </c>
      <c r="H493" s="382">
        <v>337.43333333333339</v>
      </c>
      <c r="I493" s="382">
        <v>343.81666666666672</v>
      </c>
      <c r="J493" s="382">
        <v>347.83333333333343</v>
      </c>
      <c r="K493" s="381">
        <v>339.8</v>
      </c>
      <c r="L493" s="381">
        <v>329.4</v>
      </c>
      <c r="M493" s="381">
        <v>89.575419999999994</v>
      </c>
      <c r="N493" s="1"/>
      <c r="O493" s="1"/>
    </row>
    <row r="494" spans="1:15" ht="12.75" customHeight="1">
      <c r="A494" s="33">
        <v>484</v>
      </c>
      <c r="B494" s="443" t="s">
        <v>556</v>
      </c>
      <c r="C494" s="381">
        <v>2609.1999999999998</v>
      </c>
      <c r="D494" s="382">
        <v>2617.2999999999997</v>
      </c>
      <c r="E494" s="382">
        <v>2585.5999999999995</v>
      </c>
      <c r="F494" s="382">
        <v>2561.9999999999995</v>
      </c>
      <c r="G494" s="382">
        <v>2530.2999999999993</v>
      </c>
      <c r="H494" s="382">
        <v>2640.8999999999996</v>
      </c>
      <c r="I494" s="382">
        <v>2672.5999999999995</v>
      </c>
      <c r="J494" s="382">
        <v>2696.2</v>
      </c>
      <c r="K494" s="381">
        <v>2649</v>
      </c>
      <c r="L494" s="381">
        <v>2593.6999999999998</v>
      </c>
      <c r="M494" s="381">
        <v>0.37245</v>
      </c>
      <c r="N494" s="1"/>
      <c r="O494" s="1"/>
    </row>
    <row r="495" spans="1:15" ht="12.75" customHeight="1">
      <c r="A495" s="33">
        <v>485</v>
      </c>
      <c r="B495" s="443" t="s">
        <v>280</v>
      </c>
      <c r="C495" s="381">
        <v>220.55</v>
      </c>
      <c r="D495" s="382">
        <v>221.54999999999998</v>
      </c>
      <c r="E495" s="382">
        <v>219.09999999999997</v>
      </c>
      <c r="F495" s="382">
        <v>217.64999999999998</v>
      </c>
      <c r="G495" s="382">
        <v>215.19999999999996</v>
      </c>
      <c r="H495" s="382">
        <v>222.99999999999997</v>
      </c>
      <c r="I495" s="382">
        <v>225.44999999999996</v>
      </c>
      <c r="J495" s="382">
        <v>226.89999999999998</v>
      </c>
      <c r="K495" s="381">
        <v>224</v>
      </c>
      <c r="L495" s="381">
        <v>220.1</v>
      </c>
      <c r="M495" s="381">
        <v>4.1550399999999996</v>
      </c>
      <c r="N495" s="1"/>
      <c r="O495" s="1"/>
    </row>
    <row r="496" spans="1:15" ht="12.75" customHeight="1">
      <c r="A496" s="33">
        <v>486</v>
      </c>
      <c r="B496" s="443" t="s">
        <v>557</v>
      </c>
      <c r="C496" s="381">
        <v>2059.5500000000002</v>
      </c>
      <c r="D496" s="382">
        <v>2076.85</v>
      </c>
      <c r="E496" s="382">
        <v>2032.6999999999998</v>
      </c>
      <c r="F496" s="382">
        <v>2005.85</v>
      </c>
      <c r="G496" s="382">
        <v>1961.6999999999998</v>
      </c>
      <c r="H496" s="382">
        <v>2103.6999999999998</v>
      </c>
      <c r="I496" s="382">
        <v>2147.8500000000004</v>
      </c>
      <c r="J496" s="382">
        <v>2174.6999999999998</v>
      </c>
      <c r="K496" s="381">
        <v>2121</v>
      </c>
      <c r="L496" s="381">
        <v>2050</v>
      </c>
      <c r="M496" s="381">
        <v>0.27958</v>
      </c>
      <c r="N496" s="1"/>
      <c r="O496" s="1"/>
    </row>
    <row r="497" spans="1:15" ht="12.75" customHeight="1">
      <c r="A497" s="33">
        <v>487</v>
      </c>
      <c r="B497" s="443" t="s">
        <v>550</v>
      </c>
      <c r="C497" s="381">
        <v>584.25</v>
      </c>
      <c r="D497" s="382">
        <v>574.2833333333333</v>
      </c>
      <c r="E497" s="382">
        <v>555.61666666666656</v>
      </c>
      <c r="F497" s="382">
        <v>526.98333333333323</v>
      </c>
      <c r="G497" s="382">
        <v>508.31666666666649</v>
      </c>
      <c r="H497" s="382">
        <v>602.91666666666663</v>
      </c>
      <c r="I497" s="382">
        <v>621.58333333333337</v>
      </c>
      <c r="J497" s="382">
        <v>650.2166666666667</v>
      </c>
      <c r="K497" s="381">
        <v>592.95000000000005</v>
      </c>
      <c r="L497" s="381">
        <v>545.65</v>
      </c>
      <c r="M497" s="381">
        <v>15.769970000000001</v>
      </c>
      <c r="N497" s="1"/>
      <c r="O497" s="1"/>
    </row>
    <row r="498" spans="1:15" ht="12.75" customHeight="1">
      <c r="A498" s="33">
        <v>488</v>
      </c>
      <c r="B498" s="443" t="s">
        <v>549</v>
      </c>
      <c r="C498" s="381">
        <v>3892.5</v>
      </c>
      <c r="D498" s="382">
        <v>3841.4666666666667</v>
      </c>
      <c r="E498" s="382">
        <v>3762.9333333333334</v>
      </c>
      <c r="F498" s="382">
        <v>3633.3666666666668</v>
      </c>
      <c r="G498" s="382">
        <v>3554.8333333333335</v>
      </c>
      <c r="H498" s="382">
        <v>3971.0333333333333</v>
      </c>
      <c r="I498" s="382">
        <v>4049.5666666666671</v>
      </c>
      <c r="J498" s="382">
        <v>4179.1333333333332</v>
      </c>
      <c r="K498" s="381">
        <v>3920</v>
      </c>
      <c r="L498" s="381">
        <v>3711.9</v>
      </c>
      <c r="M498" s="381">
        <v>0.14882999999999999</v>
      </c>
      <c r="N498" s="1"/>
      <c r="O498" s="1"/>
    </row>
    <row r="499" spans="1:15" ht="12.75" customHeight="1">
      <c r="A499" s="33">
        <v>489</v>
      </c>
      <c r="B499" s="443" t="s">
        <v>213</v>
      </c>
      <c r="C499" s="381">
        <v>1247.05</v>
      </c>
      <c r="D499" s="382">
        <v>1247.5833333333333</v>
      </c>
      <c r="E499" s="382">
        <v>1238.0666666666666</v>
      </c>
      <c r="F499" s="382">
        <v>1229.0833333333333</v>
      </c>
      <c r="G499" s="382">
        <v>1219.5666666666666</v>
      </c>
      <c r="H499" s="382">
        <v>1256.5666666666666</v>
      </c>
      <c r="I499" s="382">
        <v>1266.0833333333335</v>
      </c>
      <c r="J499" s="382">
        <v>1275.0666666666666</v>
      </c>
      <c r="K499" s="381">
        <v>1257.0999999999999</v>
      </c>
      <c r="L499" s="381">
        <v>1238.5999999999999</v>
      </c>
      <c r="M499" s="381">
        <v>6.2116499999999997</v>
      </c>
      <c r="N499" s="1"/>
      <c r="O499" s="1"/>
    </row>
    <row r="500" spans="1:15" ht="12.75" customHeight="1">
      <c r="A500" s="33">
        <v>490</v>
      </c>
      <c r="B500" s="443" t="s">
        <v>554</v>
      </c>
      <c r="C500" s="381">
        <v>2582</v>
      </c>
      <c r="D500" s="382">
        <v>2601.2666666666669</v>
      </c>
      <c r="E500" s="382">
        <v>2555.7333333333336</v>
      </c>
      <c r="F500" s="382">
        <v>2529.4666666666667</v>
      </c>
      <c r="G500" s="382">
        <v>2483.9333333333334</v>
      </c>
      <c r="H500" s="382">
        <v>2627.5333333333338</v>
      </c>
      <c r="I500" s="382">
        <v>2673.0666666666675</v>
      </c>
      <c r="J500" s="382">
        <v>2699.3333333333339</v>
      </c>
      <c r="K500" s="381">
        <v>2646.8</v>
      </c>
      <c r="L500" s="381">
        <v>2575</v>
      </c>
      <c r="M500" s="381">
        <v>1.76552</v>
      </c>
      <c r="N500" s="1"/>
      <c r="O500" s="1"/>
    </row>
    <row r="501" spans="1:15" ht="12.75" customHeight="1">
      <c r="A501" s="33">
        <v>491</v>
      </c>
      <c r="B501" s="443" t="s">
        <v>558</v>
      </c>
      <c r="C501" s="381">
        <v>8399.75</v>
      </c>
      <c r="D501" s="382">
        <v>8448.0666666666675</v>
      </c>
      <c r="E501" s="382">
        <v>8326.6833333333343</v>
      </c>
      <c r="F501" s="382">
        <v>8253.6166666666668</v>
      </c>
      <c r="G501" s="382">
        <v>8132.2333333333336</v>
      </c>
      <c r="H501" s="382">
        <v>8521.133333333335</v>
      </c>
      <c r="I501" s="382">
        <v>8642.5166666666701</v>
      </c>
      <c r="J501" s="382">
        <v>8715.5833333333358</v>
      </c>
      <c r="K501" s="381">
        <v>8569.4500000000007</v>
      </c>
      <c r="L501" s="381">
        <v>8375</v>
      </c>
      <c r="M501" s="381">
        <v>1.307E-2</v>
      </c>
      <c r="N501" s="1"/>
      <c r="O501" s="1"/>
    </row>
    <row r="502" spans="1:15" ht="12.75" customHeight="1">
      <c r="A502" s="33">
        <v>492</v>
      </c>
      <c r="B502" s="443" t="s">
        <v>559</v>
      </c>
      <c r="C502" s="381">
        <v>179.15</v>
      </c>
      <c r="D502" s="382">
        <v>180.65</v>
      </c>
      <c r="E502" s="382">
        <v>177.3</v>
      </c>
      <c r="F502" s="382">
        <v>175.45000000000002</v>
      </c>
      <c r="G502" s="382">
        <v>172.10000000000002</v>
      </c>
      <c r="H502" s="382">
        <v>182.5</v>
      </c>
      <c r="I502" s="382">
        <v>185.84999999999997</v>
      </c>
      <c r="J502" s="382">
        <v>187.7</v>
      </c>
      <c r="K502" s="381">
        <v>184</v>
      </c>
      <c r="L502" s="381">
        <v>178.8</v>
      </c>
      <c r="M502" s="381">
        <v>10.875109999999999</v>
      </c>
      <c r="N502" s="1"/>
      <c r="O502" s="1"/>
    </row>
    <row r="503" spans="1:15" ht="12.75" customHeight="1">
      <c r="A503" s="33">
        <v>493</v>
      </c>
      <c r="B503" s="443" t="s">
        <v>560</v>
      </c>
      <c r="C503" s="381">
        <v>149.1</v>
      </c>
      <c r="D503" s="382">
        <v>150.41666666666666</v>
      </c>
      <c r="E503" s="382">
        <v>145.88333333333333</v>
      </c>
      <c r="F503" s="382">
        <v>142.66666666666666</v>
      </c>
      <c r="G503" s="382">
        <v>138.13333333333333</v>
      </c>
      <c r="H503" s="382">
        <v>153.63333333333333</v>
      </c>
      <c r="I503" s="382">
        <v>158.16666666666669</v>
      </c>
      <c r="J503" s="382">
        <v>161.38333333333333</v>
      </c>
      <c r="K503" s="381">
        <v>154.94999999999999</v>
      </c>
      <c r="L503" s="381">
        <v>147.19999999999999</v>
      </c>
      <c r="M503" s="381">
        <v>14.810980000000001</v>
      </c>
      <c r="N503" s="1"/>
      <c r="O503" s="1"/>
    </row>
    <row r="504" spans="1:15" ht="12.75" customHeight="1">
      <c r="A504" s="33">
        <v>494</v>
      </c>
      <c r="B504" s="443" t="s">
        <v>561</v>
      </c>
      <c r="C504" s="381">
        <v>540</v>
      </c>
      <c r="D504" s="382">
        <v>536.30000000000007</v>
      </c>
      <c r="E504" s="382">
        <v>529.70000000000016</v>
      </c>
      <c r="F504" s="382">
        <v>519.40000000000009</v>
      </c>
      <c r="G504" s="382">
        <v>512.80000000000018</v>
      </c>
      <c r="H504" s="382">
        <v>546.60000000000014</v>
      </c>
      <c r="I504" s="382">
        <v>553.20000000000005</v>
      </c>
      <c r="J504" s="382">
        <v>563.50000000000011</v>
      </c>
      <c r="K504" s="381">
        <v>542.9</v>
      </c>
      <c r="L504" s="381">
        <v>526</v>
      </c>
      <c r="M504" s="381">
        <v>0.73997999999999997</v>
      </c>
      <c r="N504" s="1"/>
      <c r="O504" s="1"/>
    </row>
    <row r="505" spans="1:15" ht="12.75" customHeight="1">
      <c r="A505" s="33">
        <v>495</v>
      </c>
      <c r="B505" s="443" t="s">
        <v>282</v>
      </c>
      <c r="C505" s="381">
        <v>1850.4</v>
      </c>
      <c r="D505" s="382">
        <v>1864.1833333333334</v>
      </c>
      <c r="E505" s="382">
        <v>1832.4666666666667</v>
      </c>
      <c r="F505" s="382">
        <v>1814.5333333333333</v>
      </c>
      <c r="G505" s="382">
        <v>1782.8166666666666</v>
      </c>
      <c r="H505" s="382">
        <v>1882.1166666666668</v>
      </c>
      <c r="I505" s="382">
        <v>1913.8333333333335</v>
      </c>
      <c r="J505" s="382">
        <v>1931.7666666666669</v>
      </c>
      <c r="K505" s="381">
        <v>1895.9</v>
      </c>
      <c r="L505" s="381">
        <v>1846.25</v>
      </c>
      <c r="M505" s="381">
        <v>3.54908</v>
      </c>
      <c r="N505" s="1"/>
      <c r="O505" s="1"/>
    </row>
    <row r="506" spans="1:15" ht="12.75" customHeight="1">
      <c r="A506" s="33">
        <v>496</v>
      </c>
      <c r="B506" s="443" t="s">
        <v>214</v>
      </c>
      <c r="C506" s="381">
        <v>694.15</v>
      </c>
      <c r="D506" s="382">
        <v>693.86666666666667</v>
      </c>
      <c r="E506" s="382">
        <v>689.2833333333333</v>
      </c>
      <c r="F506" s="382">
        <v>684.41666666666663</v>
      </c>
      <c r="G506" s="382">
        <v>679.83333333333326</v>
      </c>
      <c r="H506" s="382">
        <v>698.73333333333335</v>
      </c>
      <c r="I506" s="382">
        <v>703.31666666666661</v>
      </c>
      <c r="J506" s="382">
        <v>708.18333333333339</v>
      </c>
      <c r="K506" s="381">
        <v>698.45</v>
      </c>
      <c r="L506" s="381">
        <v>689</v>
      </c>
      <c r="M506" s="381">
        <v>77.437290000000004</v>
      </c>
      <c r="N506" s="1"/>
      <c r="O506" s="1"/>
    </row>
    <row r="507" spans="1:15" ht="12.75" customHeight="1">
      <c r="A507" s="33">
        <v>497</v>
      </c>
      <c r="B507" s="443" t="s">
        <v>562</v>
      </c>
      <c r="C507" s="381">
        <v>422.45</v>
      </c>
      <c r="D507" s="382">
        <v>424.51666666666665</v>
      </c>
      <c r="E507" s="382">
        <v>418.93333333333328</v>
      </c>
      <c r="F507" s="382">
        <v>415.41666666666663</v>
      </c>
      <c r="G507" s="382">
        <v>409.83333333333326</v>
      </c>
      <c r="H507" s="382">
        <v>428.0333333333333</v>
      </c>
      <c r="I507" s="382">
        <v>433.61666666666667</v>
      </c>
      <c r="J507" s="382">
        <v>437.13333333333333</v>
      </c>
      <c r="K507" s="381">
        <v>430.1</v>
      </c>
      <c r="L507" s="381">
        <v>421</v>
      </c>
      <c r="M507" s="381">
        <v>4.0904600000000002</v>
      </c>
      <c r="N507" s="1"/>
      <c r="O507" s="1"/>
    </row>
    <row r="508" spans="1:15" ht="12.75" customHeight="1">
      <c r="A508" s="33">
        <v>498</v>
      </c>
      <c r="B508" s="443" t="s">
        <v>283</v>
      </c>
      <c r="C508" s="381">
        <v>13.9</v>
      </c>
      <c r="D508" s="382">
        <v>13.966666666666669</v>
      </c>
      <c r="E508" s="382">
        <v>13.733333333333338</v>
      </c>
      <c r="F508" s="382">
        <v>13.56666666666667</v>
      </c>
      <c r="G508" s="382">
        <v>13.333333333333339</v>
      </c>
      <c r="H508" s="382">
        <v>14.133333333333336</v>
      </c>
      <c r="I508" s="382">
        <v>14.366666666666667</v>
      </c>
      <c r="J508" s="382">
        <v>14.533333333333335</v>
      </c>
      <c r="K508" s="381">
        <v>14.2</v>
      </c>
      <c r="L508" s="381">
        <v>13.8</v>
      </c>
      <c r="M508" s="381">
        <v>1080.29504</v>
      </c>
      <c r="N508" s="1"/>
      <c r="O508" s="1"/>
    </row>
    <row r="509" spans="1:15" ht="12.75" customHeight="1">
      <c r="A509" s="33">
        <v>499</v>
      </c>
      <c r="B509" s="443" t="s">
        <v>215</v>
      </c>
      <c r="C509" s="381">
        <v>324.7</v>
      </c>
      <c r="D509" s="382">
        <v>326.7</v>
      </c>
      <c r="E509" s="382">
        <v>321.2</v>
      </c>
      <c r="F509" s="382">
        <v>317.7</v>
      </c>
      <c r="G509" s="382">
        <v>312.2</v>
      </c>
      <c r="H509" s="382">
        <v>330.2</v>
      </c>
      <c r="I509" s="382">
        <v>335.7</v>
      </c>
      <c r="J509" s="382">
        <v>339.2</v>
      </c>
      <c r="K509" s="381">
        <v>332.2</v>
      </c>
      <c r="L509" s="381">
        <v>323.2</v>
      </c>
      <c r="M509" s="381">
        <v>80.866249999999994</v>
      </c>
      <c r="N509" s="1"/>
      <c r="O509" s="1"/>
    </row>
    <row r="510" spans="1:15" ht="12.75" customHeight="1">
      <c r="A510" s="33">
        <v>500</v>
      </c>
      <c r="B510" s="443" t="s">
        <v>563</v>
      </c>
      <c r="C510" s="381">
        <v>493.15</v>
      </c>
      <c r="D510" s="382">
        <v>493.66666666666669</v>
      </c>
      <c r="E510" s="382">
        <v>486.18333333333339</v>
      </c>
      <c r="F510" s="382">
        <v>479.2166666666667</v>
      </c>
      <c r="G510" s="382">
        <v>471.73333333333341</v>
      </c>
      <c r="H510" s="382">
        <v>500.63333333333338</v>
      </c>
      <c r="I510" s="382">
        <v>508.11666666666662</v>
      </c>
      <c r="J510" s="382">
        <v>515.08333333333337</v>
      </c>
      <c r="K510" s="381">
        <v>501.15</v>
      </c>
      <c r="L510" s="381">
        <v>486.7</v>
      </c>
      <c r="M510" s="381">
        <v>9.3844499999999993</v>
      </c>
      <c r="N510" s="1"/>
      <c r="O510" s="1"/>
    </row>
    <row r="511" spans="1:15" ht="12.75" customHeight="1">
      <c r="A511" s="33">
        <v>501</v>
      </c>
      <c r="B511" s="443" t="s">
        <v>564</v>
      </c>
      <c r="C511" s="381">
        <v>1844.25</v>
      </c>
      <c r="D511" s="382">
        <v>1851.4166666666667</v>
      </c>
      <c r="E511" s="382">
        <v>1833.8333333333335</v>
      </c>
      <c r="F511" s="382">
        <v>1823.4166666666667</v>
      </c>
      <c r="G511" s="382">
        <v>1805.8333333333335</v>
      </c>
      <c r="H511" s="382">
        <v>1861.8333333333335</v>
      </c>
      <c r="I511" s="382">
        <v>1879.416666666667</v>
      </c>
      <c r="J511" s="382">
        <v>1889.8333333333335</v>
      </c>
      <c r="K511" s="381">
        <v>1869</v>
      </c>
      <c r="L511" s="381">
        <v>1841</v>
      </c>
      <c r="M511" s="381">
        <v>0.28877000000000003</v>
      </c>
      <c r="N511" s="1"/>
      <c r="O511" s="1"/>
    </row>
    <row r="512" spans="1:15" ht="12.75" customHeight="1">
      <c r="A512" s="318"/>
      <c r="B512" s="318"/>
      <c r="C512" s="319"/>
      <c r="D512" s="319"/>
      <c r="E512" s="319"/>
      <c r="F512" s="319"/>
      <c r="G512" s="319"/>
      <c r="H512" s="319"/>
      <c r="I512" s="319"/>
      <c r="J512" s="318"/>
      <c r="K512" s="318"/>
      <c r="L512" s="318"/>
      <c r="M512" s="320"/>
      <c r="N512" s="1"/>
      <c r="O512" s="1"/>
    </row>
    <row r="513" spans="1:15" ht="12.75" customHeight="1">
      <c r="A513" s="318"/>
      <c r="B513" s="318"/>
      <c r="C513" s="319"/>
      <c r="D513" s="319"/>
      <c r="E513" s="319"/>
      <c r="F513" s="319"/>
      <c r="G513" s="319"/>
      <c r="H513" s="319"/>
      <c r="I513" s="319"/>
      <c r="J513" s="318"/>
      <c r="K513" s="318"/>
      <c r="L513" s="318"/>
      <c r="M513" s="320"/>
      <c r="N513" s="1"/>
      <c r="O513" s="1"/>
    </row>
    <row r="514" spans="1:15" ht="12.75" customHeight="1">
      <c r="A514" s="318"/>
      <c r="B514" s="318"/>
      <c r="C514" s="319"/>
      <c r="D514" s="319"/>
      <c r="E514" s="319"/>
      <c r="F514" s="319"/>
      <c r="G514" s="319"/>
      <c r="H514" s="319"/>
      <c r="I514" s="319"/>
      <c r="J514" s="318"/>
      <c r="K514" s="318"/>
      <c r="L514" s="318"/>
      <c r="M514" s="320"/>
      <c r="N514" s="1"/>
      <c r="O514" s="1"/>
    </row>
    <row r="515" spans="1:15" ht="12.75" customHeight="1">
      <c r="A515" s="318"/>
      <c r="B515" s="318"/>
      <c r="C515" s="319"/>
      <c r="D515" s="319"/>
      <c r="E515" s="319"/>
      <c r="F515" s="319"/>
      <c r="G515" s="319"/>
      <c r="H515" s="319"/>
      <c r="I515" s="319"/>
      <c r="J515" s="318"/>
      <c r="K515" s="318"/>
      <c r="L515" s="318"/>
      <c r="M515" s="320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22" sqref="B2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54"/>
      <c r="B5" s="455"/>
      <c r="C5" s="454"/>
      <c r="D5" s="455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456" t="s">
        <v>567</v>
      </c>
      <c r="C7" s="455"/>
      <c r="D7" s="7">
        <f>Main!B10</f>
        <v>44573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44572</v>
      </c>
      <c r="B10" s="32">
        <v>542865</v>
      </c>
      <c r="C10" s="31" t="s">
        <v>984</v>
      </c>
      <c r="D10" s="31" t="s">
        <v>985</v>
      </c>
      <c r="E10" s="31" t="s">
        <v>577</v>
      </c>
      <c r="F10" s="90">
        <v>100000</v>
      </c>
      <c r="G10" s="32">
        <v>20.8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44572</v>
      </c>
      <c r="B11" s="32">
        <v>542721</v>
      </c>
      <c r="C11" s="31" t="s">
        <v>986</v>
      </c>
      <c r="D11" s="31" t="s">
        <v>987</v>
      </c>
      <c r="E11" s="31" t="s">
        <v>577</v>
      </c>
      <c r="F11" s="90">
        <v>94406</v>
      </c>
      <c r="G11" s="32">
        <v>237.9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44572</v>
      </c>
      <c r="B12" s="32">
        <v>539288</v>
      </c>
      <c r="C12" s="31" t="s">
        <v>880</v>
      </c>
      <c r="D12" s="31" t="s">
        <v>988</v>
      </c>
      <c r="E12" s="31" t="s">
        <v>576</v>
      </c>
      <c r="F12" s="90">
        <v>29478</v>
      </c>
      <c r="G12" s="32">
        <v>44.03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44572</v>
      </c>
      <c r="B13" s="32">
        <v>539288</v>
      </c>
      <c r="C13" s="31" t="s">
        <v>880</v>
      </c>
      <c r="D13" s="31" t="s">
        <v>989</v>
      </c>
      <c r="E13" s="31" t="s">
        <v>576</v>
      </c>
      <c r="F13" s="90">
        <v>50000</v>
      </c>
      <c r="G13" s="32">
        <v>44.1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44572</v>
      </c>
      <c r="B14" s="32">
        <v>539288</v>
      </c>
      <c r="C14" s="31" t="s">
        <v>880</v>
      </c>
      <c r="D14" s="31" t="s">
        <v>988</v>
      </c>
      <c r="E14" s="31" t="s">
        <v>577</v>
      </c>
      <c r="F14" s="90">
        <v>60005</v>
      </c>
      <c r="G14" s="32">
        <v>44.1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44572</v>
      </c>
      <c r="B15" s="32">
        <v>539288</v>
      </c>
      <c r="C15" s="31" t="s">
        <v>880</v>
      </c>
      <c r="D15" s="31" t="s">
        <v>859</v>
      </c>
      <c r="E15" s="31" t="s">
        <v>577</v>
      </c>
      <c r="F15" s="90">
        <v>45000</v>
      </c>
      <c r="G15" s="32">
        <v>44.1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44572</v>
      </c>
      <c r="B16" s="32">
        <v>509053</v>
      </c>
      <c r="C16" s="31" t="s">
        <v>923</v>
      </c>
      <c r="D16" s="31" t="s">
        <v>990</v>
      </c>
      <c r="E16" s="31" t="s">
        <v>577</v>
      </c>
      <c r="F16" s="90">
        <v>150000</v>
      </c>
      <c r="G16" s="32">
        <v>99.1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44572</v>
      </c>
      <c r="B17" s="32">
        <v>509053</v>
      </c>
      <c r="C17" s="31" t="s">
        <v>923</v>
      </c>
      <c r="D17" s="31" t="s">
        <v>991</v>
      </c>
      <c r="E17" s="31" t="s">
        <v>577</v>
      </c>
      <c r="F17" s="90">
        <v>175000</v>
      </c>
      <c r="G17" s="32">
        <v>99.1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44572</v>
      </c>
      <c r="B18" s="32">
        <v>509053</v>
      </c>
      <c r="C18" s="31" t="s">
        <v>923</v>
      </c>
      <c r="D18" s="31" t="s">
        <v>992</v>
      </c>
      <c r="E18" s="31" t="s">
        <v>577</v>
      </c>
      <c r="F18" s="90">
        <v>175000</v>
      </c>
      <c r="G18" s="32">
        <v>99.1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44572</v>
      </c>
      <c r="B19" s="32">
        <v>509053</v>
      </c>
      <c r="C19" s="31" t="s">
        <v>923</v>
      </c>
      <c r="D19" s="31" t="s">
        <v>924</v>
      </c>
      <c r="E19" s="31" t="s">
        <v>576</v>
      </c>
      <c r="F19" s="90">
        <v>167942</v>
      </c>
      <c r="G19" s="32">
        <v>98.98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44572</v>
      </c>
      <c r="B20" s="32">
        <v>509053</v>
      </c>
      <c r="C20" s="31" t="s">
        <v>923</v>
      </c>
      <c r="D20" s="31" t="s">
        <v>924</v>
      </c>
      <c r="E20" s="31" t="s">
        <v>577</v>
      </c>
      <c r="F20" s="90">
        <v>139000</v>
      </c>
      <c r="G20" s="32">
        <v>99.1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44572</v>
      </c>
      <c r="B21" s="32">
        <v>509053</v>
      </c>
      <c r="C21" s="31" t="s">
        <v>923</v>
      </c>
      <c r="D21" s="31" t="s">
        <v>993</v>
      </c>
      <c r="E21" s="31" t="s">
        <v>577</v>
      </c>
      <c r="F21" s="90">
        <v>200000</v>
      </c>
      <c r="G21" s="32">
        <v>99.1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44572</v>
      </c>
      <c r="B22" s="32">
        <v>524396</v>
      </c>
      <c r="C22" s="31" t="s">
        <v>994</v>
      </c>
      <c r="D22" s="31" t="s">
        <v>995</v>
      </c>
      <c r="E22" s="31" t="s">
        <v>576</v>
      </c>
      <c r="F22" s="90">
        <v>25405</v>
      </c>
      <c r="G22" s="32">
        <v>96.6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44572</v>
      </c>
      <c r="B23" s="32">
        <v>524396</v>
      </c>
      <c r="C23" s="31" t="s">
        <v>994</v>
      </c>
      <c r="D23" s="31" t="s">
        <v>995</v>
      </c>
      <c r="E23" s="31" t="s">
        <v>577</v>
      </c>
      <c r="F23" s="90">
        <v>83403</v>
      </c>
      <c r="G23" s="32">
        <v>97.59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44572</v>
      </c>
      <c r="B24" s="32">
        <v>539043</v>
      </c>
      <c r="C24" s="31" t="s">
        <v>961</v>
      </c>
      <c r="D24" s="31" t="s">
        <v>996</v>
      </c>
      <c r="E24" s="31" t="s">
        <v>576</v>
      </c>
      <c r="F24" s="90">
        <v>1145743</v>
      </c>
      <c r="G24" s="32">
        <v>3.81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44572</v>
      </c>
      <c r="B25" s="32">
        <v>539043</v>
      </c>
      <c r="C25" s="31" t="s">
        <v>961</v>
      </c>
      <c r="D25" s="31" t="s">
        <v>997</v>
      </c>
      <c r="E25" s="31" t="s">
        <v>577</v>
      </c>
      <c r="F25" s="90">
        <v>1700000</v>
      </c>
      <c r="G25" s="32">
        <v>3.81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44572</v>
      </c>
      <c r="B26" s="32">
        <v>539043</v>
      </c>
      <c r="C26" s="31" t="s">
        <v>961</v>
      </c>
      <c r="D26" s="31" t="s">
        <v>859</v>
      </c>
      <c r="E26" s="31" t="s">
        <v>576</v>
      </c>
      <c r="F26" s="90">
        <v>500000</v>
      </c>
      <c r="G26" s="32">
        <v>3.81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44572</v>
      </c>
      <c r="B27" s="32">
        <v>543439</v>
      </c>
      <c r="C27" s="31" t="s">
        <v>888</v>
      </c>
      <c r="D27" s="31" t="s">
        <v>998</v>
      </c>
      <c r="E27" s="31" t="s">
        <v>576</v>
      </c>
      <c r="F27" s="90">
        <v>22000</v>
      </c>
      <c r="G27" s="32">
        <v>55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44572</v>
      </c>
      <c r="B28" s="32">
        <v>543439</v>
      </c>
      <c r="C28" s="31" t="s">
        <v>888</v>
      </c>
      <c r="D28" s="31" t="s">
        <v>914</v>
      </c>
      <c r="E28" s="31" t="s">
        <v>577</v>
      </c>
      <c r="F28" s="90">
        <v>24000</v>
      </c>
      <c r="G28" s="32">
        <v>55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44572</v>
      </c>
      <c r="B29" s="32">
        <v>543439</v>
      </c>
      <c r="C29" s="31" t="s">
        <v>888</v>
      </c>
      <c r="D29" s="31" t="s">
        <v>913</v>
      </c>
      <c r="E29" s="31" t="s">
        <v>577</v>
      </c>
      <c r="F29" s="90">
        <v>44000</v>
      </c>
      <c r="G29" s="32">
        <v>55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44572</v>
      </c>
      <c r="B30" s="32">
        <v>535267</v>
      </c>
      <c r="C30" s="31" t="s">
        <v>999</v>
      </c>
      <c r="D30" s="31" t="s">
        <v>1000</v>
      </c>
      <c r="E30" s="31" t="s">
        <v>576</v>
      </c>
      <c r="F30" s="90">
        <v>100000</v>
      </c>
      <c r="G30" s="32">
        <v>40.03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44572</v>
      </c>
      <c r="B31" s="32">
        <v>535267</v>
      </c>
      <c r="C31" s="31" t="s">
        <v>999</v>
      </c>
      <c r="D31" s="31" t="s">
        <v>859</v>
      </c>
      <c r="E31" s="31" t="s">
        <v>577</v>
      </c>
      <c r="F31" s="90">
        <v>94147</v>
      </c>
      <c r="G31" s="32">
        <v>40.43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44572</v>
      </c>
      <c r="B32" s="32">
        <v>543172</v>
      </c>
      <c r="C32" s="31" t="s">
        <v>1001</v>
      </c>
      <c r="D32" s="31" t="s">
        <v>1002</v>
      </c>
      <c r="E32" s="31" t="s">
        <v>576</v>
      </c>
      <c r="F32" s="90">
        <v>10000</v>
      </c>
      <c r="G32" s="32">
        <v>70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44572</v>
      </c>
      <c r="B33" s="32">
        <v>538476</v>
      </c>
      <c r="C33" s="31" t="s">
        <v>1003</v>
      </c>
      <c r="D33" s="31" t="s">
        <v>1004</v>
      </c>
      <c r="E33" s="31" t="s">
        <v>577</v>
      </c>
      <c r="F33" s="90">
        <v>451471</v>
      </c>
      <c r="G33" s="32">
        <v>16.93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44572</v>
      </c>
      <c r="B34" s="32">
        <v>538476</v>
      </c>
      <c r="C34" s="31" t="s">
        <v>1003</v>
      </c>
      <c r="D34" s="31" t="s">
        <v>1005</v>
      </c>
      <c r="E34" s="31" t="s">
        <v>577</v>
      </c>
      <c r="F34" s="90">
        <v>471000</v>
      </c>
      <c r="G34" s="32">
        <v>16.93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44572</v>
      </c>
      <c r="B35" s="32">
        <v>538476</v>
      </c>
      <c r="C35" s="31" t="s">
        <v>1003</v>
      </c>
      <c r="D35" s="31" t="s">
        <v>1006</v>
      </c>
      <c r="E35" s="31" t="s">
        <v>577</v>
      </c>
      <c r="F35" s="90">
        <v>300000</v>
      </c>
      <c r="G35" s="32">
        <v>16.93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44572</v>
      </c>
      <c r="B36" s="32">
        <v>541778</v>
      </c>
      <c r="C36" s="31" t="s">
        <v>962</v>
      </c>
      <c r="D36" s="31" t="s">
        <v>960</v>
      </c>
      <c r="E36" s="31" t="s">
        <v>576</v>
      </c>
      <c r="F36" s="90">
        <v>19480</v>
      </c>
      <c r="G36" s="32">
        <v>663.82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44572</v>
      </c>
      <c r="B37" s="32">
        <v>541778</v>
      </c>
      <c r="C37" s="31" t="s">
        <v>962</v>
      </c>
      <c r="D37" s="31" t="s">
        <v>960</v>
      </c>
      <c r="E37" s="31" t="s">
        <v>577</v>
      </c>
      <c r="F37" s="90">
        <v>60220</v>
      </c>
      <c r="G37" s="32">
        <v>664.41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44572</v>
      </c>
      <c r="B38" s="32">
        <v>539197</v>
      </c>
      <c r="C38" s="31" t="s">
        <v>939</v>
      </c>
      <c r="D38" s="31" t="s">
        <v>859</v>
      </c>
      <c r="E38" s="31" t="s">
        <v>577</v>
      </c>
      <c r="F38" s="90">
        <v>840000</v>
      </c>
      <c r="G38" s="32">
        <v>1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44572</v>
      </c>
      <c r="B39" s="32">
        <v>542155</v>
      </c>
      <c r="C39" s="31" t="s">
        <v>963</v>
      </c>
      <c r="D39" s="31" t="s">
        <v>1007</v>
      </c>
      <c r="E39" s="31" t="s">
        <v>577</v>
      </c>
      <c r="F39" s="90">
        <v>50000</v>
      </c>
      <c r="G39" s="32">
        <v>4.68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44572</v>
      </c>
      <c r="B40" s="32">
        <v>539405</v>
      </c>
      <c r="C40" s="31" t="s">
        <v>1008</v>
      </c>
      <c r="D40" s="31" t="s">
        <v>1009</v>
      </c>
      <c r="E40" s="31" t="s">
        <v>576</v>
      </c>
      <c r="F40" s="90">
        <v>23099</v>
      </c>
      <c r="G40" s="32">
        <v>19.5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44572</v>
      </c>
      <c r="B41" s="32">
        <v>539405</v>
      </c>
      <c r="C41" s="31" t="s">
        <v>1008</v>
      </c>
      <c r="D41" s="31" t="s">
        <v>1010</v>
      </c>
      <c r="E41" s="31" t="s">
        <v>577</v>
      </c>
      <c r="F41" s="90">
        <v>34000</v>
      </c>
      <c r="G41" s="32">
        <v>19.5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44572</v>
      </c>
      <c r="B42" s="32">
        <v>539405</v>
      </c>
      <c r="C42" s="31" t="s">
        <v>1008</v>
      </c>
      <c r="D42" s="31" t="s">
        <v>1011</v>
      </c>
      <c r="E42" s="31" t="s">
        <v>577</v>
      </c>
      <c r="F42" s="90">
        <v>39440</v>
      </c>
      <c r="G42" s="32">
        <v>19.5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44572</v>
      </c>
      <c r="B43" s="32">
        <v>524444</v>
      </c>
      <c r="C43" s="31" t="s">
        <v>940</v>
      </c>
      <c r="D43" s="31" t="s">
        <v>941</v>
      </c>
      <c r="E43" s="31" t="s">
        <v>576</v>
      </c>
      <c r="F43" s="90">
        <v>1977965</v>
      </c>
      <c r="G43" s="32">
        <v>10.5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44572</v>
      </c>
      <c r="B44" s="32">
        <v>524444</v>
      </c>
      <c r="C44" s="31" t="s">
        <v>940</v>
      </c>
      <c r="D44" s="31" t="s">
        <v>941</v>
      </c>
      <c r="E44" s="31" t="s">
        <v>577</v>
      </c>
      <c r="F44" s="90">
        <v>1977965</v>
      </c>
      <c r="G44" s="32">
        <v>10.65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44572</v>
      </c>
      <c r="B45" s="32">
        <v>539032</v>
      </c>
      <c r="C45" s="31" t="s">
        <v>942</v>
      </c>
      <c r="D45" s="31" t="s">
        <v>998</v>
      </c>
      <c r="E45" s="31" t="s">
        <v>577</v>
      </c>
      <c r="F45" s="90">
        <v>100000</v>
      </c>
      <c r="G45" s="32">
        <v>12.01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44572</v>
      </c>
      <c r="B46" s="32">
        <v>539032</v>
      </c>
      <c r="C46" s="31" t="s">
        <v>942</v>
      </c>
      <c r="D46" s="31" t="s">
        <v>1012</v>
      </c>
      <c r="E46" s="31" t="s">
        <v>577</v>
      </c>
      <c r="F46" s="90">
        <v>112586</v>
      </c>
      <c r="G46" s="32">
        <v>12.01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44572</v>
      </c>
      <c r="B47" s="32">
        <v>539032</v>
      </c>
      <c r="C47" s="31" t="s">
        <v>942</v>
      </c>
      <c r="D47" s="31" t="s">
        <v>1013</v>
      </c>
      <c r="E47" s="31" t="s">
        <v>577</v>
      </c>
      <c r="F47" s="90">
        <v>114485</v>
      </c>
      <c r="G47" s="32">
        <v>12.01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44572</v>
      </c>
      <c r="B48" s="32">
        <v>539032</v>
      </c>
      <c r="C48" s="31" t="s">
        <v>942</v>
      </c>
      <c r="D48" s="31" t="s">
        <v>1014</v>
      </c>
      <c r="E48" s="31" t="s">
        <v>577</v>
      </c>
      <c r="F48" s="90">
        <v>514529</v>
      </c>
      <c r="G48" s="32">
        <v>12.01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44572</v>
      </c>
      <c r="B49" s="32">
        <v>539032</v>
      </c>
      <c r="C49" s="31" t="s">
        <v>942</v>
      </c>
      <c r="D49" s="31" t="s">
        <v>1015</v>
      </c>
      <c r="E49" s="31" t="s">
        <v>576</v>
      </c>
      <c r="F49" s="90">
        <v>43400</v>
      </c>
      <c r="G49" s="32">
        <v>12.01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44572</v>
      </c>
      <c r="B50" s="32">
        <v>539032</v>
      </c>
      <c r="C50" s="31" t="s">
        <v>942</v>
      </c>
      <c r="D50" s="31" t="s">
        <v>859</v>
      </c>
      <c r="E50" s="31" t="s">
        <v>576</v>
      </c>
      <c r="F50" s="90">
        <v>843926</v>
      </c>
      <c r="G50" s="32">
        <v>12.01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44572</v>
      </c>
      <c r="B51" s="32">
        <v>539032</v>
      </c>
      <c r="C51" s="31" t="s">
        <v>942</v>
      </c>
      <c r="D51" s="31" t="s">
        <v>859</v>
      </c>
      <c r="E51" s="31" t="s">
        <v>577</v>
      </c>
      <c r="F51" s="90">
        <v>46694</v>
      </c>
      <c r="G51" s="32">
        <v>12.01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44572</v>
      </c>
      <c r="B52" s="32">
        <v>538787</v>
      </c>
      <c r="C52" s="31" t="s">
        <v>943</v>
      </c>
      <c r="D52" s="31" t="s">
        <v>1016</v>
      </c>
      <c r="E52" s="31" t="s">
        <v>576</v>
      </c>
      <c r="F52" s="90">
        <v>150000</v>
      </c>
      <c r="G52" s="32">
        <v>20.239999999999998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44572</v>
      </c>
      <c r="B53" s="32">
        <v>538787</v>
      </c>
      <c r="C53" s="31" t="s">
        <v>943</v>
      </c>
      <c r="D53" s="31" t="s">
        <v>944</v>
      </c>
      <c r="E53" s="31" t="s">
        <v>577</v>
      </c>
      <c r="F53" s="90">
        <v>300000</v>
      </c>
      <c r="G53" s="32">
        <v>20.239999999999998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44572</v>
      </c>
      <c r="B54" s="32">
        <v>535917</v>
      </c>
      <c r="C54" s="31" t="s">
        <v>1017</v>
      </c>
      <c r="D54" s="31" t="s">
        <v>1018</v>
      </c>
      <c r="E54" s="31" t="s">
        <v>577</v>
      </c>
      <c r="F54" s="90">
        <v>42000</v>
      </c>
      <c r="G54" s="32">
        <v>5.3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44572</v>
      </c>
      <c r="B55" s="32">
        <v>531592</v>
      </c>
      <c r="C55" s="31" t="s">
        <v>964</v>
      </c>
      <c r="D55" s="31" t="s">
        <v>1019</v>
      </c>
      <c r="E55" s="31" t="s">
        <v>576</v>
      </c>
      <c r="F55" s="90">
        <v>2230904</v>
      </c>
      <c r="G55" s="32">
        <v>9.94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44572</v>
      </c>
      <c r="B56" s="32">
        <v>531592</v>
      </c>
      <c r="C56" s="31" t="s">
        <v>964</v>
      </c>
      <c r="D56" s="31" t="s">
        <v>1019</v>
      </c>
      <c r="E56" s="31" t="s">
        <v>577</v>
      </c>
      <c r="F56" s="90">
        <v>400007</v>
      </c>
      <c r="G56" s="32">
        <v>9.2200000000000006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44572</v>
      </c>
      <c r="B57" s="32">
        <v>531913</v>
      </c>
      <c r="C57" s="31" t="s">
        <v>1020</v>
      </c>
      <c r="D57" s="31" t="s">
        <v>1021</v>
      </c>
      <c r="E57" s="31" t="s">
        <v>577</v>
      </c>
      <c r="F57" s="90">
        <v>25139</v>
      </c>
      <c r="G57" s="32">
        <v>7.71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44572</v>
      </c>
      <c r="B58" s="32">
        <v>523277</v>
      </c>
      <c r="C58" s="31" t="s">
        <v>965</v>
      </c>
      <c r="D58" s="31" t="s">
        <v>1022</v>
      </c>
      <c r="E58" s="31" t="s">
        <v>577</v>
      </c>
      <c r="F58" s="90">
        <v>9000000</v>
      </c>
      <c r="G58" s="32">
        <v>1.32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44572</v>
      </c>
      <c r="B59" s="32">
        <v>523277</v>
      </c>
      <c r="C59" s="31" t="s">
        <v>965</v>
      </c>
      <c r="D59" s="31" t="s">
        <v>1023</v>
      </c>
      <c r="E59" s="31" t="s">
        <v>577</v>
      </c>
      <c r="F59" s="90">
        <v>5000000</v>
      </c>
      <c r="G59" s="32">
        <v>1.32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44572</v>
      </c>
      <c r="B60" s="32">
        <v>539097</v>
      </c>
      <c r="C60" s="31" t="s">
        <v>966</v>
      </c>
      <c r="D60" s="31" t="s">
        <v>1024</v>
      </c>
      <c r="E60" s="31" t="s">
        <v>577</v>
      </c>
      <c r="F60" s="90">
        <v>212000</v>
      </c>
      <c r="G60" s="32">
        <v>32.049999999999997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44572</v>
      </c>
      <c r="B61" s="32">
        <v>542935</v>
      </c>
      <c r="C61" s="31" t="s">
        <v>1025</v>
      </c>
      <c r="D61" s="31" t="s">
        <v>1026</v>
      </c>
      <c r="E61" s="31" t="s">
        <v>577</v>
      </c>
      <c r="F61" s="90">
        <v>36000</v>
      </c>
      <c r="G61" s="32">
        <v>14.53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44572</v>
      </c>
      <c r="B62" s="32">
        <v>540377</v>
      </c>
      <c r="C62" s="20" t="s">
        <v>890</v>
      </c>
      <c r="D62" s="20" t="s">
        <v>1027</v>
      </c>
      <c r="E62" s="31" t="s">
        <v>577</v>
      </c>
      <c r="F62" s="90">
        <v>18000</v>
      </c>
      <c r="G62" s="32">
        <v>25.83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44572</v>
      </c>
      <c r="B63" s="32">
        <v>540377</v>
      </c>
      <c r="C63" s="31" t="s">
        <v>890</v>
      </c>
      <c r="D63" s="31" t="s">
        <v>1028</v>
      </c>
      <c r="E63" s="31" t="s">
        <v>576</v>
      </c>
      <c r="F63" s="90">
        <v>18000</v>
      </c>
      <c r="G63" s="32">
        <v>25.77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44572</v>
      </c>
      <c r="B64" s="32">
        <v>540134</v>
      </c>
      <c r="C64" s="31" t="s">
        <v>1029</v>
      </c>
      <c r="D64" s="31" t="s">
        <v>1030</v>
      </c>
      <c r="E64" s="31" t="s">
        <v>577</v>
      </c>
      <c r="F64" s="90">
        <v>36378</v>
      </c>
      <c r="G64" s="32">
        <v>4.18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44572</v>
      </c>
      <c r="B65" s="32">
        <v>541983</v>
      </c>
      <c r="C65" s="31" t="s">
        <v>875</v>
      </c>
      <c r="D65" s="31" t="s">
        <v>1031</v>
      </c>
      <c r="E65" s="31" t="s">
        <v>576</v>
      </c>
      <c r="F65" s="90">
        <v>60000</v>
      </c>
      <c r="G65" s="32">
        <v>7.46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44572</v>
      </c>
      <c r="B66" s="32">
        <v>541983</v>
      </c>
      <c r="C66" s="31" t="s">
        <v>875</v>
      </c>
      <c r="D66" s="31" t="s">
        <v>1032</v>
      </c>
      <c r="E66" s="31" t="s">
        <v>576</v>
      </c>
      <c r="F66" s="90">
        <v>200000</v>
      </c>
      <c r="G66" s="32">
        <v>7.36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44572</v>
      </c>
      <c r="B67" s="32">
        <v>541983</v>
      </c>
      <c r="C67" s="31" t="s">
        <v>875</v>
      </c>
      <c r="D67" s="31" t="s">
        <v>1033</v>
      </c>
      <c r="E67" s="31" t="s">
        <v>576</v>
      </c>
      <c r="F67" s="90">
        <v>139000</v>
      </c>
      <c r="G67" s="32">
        <v>7.1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44572</v>
      </c>
      <c r="B68" s="32">
        <v>541983</v>
      </c>
      <c r="C68" s="31" t="s">
        <v>875</v>
      </c>
      <c r="D68" s="31" t="s">
        <v>1033</v>
      </c>
      <c r="E68" s="31" t="s">
        <v>577</v>
      </c>
      <c r="F68" s="90">
        <v>139000</v>
      </c>
      <c r="G68" s="32">
        <v>7.4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44572</v>
      </c>
      <c r="B69" s="32">
        <v>541983</v>
      </c>
      <c r="C69" s="31" t="s">
        <v>875</v>
      </c>
      <c r="D69" s="31" t="s">
        <v>1034</v>
      </c>
      <c r="E69" s="31" t="s">
        <v>576</v>
      </c>
      <c r="F69" s="90">
        <v>16000</v>
      </c>
      <c r="G69" s="32">
        <v>7.33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44572</v>
      </c>
      <c r="B70" s="32">
        <v>541983</v>
      </c>
      <c r="C70" s="31" t="s">
        <v>875</v>
      </c>
      <c r="D70" s="31" t="s">
        <v>1034</v>
      </c>
      <c r="E70" s="31" t="s">
        <v>577</v>
      </c>
      <c r="F70" s="90">
        <v>60000</v>
      </c>
      <c r="G70" s="32">
        <v>7.32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44572</v>
      </c>
      <c r="B71" s="32">
        <v>541983</v>
      </c>
      <c r="C71" s="31" t="s">
        <v>875</v>
      </c>
      <c r="D71" s="31" t="s">
        <v>967</v>
      </c>
      <c r="E71" s="31" t="s">
        <v>577</v>
      </c>
      <c r="F71" s="90">
        <v>700000</v>
      </c>
      <c r="G71" s="32">
        <v>7.36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44572</v>
      </c>
      <c r="B72" s="32">
        <v>509709</v>
      </c>
      <c r="C72" s="31" t="s">
        <v>1035</v>
      </c>
      <c r="D72" s="31" t="s">
        <v>1036</v>
      </c>
      <c r="E72" s="31" t="s">
        <v>576</v>
      </c>
      <c r="F72" s="90">
        <v>370000</v>
      </c>
      <c r="G72" s="32">
        <v>98.7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44572</v>
      </c>
      <c r="B73" s="32">
        <v>509709</v>
      </c>
      <c r="C73" s="31" t="s">
        <v>1035</v>
      </c>
      <c r="D73" s="31" t="s">
        <v>1036</v>
      </c>
      <c r="E73" s="31" t="s">
        <v>577</v>
      </c>
      <c r="F73" s="90">
        <v>370000</v>
      </c>
      <c r="G73" s="32">
        <v>100.5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44572</v>
      </c>
      <c r="B74" s="32">
        <v>509709</v>
      </c>
      <c r="C74" s="31" t="s">
        <v>1035</v>
      </c>
      <c r="D74" s="31" t="s">
        <v>1037</v>
      </c>
      <c r="E74" s="31" t="s">
        <v>576</v>
      </c>
      <c r="F74" s="90">
        <v>370000</v>
      </c>
      <c r="G74" s="32">
        <v>100.5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44572</v>
      </c>
      <c r="B75" s="32">
        <v>509709</v>
      </c>
      <c r="C75" s="31" t="s">
        <v>1035</v>
      </c>
      <c r="D75" s="31" t="s">
        <v>1037</v>
      </c>
      <c r="E75" s="31" t="s">
        <v>577</v>
      </c>
      <c r="F75" s="90">
        <v>370000</v>
      </c>
      <c r="G75" s="32">
        <v>98.7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44572</v>
      </c>
      <c r="B76" s="32">
        <v>533506</v>
      </c>
      <c r="C76" s="31" t="s">
        <v>1038</v>
      </c>
      <c r="D76" s="31" t="s">
        <v>889</v>
      </c>
      <c r="E76" s="31" t="s">
        <v>577</v>
      </c>
      <c r="F76" s="90">
        <v>5248000</v>
      </c>
      <c r="G76" s="32">
        <v>6.44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44572</v>
      </c>
      <c r="B77" s="32">
        <v>542924</v>
      </c>
      <c r="C77" s="31" t="s">
        <v>968</v>
      </c>
      <c r="D77" s="31" t="s">
        <v>969</v>
      </c>
      <c r="E77" s="31" t="s">
        <v>577</v>
      </c>
      <c r="F77" s="90">
        <v>46500</v>
      </c>
      <c r="G77" s="32">
        <v>23.85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44572</v>
      </c>
      <c r="B78" s="32">
        <v>508306</v>
      </c>
      <c r="C78" s="31" t="s">
        <v>1039</v>
      </c>
      <c r="D78" s="31" t="s">
        <v>1040</v>
      </c>
      <c r="E78" s="31" t="s">
        <v>577</v>
      </c>
      <c r="F78" s="90">
        <v>4500</v>
      </c>
      <c r="G78" s="32">
        <v>34.82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44572</v>
      </c>
      <c r="B79" s="32">
        <v>539894</v>
      </c>
      <c r="C79" s="31" t="s">
        <v>1041</v>
      </c>
      <c r="D79" s="31" t="s">
        <v>1042</v>
      </c>
      <c r="E79" s="31" t="s">
        <v>577</v>
      </c>
      <c r="F79" s="90">
        <v>3870329</v>
      </c>
      <c r="G79" s="32">
        <v>5.46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44572</v>
      </c>
      <c r="B80" s="32">
        <v>539762</v>
      </c>
      <c r="C80" s="31" t="s">
        <v>1043</v>
      </c>
      <c r="D80" s="31" t="s">
        <v>1044</v>
      </c>
      <c r="E80" s="31" t="s">
        <v>577</v>
      </c>
      <c r="F80" s="90">
        <v>150000</v>
      </c>
      <c r="G80" s="32">
        <v>14.71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44572</v>
      </c>
      <c r="B81" s="32">
        <v>539762</v>
      </c>
      <c r="C81" s="31" t="s">
        <v>1043</v>
      </c>
      <c r="D81" s="31" t="s">
        <v>1045</v>
      </c>
      <c r="E81" s="31" t="s">
        <v>576</v>
      </c>
      <c r="F81" s="90">
        <v>150100</v>
      </c>
      <c r="G81" s="32">
        <v>14.71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44572</v>
      </c>
      <c r="B82" s="32">
        <v>539410</v>
      </c>
      <c r="C82" s="31" t="s">
        <v>925</v>
      </c>
      <c r="D82" s="31" t="s">
        <v>1046</v>
      </c>
      <c r="E82" s="31" t="s">
        <v>577</v>
      </c>
      <c r="F82" s="90">
        <v>300000</v>
      </c>
      <c r="G82" s="32">
        <v>4.37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44572</v>
      </c>
      <c r="B83" s="32">
        <v>540243</v>
      </c>
      <c r="C83" s="31" t="s">
        <v>945</v>
      </c>
      <c r="D83" s="31" t="s">
        <v>946</v>
      </c>
      <c r="E83" s="31" t="s">
        <v>576</v>
      </c>
      <c r="F83" s="90">
        <v>23742</v>
      </c>
      <c r="G83" s="32">
        <v>41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44572</v>
      </c>
      <c r="B84" s="32">
        <v>540243</v>
      </c>
      <c r="C84" s="31" t="s">
        <v>945</v>
      </c>
      <c r="D84" s="31" t="s">
        <v>970</v>
      </c>
      <c r="E84" s="31" t="s">
        <v>577</v>
      </c>
      <c r="F84" s="90">
        <v>23664</v>
      </c>
      <c r="G84" s="32">
        <v>41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44572</v>
      </c>
      <c r="B85" s="32">
        <v>540386</v>
      </c>
      <c r="C85" s="31" t="s">
        <v>1047</v>
      </c>
      <c r="D85" s="31" t="s">
        <v>941</v>
      </c>
      <c r="E85" s="31" t="s">
        <v>576</v>
      </c>
      <c r="F85" s="90">
        <v>16149</v>
      </c>
      <c r="G85" s="32">
        <v>31.72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44572</v>
      </c>
      <c r="B86" s="32">
        <v>540386</v>
      </c>
      <c r="C86" s="31" t="s">
        <v>1047</v>
      </c>
      <c r="D86" s="31" t="s">
        <v>941</v>
      </c>
      <c r="E86" s="31" t="s">
        <v>577</v>
      </c>
      <c r="F86" s="90">
        <v>152278</v>
      </c>
      <c r="G86" s="32">
        <v>31.64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44572</v>
      </c>
      <c r="B87" s="32">
        <v>543375</v>
      </c>
      <c r="C87" s="31" t="s">
        <v>1048</v>
      </c>
      <c r="D87" s="31" t="s">
        <v>1049</v>
      </c>
      <c r="E87" s="31" t="s">
        <v>577</v>
      </c>
      <c r="F87" s="90">
        <v>70000</v>
      </c>
      <c r="G87" s="32">
        <v>24.85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44572</v>
      </c>
      <c r="B88" s="32">
        <v>536659</v>
      </c>
      <c r="C88" s="31" t="s">
        <v>1050</v>
      </c>
      <c r="D88" s="31" t="s">
        <v>1051</v>
      </c>
      <c r="E88" s="31" t="s">
        <v>577</v>
      </c>
      <c r="F88" s="90">
        <v>30000</v>
      </c>
      <c r="G88" s="32">
        <v>31.2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44572</v>
      </c>
      <c r="B89" s="32">
        <v>532918</v>
      </c>
      <c r="C89" s="31" t="s">
        <v>1052</v>
      </c>
      <c r="D89" s="31" t="s">
        <v>1053</v>
      </c>
      <c r="E89" s="31" t="s">
        <v>576</v>
      </c>
      <c r="F89" s="90">
        <v>121786</v>
      </c>
      <c r="G89" s="32">
        <v>33.840000000000003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44572</v>
      </c>
      <c r="B90" s="32">
        <v>532918</v>
      </c>
      <c r="C90" s="31" t="s">
        <v>1052</v>
      </c>
      <c r="D90" s="31" t="s">
        <v>1053</v>
      </c>
      <c r="E90" s="31" t="s">
        <v>577</v>
      </c>
      <c r="F90" s="90">
        <v>121786</v>
      </c>
      <c r="G90" s="32">
        <v>36.19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44572</v>
      </c>
      <c r="B91" s="32">
        <v>519191</v>
      </c>
      <c r="C91" s="31" t="s">
        <v>1054</v>
      </c>
      <c r="D91" s="31" t="s">
        <v>1055</v>
      </c>
      <c r="E91" s="31" t="s">
        <v>576</v>
      </c>
      <c r="F91" s="90">
        <v>32272</v>
      </c>
      <c r="G91" s="32">
        <v>15.69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44572</v>
      </c>
      <c r="B92" s="32">
        <v>519191</v>
      </c>
      <c r="C92" s="31" t="s">
        <v>1054</v>
      </c>
      <c r="D92" s="31" t="s">
        <v>1055</v>
      </c>
      <c r="E92" s="31" t="s">
        <v>577</v>
      </c>
      <c r="F92" s="90">
        <v>28190</v>
      </c>
      <c r="G92" s="32">
        <v>16.52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44572</v>
      </c>
      <c r="B93" s="32">
        <v>531869</v>
      </c>
      <c r="C93" s="31" t="s">
        <v>1056</v>
      </c>
      <c r="D93" s="31" t="s">
        <v>1057</v>
      </c>
      <c r="E93" s="31" t="s">
        <v>577</v>
      </c>
      <c r="F93" s="90">
        <v>100000</v>
      </c>
      <c r="G93" s="32">
        <v>41.1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44572</v>
      </c>
      <c r="B94" s="32">
        <v>516110</v>
      </c>
      <c r="C94" s="31" t="s">
        <v>1058</v>
      </c>
      <c r="D94" s="31" t="s">
        <v>941</v>
      </c>
      <c r="E94" s="31" t="s">
        <v>577</v>
      </c>
      <c r="F94" s="90">
        <v>180000</v>
      </c>
      <c r="G94" s="32">
        <v>23.24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44572</v>
      </c>
      <c r="B95" s="32">
        <v>538875</v>
      </c>
      <c r="C95" s="31" t="s">
        <v>891</v>
      </c>
      <c r="D95" s="31" t="s">
        <v>1059</v>
      </c>
      <c r="E95" s="31" t="s">
        <v>576</v>
      </c>
      <c r="F95" s="90">
        <v>42480</v>
      </c>
      <c r="G95" s="32">
        <v>15.75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44572</v>
      </c>
      <c r="B96" s="32">
        <v>538875</v>
      </c>
      <c r="C96" s="31" t="s">
        <v>891</v>
      </c>
      <c r="D96" s="31" t="s">
        <v>948</v>
      </c>
      <c r="E96" s="31" t="s">
        <v>577</v>
      </c>
      <c r="F96" s="90">
        <v>50000</v>
      </c>
      <c r="G96" s="32">
        <v>15.76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44572</v>
      </c>
      <c r="B97" s="32">
        <v>538875</v>
      </c>
      <c r="C97" s="31" t="s">
        <v>891</v>
      </c>
      <c r="D97" s="31" t="s">
        <v>947</v>
      </c>
      <c r="E97" s="31" t="s">
        <v>577</v>
      </c>
      <c r="F97" s="90">
        <v>125000</v>
      </c>
      <c r="G97" s="32">
        <v>15.78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44572</v>
      </c>
      <c r="B98" s="32">
        <v>538875</v>
      </c>
      <c r="C98" s="31" t="s">
        <v>891</v>
      </c>
      <c r="D98" s="31" t="s">
        <v>1060</v>
      </c>
      <c r="E98" s="31" t="s">
        <v>577</v>
      </c>
      <c r="F98" s="90">
        <v>63180</v>
      </c>
      <c r="G98" s="32">
        <v>15.79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44572</v>
      </c>
      <c r="B99" s="32">
        <v>539217</v>
      </c>
      <c r="C99" s="31" t="s">
        <v>1061</v>
      </c>
      <c r="D99" s="31" t="s">
        <v>1062</v>
      </c>
      <c r="E99" s="31" t="s">
        <v>576</v>
      </c>
      <c r="F99" s="90">
        <v>500000</v>
      </c>
      <c r="G99" s="32">
        <v>2.2200000000000002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44572</v>
      </c>
      <c r="B100" s="32">
        <v>531433</v>
      </c>
      <c r="C100" s="31" t="s">
        <v>1063</v>
      </c>
      <c r="D100" s="31" t="s">
        <v>1064</v>
      </c>
      <c r="E100" s="31" t="s">
        <v>577</v>
      </c>
      <c r="F100" s="90">
        <v>124492</v>
      </c>
      <c r="G100" s="32">
        <v>2.2599999999999998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44572</v>
      </c>
      <c r="B101" s="32">
        <v>532070</v>
      </c>
      <c r="C101" s="31" t="s">
        <v>971</v>
      </c>
      <c r="D101" s="31" t="s">
        <v>1065</v>
      </c>
      <c r="E101" s="31" t="s">
        <v>577</v>
      </c>
      <c r="F101" s="90">
        <v>39700</v>
      </c>
      <c r="G101" s="32">
        <v>19.97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44572</v>
      </c>
      <c r="B102" s="32">
        <v>539428</v>
      </c>
      <c r="C102" s="31" t="s">
        <v>972</v>
      </c>
      <c r="D102" s="31" t="s">
        <v>973</v>
      </c>
      <c r="E102" s="31" t="s">
        <v>577</v>
      </c>
      <c r="F102" s="90">
        <v>55000</v>
      </c>
      <c r="G102" s="32">
        <v>129.02000000000001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44572</v>
      </c>
      <c r="B103" s="32">
        <v>542923</v>
      </c>
      <c r="C103" s="31" t="s">
        <v>926</v>
      </c>
      <c r="D103" s="31" t="s">
        <v>1066</v>
      </c>
      <c r="E103" s="31" t="s">
        <v>577</v>
      </c>
      <c r="F103" s="90">
        <v>70000</v>
      </c>
      <c r="G103" s="32">
        <v>13.39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44572</v>
      </c>
      <c r="B104" s="32">
        <v>512064</v>
      </c>
      <c r="C104" s="31" t="s">
        <v>949</v>
      </c>
      <c r="D104" s="31" t="s">
        <v>1067</v>
      </c>
      <c r="E104" s="31" t="s">
        <v>577</v>
      </c>
      <c r="F104" s="90">
        <v>1313</v>
      </c>
      <c r="G104" s="32">
        <v>147.1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44572</v>
      </c>
      <c r="B105" s="32">
        <v>512064</v>
      </c>
      <c r="C105" s="31" t="s">
        <v>949</v>
      </c>
      <c r="D105" s="31" t="s">
        <v>950</v>
      </c>
      <c r="E105" s="31" t="s">
        <v>577</v>
      </c>
      <c r="F105" s="90">
        <v>2155</v>
      </c>
      <c r="G105" s="32">
        <v>151.71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44572</v>
      </c>
      <c r="B106" s="32">
        <v>540823</v>
      </c>
      <c r="C106" s="31" t="s">
        <v>1068</v>
      </c>
      <c r="D106" s="31" t="s">
        <v>1069</v>
      </c>
      <c r="E106" s="31" t="s">
        <v>576</v>
      </c>
      <c r="F106" s="90">
        <v>26098</v>
      </c>
      <c r="G106" s="32">
        <v>42.87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44572</v>
      </c>
      <c r="B107" s="32">
        <v>540823</v>
      </c>
      <c r="C107" s="31" t="s">
        <v>1068</v>
      </c>
      <c r="D107" s="31" t="s">
        <v>1070</v>
      </c>
      <c r="E107" s="31" t="s">
        <v>577</v>
      </c>
      <c r="F107" s="90">
        <v>30000</v>
      </c>
      <c r="G107" s="32">
        <v>43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44572</v>
      </c>
      <c r="B108" s="32">
        <v>541735</v>
      </c>
      <c r="C108" s="31" t="s">
        <v>974</v>
      </c>
      <c r="D108" s="31" t="s">
        <v>1071</v>
      </c>
      <c r="E108" s="31" t="s">
        <v>577</v>
      </c>
      <c r="F108" s="90">
        <v>73996</v>
      </c>
      <c r="G108" s="32">
        <v>49.41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44572</v>
      </c>
      <c r="B109" s="32">
        <v>541735</v>
      </c>
      <c r="C109" s="31" t="s">
        <v>974</v>
      </c>
      <c r="D109" s="31" t="s">
        <v>975</v>
      </c>
      <c r="E109" s="31" t="s">
        <v>577</v>
      </c>
      <c r="F109" s="90">
        <v>516519</v>
      </c>
      <c r="G109" s="32">
        <v>49.5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44572</v>
      </c>
      <c r="B110" s="32">
        <v>543436</v>
      </c>
      <c r="C110" s="31" t="s">
        <v>927</v>
      </c>
      <c r="D110" s="31" t="s">
        <v>976</v>
      </c>
      <c r="E110" s="31" t="s">
        <v>576</v>
      </c>
      <c r="F110" s="90">
        <v>2400</v>
      </c>
      <c r="G110" s="32">
        <v>217.1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44572</v>
      </c>
      <c r="B111" s="32" t="s">
        <v>1072</v>
      </c>
      <c r="C111" s="31" t="s">
        <v>1073</v>
      </c>
      <c r="D111" s="31" t="s">
        <v>1074</v>
      </c>
      <c r="E111" s="31" t="s">
        <v>576</v>
      </c>
      <c r="F111" s="90">
        <v>252000</v>
      </c>
      <c r="G111" s="32">
        <v>39.909999999999997</v>
      </c>
      <c r="H111" s="32" t="s">
        <v>1177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44572</v>
      </c>
      <c r="B112" s="32" t="s">
        <v>1075</v>
      </c>
      <c r="C112" s="31" t="s">
        <v>1076</v>
      </c>
      <c r="D112" s="31" t="s">
        <v>1077</v>
      </c>
      <c r="E112" s="31" t="s">
        <v>576</v>
      </c>
      <c r="F112" s="90">
        <v>313426</v>
      </c>
      <c r="G112" s="32">
        <v>8.5</v>
      </c>
      <c r="H112" s="32" t="s">
        <v>1177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44572</v>
      </c>
      <c r="B113" s="32" t="s">
        <v>994</v>
      </c>
      <c r="C113" s="31" t="s">
        <v>1078</v>
      </c>
      <c r="D113" s="31" t="s">
        <v>1079</v>
      </c>
      <c r="E113" s="31" t="s">
        <v>576</v>
      </c>
      <c r="F113" s="90">
        <v>60104</v>
      </c>
      <c r="G113" s="32">
        <v>97.9</v>
      </c>
      <c r="H113" s="32" t="s">
        <v>1177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44572</v>
      </c>
      <c r="B114" s="32" t="s">
        <v>994</v>
      </c>
      <c r="C114" s="31" t="s">
        <v>1078</v>
      </c>
      <c r="D114" s="31" t="s">
        <v>1080</v>
      </c>
      <c r="E114" s="31" t="s">
        <v>576</v>
      </c>
      <c r="F114" s="90">
        <v>83403</v>
      </c>
      <c r="G114" s="32">
        <v>97.4</v>
      </c>
      <c r="H114" s="32" t="s">
        <v>1177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44572</v>
      </c>
      <c r="B115" s="32" t="s">
        <v>994</v>
      </c>
      <c r="C115" s="31" t="s">
        <v>1078</v>
      </c>
      <c r="D115" s="31" t="s">
        <v>1081</v>
      </c>
      <c r="E115" s="31" t="s">
        <v>576</v>
      </c>
      <c r="F115" s="90">
        <v>107105</v>
      </c>
      <c r="G115" s="32">
        <v>97.31</v>
      </c>
      <c r="H115" s="32" t="s">
        <v>1177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44572</v>
      </c>
      <c r="B116" s="32" t="s">
        <v>994</v>
      </c>
      <c r="C116" s="31" t="s">
        <v>1078</v>
      </c>
      <c r="D116" s="31" t="s">
        <v>859</v>
      </c>
      <c r="E116" s="31" t="s">
        <v>576</v>
      </c>
      <c r="F116" s="90">
        <v>125119</v>
      </c>
      <c r="G116" s="32">
        <v>97.4</v>
      </c>
      <c r="H116" s="32" t="s">
        <v>1177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44572</v>
      </c>
      <c r="B117" s="32" t="s">
        <v>1082</v>
      </c>
      <c r="C117" s="31" t="s">
        <v>1083</v>
      </c>
      <c r="D117" s="31" t="s">
        <v>1084</v>
      </c>
      <c r="E117" s="31" t="s">
        <v>576</v>
      </c>
      <c r="F117" s="90">
        <v>120000</v>
      </c>
      <c r="G117" s="32">
        <v>9.4</v>
      </c>
      <c r="H117" s="32" t="s">
        <v>1177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44572</v>
      </c>
      <c r="B118" s="32" t="s">
        <v>1085</v>
      </c>
      <c r="C118" s="31" t="s">
        <v>1086</v>
      </c>
      <c r="D118" s="31" t="s">
        <v>1081</v>
      </c>
      <c r="E118" s="31" t="s">
        <v>576</v>
      </c>
      <c r="F118" s="90">
        <v>59693</v>
      </c>
      <c r="G118" s="32">
        <v>189.87</v>
      </c>
      <c r="H118" s="32" t="s">
        <v>1177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44572</v>
      </c>
      <c r="B119" s="32" t="s">
        <v>1087</v>
      </c>
      <c r="C119" s="31" t="s">
        <v>1088</v>
      </c>
      <c r="D119" s="31" t="s">
        <v>1074</v>
      </c>
      <c r="E119" s="31" t="s">
        <v>576</v>
      </c>
      <c r="F119" s="90">
        <v>548549</v>
      </c>
      <c r="G119" s="32">
        <v>169.58</v>
      </c>
      <c r="H119" s="32" t="s">
        <v>1177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44572</v>
      </c>
      <c r="B120" s="32" t="s">
        <v>376</v>
      </c>
      <c r="C120" s="31" t="s">
        <v>1089</v>
      </c>
      <c r="D120" s="31" t="s">
        <v>1090</v>
      </c>
      <c r="E120" s="31" t="s">
        <v>576</v>
      </c>
      <c r="F120" s="90">
        <v>3850206</v>
      </c>
      <c r="G120" s="32">
        <v>230.46</v>
      </c>
      <c r="H120" s="32" t="s">
        <v>1177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44572</v>
      </c>
      <c r="B121" s="32" t="s">
        <v>376</v>
      </c>
      <c r="C121" s="31" t="s">
        <v>1089</v>
      </c>
      <c r="D121" s="31" t="s">
        <v>1091</v>
      </c>
      <c r="E121" s="31" t="s">
        <v>576</v>
      </c>
      <c r="F121" s="90">
        <v>3471064</v>
      </c>
      <c r="G121" s="32">
        <v>226.23</v>
      </c>
      <c r="H121" s="32" t="s">
        <v>1177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44572</v>
      </c>
      <c r="B122" s="32" t="s">
        <v>376</v>
      </c>
      <c r="C122" s="31" t="s">
        <v>1089</v>
      </c>
      <c r="D122" s="31" t="s">
        <v>1092</v>
      </c>
      <c r="E122" s="31" t="s">
        <v>576</v>
      </c>
      <c r="F122" s="90">
        <v>4462996</v>
      </c>
      <c r="G122" s="32">
        <v>232.03</v>
      </c>
      <c r="H122" s="32" t="s">
        <v>1177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44572</v>
      </c>
      <c r="B123" s="32" t="s">
        <v>376</v>
      </c>
      <c r="C123" s="31" t="s">
        <v>1089</v>
      </c>
      <c r="D123" s="31" t="s">
        <v>1093</v>
      </c>
      <c r="E123" s="31" t="s">
        <v>576</v>
      </c>
      <c r="F123" s="90">
        <v>1618401</v>
      </c>
      <c r="G123" s="32">
        <v>233.32</v>
      </c>
      <c r="H123" s="32" t="s">
        <v>1177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44572</v>
      </c>
      <c r="B124" s="32" t="s">
        <v>376</v>
      </c>
      <c r="C124" s="31" t="s">
        <v>1089</v>
      </c>
      <c r="D124" s="31" t="s">
        <v>1094</v>
      </c>
      <c r="E124" s="31" t="s">
        <v>576</v>
      </c>
      <c r="F124" s="90">
        <v>3756597</v>
      </c>
      <c r="G124" s="32">
        <v>227.66</v>
      </c>
      <c r="H124" s="32" t="s">
        <v>1177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44572</v>
      </c>
      <c r="B125" s="32" t="s">
        <v>1095</v>
      </c>
      <c r="C125" s="31" t="s">
        <v>1096</v>
      </c>
      <c r="D125" s="31" t="s">
        <v>1097</v>
      </c>
      <c r="E125" s="31" t="s">
        <v>576</v>
      </c>
      <c r="F125" s="90">
        <v>50</v>
      </c>
      <c r="G125" s="32">
        <v>71.400000000000006</v>
      </c>
      <c r="H125" s="32" t="s">
        <v>1177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44572</v>
      </c>
      <c r="B126" s="32" t="s">
        <v>128</v>
      </c>
      <c r="C126" s="31" t="s">
        <v>1098</v>
      </c>
      <c r="D126" s="31" t="s">
        <v>1099</v>
      </c>
      <c r="E126" s="31" t="s">
        <v>576</v>
      </c>
      <c r="F126" s="90">
        <v>144043354</v>
      </c>
      <c r="G126" s="32">
        <v>12.51</v>
      </c>
      <c r="H126" s="32" t="s">
        <v>1177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44572</v>
      </c>
      <c r="B127" s="32" t="s">
        <v>1038</v>
      </c>
      <c r="C127" s="31" t="s">
        <v>1100</v>
      </c>
      <c r="D127" s="31" t="s">
        <v>1101</v>
      </c>
      <c r="E127" s="31" t="s">
        <v>576</v>
      </c>
      <c r="F127" s="90">
        <v>2000000</v>
      </c>
      <c r="G127" s="32">
        <v>6.35</v>
      </c>
      <c r="H127" s="32" t="s">
        <v>1177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44572</v>
      </c>
      <c r="B128" s="32" t="s">
        <v>1038</v>
      </c>
      <c r="C128" s="31" t="s">
        <v>1100</v>
      </c>
      <c r="D128" s="31" t="s">
        <v>859</v>
      </c>
      <c r="E128" s="31" t="s">
        <v>576</v>
      </c>
      <c r="F128" s="90">
        <v>9745068</v>
      </c>
      <c r="G128" s="32">
        <v>6.18</v>
      </c>
      <c r="H128" s="32" t="s">
        <v>1177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44572</v>
      </c>
      <c r="B129" s="32" t="s">
        <v>1102</v>
      </c>
      <c r="C129" s="31" t="s">
        <v>1103</v>
      </c>
      <c r="D129" s="31" t="s">
        <v>1077</v>
      </c>
      <c r="E129" s="31" t="s">
        <v>576</v>
      </c>
      <c r="F129" s="90">
        <v>54521195</v>
      </c>
      <c r="G129" s="32">
        <v>9.91</v>
      </c>
      <c r="H129" s="32" t="s">
        <v>1177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44572</v>
      </c>
      <c r="B130" s="32" t="s">
        <v>1102</v>
      </c>
      <c r="C130" s="31" t="s">
        <v>1103</v>
      </c>
      <c r="D130" s="31" t="s">
        <v>1104</v>
      </c>
      <c r="E130" s="31" t="s">
        <v>576</v>
      </c>
      <c r="F130" s="90">
        <v>52120272</v>
      </c>
      <c r="G130" s="32">
        <v>9.98</v>
      </c>
      <c r="H130" s="32" t="s">
        <v>1177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44572</v>
      </c>
      <c r="B131" s="32" t="s">
        <v>426</v>
      </c>
      <c r="C131" s="31" t="s">
        <v>1105</v>
      </c>
      <c r="D131" s="31" t="s">
        <v>1090</v>
      </c>
      <c r="E131" s="31" t="s">
        <v>576</v>
      </c>
      <c r="F131" s="90">
        <v>509526</v>
      </c>
      <c r="G131" s="32">
        <v>873.45</v>
      </c>
      <c r="H131" s="32" t="s">
        <v>1177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44572</v>
      </c>
      <c r="B132" s="32" t="s">
        <v>1106</v>
      </c>
      <c r="C132" s="31" t="s">
        <v>1107</v>
      </c>
      <c r="D132" s="31" t="s">
        <v>1090</v>
      </c>
      <c r="E132" s="31" t="s">
        <v>576</v>
      </c>
      <c r="F132" s="90">
        <v>931649</v>
      </c>
      <c r="G132" s="32">
        <v>90.67</v>
      </c>
      <c r="H132" s="32" t="s">
        <v>1177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44572</v>
      </c>
      <c r="B133" s="32" t="s">
        <v>1106</v>
      </c>
      <c r="C133" s="31" t="s">
        <v>1107</v>
      </c>
      <c r="D133" s="31" t="s">
        <v>1091</v>
      </c>
      <c r="E133" s="31" t="s">
        <v>576</v>
      </c>
      <c r="F133" s="90">
        <v>1162384</v>
      </c>
      <c r="G133" s="32">
        <v>90.26</v>
      </c>
      <c r="H133" s="32" t="s">
        <v>1177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44572</v>
      </c>
      <c r="B134" s="32" t="s">
        <v>1106</v>
      </c>
      <c r="C134" s="31" t="s">
        <v>1107</v>
      </c>
      <c r="D134" s="31" t="s">
        <v>1092</v>
      </c>
      <c r="E134" s="31" t="s">
        <v>576</v>
      </c>
      <c r="F134" s="90">
        <v>817600</v>
      </c>
      <c r="G134" s="32">
        <v>90.19</v>
      </c>
      <c r="H134" s="32" t="s">
        <v>1177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44572</v>
      </c>
      <c r="B135" s="32" t="s">
        <v>1108</v>
      </c>
      <c r="C135" s="31" t="s">
        <v>1109</v>
      </c>
      <c r="D135" s="31" t="s">
        <v>1110</v>
      </c>
      <c r="E135" s="31" t="s">
        <v>576</v>
      </c>
      <c r="F135" s="90">
        <v>326707</v>
      </c>
      <c r="G135" s="32">
        <v>43.17</v>
      </c>
      <c r="H135" s="32" t="s">
        <v>1177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44572</v>
      </c>
      <c r="B136" s="32" t="s">
        <v>1111</v>
      </c>
      <c r="C136" s="31" t="s">
        <v>1112</v>
      </c>
      <c r="D136" s="31" t="s">
        <v>1090</v>
      </c>
      <c r="E136" s="31" t="s">
        <v>576</v>
      </c>
      <c r="F136" s="90">
        <v>255029</v>
      </c>
      <c r="G136" s="32">
        <v>995.12</v>
      </c>
      <c r="H136" s="32" t="s">
        <v>1177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44572</v>
      </c>
      <c r="B137" s="32" t="s">
        <v>1111</v>
      </c>
      <c r="C137" s="31" t="s">
        <v>1112</v>
      </c>
      <c r="D137" s="31" t="s">
        <v>1092</v>
      </c>
      <c r="E137" s="31" t="s">
        <v>576</v>
      </c>
      <c r="F137" s="90">
        <v>107102</v>
      </c>
      <c r="G137" s="32">
        <v>994.81</v>
      </c>
      <c r="H137" s="32" t="s">
        <v>1177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44572</v>
      </c>
      <c r="B138" s="32" t="s">
        <v>1111</v>
      </c>
      <c r="C138" s="31" t="s">
        <v>1112</v>
      </c>
      <c r="D138" s="31" t="s">
        <v>1091</v>
      </c>
      <c r="E138" s="31" t="s">
        <v>576</v>
      </c>
      <c r="F138" s="90">
        <v>165217</v>
      </c>
      <c r="G138" s="32">
        <v>1000.11</v>
      </c>
      <c r="H138" s="32" t="s">
        <v>1177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44572</v>
      </c>
      <c r="B139" s="32" t="s">
        <v>1113</v>
      </c>
      <c r="C139" s="31" t="s">
        <v>1114</v>
      </c>
      <c r="D139" s="31" t="s">
        <v>1115</v>
      </c>
      <c r="E139" s="31" t="s">
        <v>576</v>
      </c>
      <c r="F139" s="90">
        <v>1445000</v>
      </c>
      <c r="G139" s="32">
        <v>465.5</v>
      </c>
      <c r="H139" s="32" t="s">
        <v>1177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44572</v>
      </c>
      <c r="B140" s="32" t="s">
        <v>1113</v>
      </c>
      <c r="C140" s="31" t="s">
        <v>1114</v>
      </c>
      <c r="D140" s="31" t="s">
        <v>1116</v>
      </c>
      <c r="E140" s="31" t="s">
        <v>576</v>
      </c>
      <c r="F140" s="90">
        <v>861000</v>
      </c>
      <c r="G140" s="32">
        <v>465.5</v>
      </c>
      <c r="H140" s="32" t="s">
        <v>1177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44572</v>
      </c>
      <c r="B141" s="32" t="s">
        <v>1117</v>
      </c>
      <c r="C141" s="31" t="s">
        <v>1118</v>
      </c>
      <c r="D141" s="31" t="s">
        <v>1077</v>
      </c>
      <c r="E141" s="31" t="s">
        <v>576</v>
      </c>
      <c r="F141" s="90">
        <v>92707</v>
      </c>
      <c r="G141" s="32">
        <v>29.06</v>
      </c>
      <c r="H141" s="32" t="s">
        <v>1177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44572</v>
      </c>
      <c r="B142" s="32" t="s">
        <v>1119</v>
      </c>
      <c r="C142" s="31" t="s">
        <v>1120</v>
      </c>
      <c r="D142" s="31" t="s">
        <v>1121</v>
      </c>
      <c r="E142" s="31" t="s">
        <v>576</v>
      </c>
      <c r="F142" s="90">
        <v>40927</v>
      </c>
      <c r="G142" s="32">
        <v>205.36</v>
      </c>
      <c r="H142" s="32" t="s">
        <v>1177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44572</v>
      </c>
      <c r="B143" s="32" t="s">
        <v>1119</v>
      </c>
      <c r="C143" s="31" t="s">
        <v>1120</v>
      </c>
      <c r="D143" s="31" t="s">
        <v>859</v>
      </c>
      <c r="E143" s="31" t="s">
        <v>576</v>
      </c>
      <c r="F143" s="90">
        <v>89193</v>
      </c>
      <c r="G143" s="32">
        <v>189.79</v>
      </c>
      <c r="H143" s="32" t="s">
        <v>1177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44572</v>
      </c>
      <c r="B144" s="32" t="s">
        <v>1119</v>
      </c>
      <c r="C144" s="31" t="s">
        <v>1120</v>
      </c>
      <c r="D144" s="31" t="s">
        <v>1122</v>
      </c>
      <c r="E144" s="31" t="s">
        <v>576</v>
      </c>
      <c r="F144" s="90">
        <v>7976</v>
      </c>
      <c r="G144" s="32">
        <v>204.2</v>
      </c>
      <c r="H144" s="32" t="s">
        <v>1177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44572</v>
      </c>
      <c r="B145" s="32" t="s">
        <v>1123</v>
      </c>
      <c r="C145" s="31" t="s">
        <v>1124</v>
      </c>
      <c r="D145" s="31" t="s">
        <v>1077</v>
      </c>
      <c r="E145" s="31" t="s">
        <v>576</v>
      </c>
      <c r="F145" s="90">
        <v>95692</v>
      </c>
      <c r="G145" s="32">
        <v>35.75</v>
      </c>
      <c r="H145" s="32" t="s">
        <v>1177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44572</v>
      </c>
      <c r="B146" s="32" t="s">
        <v>1123</v>
      </c>
      <c r="C146" s="31" t="s">
        <v>1124</v>
      </c>
      <c r="D146" s="31" t="s">
        <v>1092</v>
      </c>
      <c r="E146" s="31" t="s">
        <v>576</v>
      </c>
      <c r="F146" s="90">
        <v>52761</v>
      </c>
      <c r="G146" s="32">
        <v>35.89</v>
      </c>
      <c r="H146" s="32" t="s">
        <v>1177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44572</v>
      </c>
      <c r="B147" s="32" t="s">
        <v>1125</v>
      </c>
      <c r="C147" s="31" t="s">
        <v>1126</v>
      </c>
      <c r="D147" s="31" t="s">
        <v>1127</v>
      </c>
      <c r="E147" s="31" t="s">
        <v>576</v>
      </c>
      <c r="F147" s="90">
        <v>72000</v>
      </c>
      <c r="G147" s="32">
        <v>14.1</v>
      </c>
      <c r="H147" s="32" t="s">
        <v>1177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44572</v>
      </c>
      <c r="B148" s="32" t="s">
        <v>1125</v>
      </c>
      <c r="C148" s="31" t="s">
        <v>1126</v>
      </c>
      <c r="D148" s="31" t="s">
        <v>1128</v>
      </c>
      <c r="E148" s="31" t="s">
        <v>576</v>
      </c>
      <c r="F148" s="90">
        <v>198000</v>
      </c>
      <c r="G148" s="32">
        <v>14.1</v>
      </c>
      <c r="H148" s="32" t="s">
        <v>1177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44572</v>
      </c>
      <c r="B149" s="32" t="s">
        <v>1125</v>
      </c>
      <c r="C149" s="31" t="s">
        <v>1126</v>
      </c>
      <c r="D149" s="31" t="s">
        <v>1129</v>
      </c>
      <c r="E149" s="31" t="s">
        <v>576</v>
      </c>
      <c r="F149" s="90">
        <v>495000</v>
      </c>
      <c r="G149" s="32">
        <v>14.1</v>
      </c>
      <c r="H149" s="32" t="s">
        <v>1177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44572</v>
      </c>
      <c r="B150" s="32" t="s">
        <v>1125</v>
      </c>
      <c r="C150" s="31" t="s">
        <v>1126</v>
      </c>
      <c r="D150" s="31" t="s">
        <v>1130</v>
      </c>
      <c r="E150" s="31" t="s">
        <v>576</v>
      </c>
      <c r="F150" s="90">
        <v>198000</v>
      </c>
      <c r="G150" s="32">
        <v>14.1</v>
      </c>
      <c r="H150" s="32" t="s">
        <v>1177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44572</v>
      </c>
      <c r="B151" s="32" t="s">
        <v>1125</v>
      </c>
      <c r="C151" s="31" t="s">
        <v>1126</v>
      </c>
      <c r="D151" s="31" t="s">
        <v>1131</v>
      </c>
      <c r="E151" s="31" t="s">
        <v>576</v>
      </c>
      <c r="F151" s="90">
        <v>99000</v>
      </c>
      <c r="G151" s="32">
        <v>14.1</v>
      </c>
      <c r="H151" s="32" t="s">
        <v>1177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44572</v>
      </c>
      <c r="B152" s="32" t="s">
        <v>1125</v>
      </c>
      <c r="C152" s="31" t="s">
        <v>1126</v>
      </c>
      <c r="D152" s="31" t="s">
        <v>1132</v>
      </c>
      <c r="E152" s="31" t="s">
        <v>576</v>
      </c>
      <c r="F152" s="90">
        <v>300000</v>
      </c>
      <c r="G152" s="32">
        <v>14.1</v>
      </c>
      <c r="H152" s="32" t="s">
        <v>1177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44572</v>
      </c>
      <c r="B153" s="32" t="s">
        <v>1133</v>
      </c>
      <c r="C153" s="31" t="s">
        <v>1134</v>
      </c>
      <c r="D153" s="31" t="s">
        <v>1135</v>
      </c>
      <c r="E153" s="31" t="s">
        <v>576</v>
      </c>
      <c r="F153" s="90">
        <v>500000</v>
      </c>
      <c r="G153" s="32">
        <v>226.02</v>
      </c>
      <c r="H153" s="32" t="s">
        <v>1177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44572</v>
      </c>
      <c r="B154" s="32" t="s">
        <v>1136</v>
      </c>
      <c r="C154" s="31" t="s">
        <v>1137</v>
      </c>
      <c r="D154" s="31" t="s">
        <v>1091</v>
      </c>
      <c r="E154" s="31" t="s">
        <v>576</v>
      </c>
      <c r="F154" s="90">
        <v>107656</v>
      </c>
      <c r="G154" s="32">
        <v>121.65</v>
      </c>
      <c r="H154" s="32" t="s">
        <v>1177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44572</v>
      </c>
      <c r="B155" s="32" t="s">
        <v>1138</v>
      </c>
      <c r="C155" s="31" t="s">
        <v>1139</v>
      </c>
      <c r="D155" s="31" t="s">
        <v>1140</v>
      </c>
      <c r="E155" s="31" t="s">
        <v>576</v>
      </c>
      <c r="F155" s="90">
        <v>850000</v>
      </c>
      <c r="G155" s="32">
        <v>118.02</v>
      </c>
      <c r="H155" s="32" t="s">
        <v>1177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44572</v>
      </c>
      <c r="B156" s="32" t="s">
        <v>1138</v>
      </c>
      <c r="C156" s="31" t="s">
        <v>1139</v>
      </c>
      <c r="D156" s="31" t="s">
        <v>1090</v>
      </c>
      <c r="E156" s="31" t="s">
        <v>576</v>
      </c>
      <c r="F156" s="90">
        <v>883156</v>
      </c>
      <c r="G156" s="32">
        <v>113.75</v>
      </c>
      <c r="H156" s="32" t="s">
        <v>1177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44572</v>
      </c>
      <c r="B157" s="32" t="s">
        <v>1141</v>
      </c>
      <c r="C157" s="31" t="s">
        <v>1142</v>
      </c>
      <c r="D157" s="31" t="s">
        <v>1091</v>
      </c>
      <c r="E157" s="31" t="s">
        <v>576</v>
      </c>
      <c r="F157" s="90">
        <v>263253</v>
      </c>
      <c r="G157" s="32">
        <v>103.8</v>
      </c>
      <c r="H157" s="32" t="s">
        <v>1177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44572</v>
      </c>
      <c r="B158" s="32" t="s">
        <v>1141</v>
      </c>
      <c r="C158" s="31" t="s">
        <v>1142</v>
      </c>
      <c r="D158" s="31" t="s">
        <v>1090</v>
      </c>
      <c r="E158" s="31" t="s">
        <v>576</v>
      </c>
      <c r="F158" s="90">
        <v>327576</v>
      </c>
      <c r="G158" s="32">
        <v>104.71</v>
      </c>
      <c r="H158" s="32" t="s">
        <v>1177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44572</v>
      </c>
      <c r="B159" s="32" t="s">
        <v>1143</v>
      </c>
      <c r="C159" s="31" t="s">
        <v>1144</v>
      </c>
      <c r="D159" s="31" t="s">
        <v>1145</v>
      </c>
      <c r="E159" s="31" t="s">
        <v>576</v>
      </c>
      <c r="F159" s="90">
        <v>54802</v>
      </c>
      <c r="G159" s="32">
        <v>39.020000000000003</v>
      </c>
      <c r="H159" s="32" t="s">
        <v>1177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44572</v>
      </c>
      <c r="B160" s="32" t="s">
        <v>1146</v>
      </c>
      <c r="C160" s="31" t="s">
        <v>1147</v>
      </c>
      <c r="D160" s="31" t="s">
        <v>1148</v>
      </c>
      <c r="E160" s="31" t="s">
        <v>576</v>
      </c>
      <c r="F160" s="90">
        <v>248024</v>
      </c>
      <c r="G160" s="32">
        <v>25.3</v>
      </c>
      <c r="H160" s="32" t="s">
        <v>1177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44572</v>
      </c>
      <c r="B161" s="32" t="s">
        <v>1146</v>
      </c>
      <c r="C161" s="31" t="s">
        <v>1147</v>
      </c>
      <c r="D161" s="31" t="s">
        <v>859</v>
      </c>
      <c r="E161" s="31" t="s">
        <v>576</v>
      </c>
      <c r="F161" s="90">
        <v>223989</v>
      </c>
      <c r="G161" s="32">
        <v>26.61</v>
      </c>
      <c r="H161" s="32" t="s">
        <v>1177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44572</v>
      </c>
      <c r="B162" s="32" t="s">
        <v>1149</v>
      </c>
      <c r="C162" s="31" t="s">
        <v>1150</v>
      </c>
      <c r="D162" s="31" t="s">
        <v>1077</v>
      </c>
      <c r="E162" s="31" t="s">
        <v>576</v>
      </c>
      <c r="F162" s="90">
        <v>964882</v>
      </c>
      <c r="G162" s="32">
        <v>5.75</v>
      </c>
      <c r="H162" s="32" t="s">
        <v>1177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44572</v>
      </c>
      <c r="B163" s="32" t="s">
        <v>1151</v>
      </c>
      <c r="C163" s="31" t="s">
        <v>1152</v>
      </c>
      <c r="D163" s="31" t="s">
        <v>1153</v>
      </c>
      <c r="E163" s="31" t="s">
        <v>576</v>
      </c>
      <c r="F163" s="90">
        <v>1511102</v>
      </c>
      <c r="G163" s="32">
        <v>27.12</v>
      </c>
      <c r="H163" s="32" t="s">
        <v>1177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44572</v>
      </c>
      <c r="B164" s="32" t="s">
        <v>1151</v>
      </c>
      <c r="C164" s="31" t="s">
        <v>1152</v>
      </c>
      <c r="D164" s="31" t="s">
        <v>941</v>
      </c>
      <c r="E164" s="31" t="s">
        <v>576</v>
      </c>
      <c r="F164" s="90">
        <v>1022522</v>
      </c>
      <c r="G164" s="32">
        <v>26.61</v>
      </c>
      <c r="H164" s="32" t="s">
        <v>1177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44572</v>
      </c>
      <c r="B165" s="32" t="s">
        <v>1154</v>
      </c>
      <c r="C165" s="31" t="s">
        <v>1155</v>
      </c>
      <c r="D165" s="31" t="s">
        <v>1092</v>
      </c>
      <c r="E165" s="31" t="s">
        <v>576</v>
      </c>
      <c r="F165" s="90">
        <v>186219</v>
      </c>
      <c r="G165" s="32">
        <v>153.52000000000001</v>
      </c>
      <c r="H165" s="32" t="s">
        <v>1177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44572</v>
      </c>
      <c r="B166" s="32" t="s">
        <v>740</v>
      </c>
      <c r="C166" s="31" t="s">
        <v>1156</v>
      </c>
      <c r="D166" s="31" t="s">
        <v>1157</v>
      </c>
      <c r="E166" s="31" t="s">
        <v>576</v>
      </c>
      <c r="F166" s="90">
        <v>3850000</v>
      </c>
      <c r="G166" s="32">
        <v>17.75</v>
      </c>
      <c r="H166" s="32" t="s">
        <v>1177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44572</v>
      </c>
      <c r="B167" s="32" t="s">
        <v>1075</v>
      </c>
      <c r="C167" s="31" t="s">
        <v>1076</v>
      </c>
      <c r="D167" s="31" t="s">
        <v>1077</v>
      </c>
      <c r="E167" s="31" t="s">
        <v>577</v>
      </c>
      <c r="F167" s="90">
        <v>291193</v>
      </c>
      <c r="G167" s="32">
        <v>8.49</v>
      </c>
      <c r="H167" s="32" t="s">
        <v>1177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44572</v>
      </c>
      <c r="B168" s="32" t="s">
        <v>994</v>
      </c>
      <c r="C168" s="31" t="s">
        <v>1078</v>
      </c>
      <c r="D168" s="31" t="s">
        <v>1079</v>
      </c>
      <c r="E168" s="31" t="s">
        <v>577</v>
      </c>
      <c r="F168" s="90">
        <v>103943</v>
      </c>
      <c r="G168" s="32">
        <v>95.62</v>
      </c>
      <c r="H168" s="32" t="s">
        <v>1177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44572</v>
      </c>
      <c r="B169" s="32" t="s">
        <v>994</v>
      </c>
      <c r="C169" s="31" t="s">
        <v>1078</v>
      </c>
      <c r="D169" s="31" t="s">
        <v>1080</v>
      </c>
      <c r="E169" s="31" t="s">
        <v>577</v>
      </c>
      <c r="F169" s="90">
        <v>25405</v>
      </c>
      <c r="G169" s="32">
        <v>96.6</v>
      </c>
      <c r="H169" s="32" t="s">
        <v>1177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44572</v>
      </c>
      <c r="B170" s="32" t="s">
        <v>994</v>
      </c>
      <c r="C170" s="31" t="s">
        <v>1078</v>
      </c>
      <c r="D170" s="31" t="s">
        <v>1081</v>
      </c>
      <c r="E170" s="31" t="s">
        <v>577</v>
      </c>
      <c r="F170" s="90">
        <v>82105</v>
      </c>
      <c r="G170" s="32">
        <v>97.82</v>
      </c>
      <c r="H170" s="32" t="s">
        <v>1177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44572</v>
      </c>
      <c r="B171" s="32" t="s">
        <v>994</v>
      </c>
      <c r="C171" s="31" t="s">
        <v>1078</v>
      </c>
      <c r="D171" s="31" t="s">
        <v>859</v>
      </c>
      <c r="E171" s="31" t="s">
        <v>577</v>
      </c>
      <c r="F171" s="90">
        <v>134457</v>
      </c>
      <c r="G171" s="32">
        <v>97.75</v>
      </c>
      <c r="H171" s="32" t="s">
        <v>1177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44572</v>
      </c>
      <c r="B172" s="32" t="s">
        <v>1082</v>
      </c>
      <c r="C172" s="31" t="s">
        <v>1083</v>
      </c>
      <c r="D172" s="31" t="s">
        <v>1158</v>
      </c>
      <c r="E172" s="31" t="s">
        <v>577</v>
      </c>
      <c r="F172" s="90">
        <v>189000</v>
      </c>
      <c r="G172" s="32">
        <v>9.42</v>
      </c>
      <c r="H172" s="32" t="s">
        <v>1177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44572</v>
      </c>
      <c r="B173" s="32" t="s">
        <v>1085</v>
      </c>
      <c r="C173" s="31" t="s">
        <v>1086</v>
      </c>
      <c r="D173" s="31" t="s">
        <v>1081</v>
      </c>
      <c r="E173" s="31" t="s">
        <v>577</v>
      </c>
      <c r="F173" s="90">
        <v>40720</v>
      </c>
      <c r="G173" s="32">
        <v>190.72</v>
      </c>
      <c r="H173" s="32" t="s">
        <v>1177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44572</v>
      </c>
      <c r="B174" s="32" t="s">
        <v>1159</v>
      </c>
      <c r="C174" s="31" t="s">
        <v>1160</v>
      </c>
      <c r="D174" s="31" t="s">
        <v>1161</v>
      </c>
      <c r="E174" s="31" t="s">
        <v>577</v>
      </c>
      <c r="F174" s="90">
        <v>282000</v>
      </c>
      <c r="G174" s="32">
        <v>47.29</v>
      </c>
      <c r="H174" s="32" t="s">
        <v>1177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44572</v>
      </c>
      <c r="B175" s="32" t="s">
        <v>1087</v>
      </c>
      <c r="C175" s="31" t="s">
        <v>1088</v>
      </c>
      <c r="D175" s="31" t="s">
        <v>1074</v>
      </c>
      <c r="E175" s="31" t="s">
        <v>577</v>
      </c>
      <c r="F175" s="90">
        <v>548549</v>
      </c>
      <c r="G175" s="32">
        <v>170.75</v>
      </c>
      <c r="H175" s="32" t="s">
        <v>1177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44572</v>
      </c>
      <c r="B176" s="32" t="s">
        <v>1162</v>
      </c>
      <c r="C176" s="31" t="s">
        <v>1163</v>
      </c>
      <c r="D176" s="31" t="s">
        <v>1164</v>
      </c>
      <c r="E176" s="31" t="s">
        <v>577</v>
      </c>
      <c r="F176" s="90">
        <v>24600</v>
      </c>
      <c r="G176" s="32">
        <v>227.61</v>
      </c>
      <c r="H176" s="32" t="s">
        <v>1177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44572</v>
      </c>
      <c r="B177" s="32" t="s">
        <v>376</v>
      </c>
      <c r="C177" s="31" t="s">
        <v>1089</v>
      </c>
      <c r="D177" s="31" t="s">
        <v>1094</v>
      </c>
      <c r="E177" s="31" t="s">
        <v>577</v>
      </c>
      <c r="F177" s="90">
        <v>3756597</v>
      </c>
      <c r="G177" s="32">
        <v>227.75</v>
      </c>
      <c r="H177" s="32" t="s">
        <v>1177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44572</v>
      </c>
      <c r="B178" s="32" t="s">
        <v>376</v>
      </c>
      <c r="C178" s="31" t="s">
        <v>1089</v>
      </c>
      <c r="D178" s="31" t="s">
        <v>1090</v>
      </c>
      <c r="E178" s="31" t="s">
        <v>577</v>
      </c>
      <c r="F178" s="90">
        <v>3869880</v>
      </c>
      <c r="G178" s="32">
        <v>230.87</v>
      </c>
      <c r="H178" s="32" t="s">
        <v>1177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44572</v>
      </c>
      <c r="B179" s="32" t="s">
        <v>376</v>
      </c>
      <c r="C179" s="31" t="s">
        <v>1089</v>
      </c>
      <c r="D179" s="31" t="s">
        <v>1091</v>
      </c>
      <c r="E179" s="31" t="s">
        <v>577</v>
      </c>
      <c r="F179" s="90">
        <v>3471064</v>
      </c>
      <c r="G179" s="32">
        <v>226.35</v>
      </c>
      <c r="H179" s="32" t="s">
        <v>1177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44572</v>
      </c>
      <c r="B180" s="32" t="s">
        <v>376</v>
      </c>
      <c r="C180" s="31" t="s">
        <v>1089</v>
      </c>
      <c r="D180" s="31" t="s">
        <v>1093</v>
      </c>
      <c r="E180" s="31" t="s">
        <v>577</v>
      </c>
      <c r="F180" s="90">
        <v>1618401</v>
      </c>
      <c r="G180" s="32">
        <v>233.41</v>
      </c>
      <c r="H180" s="32" t="s">
        <v>1177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44572</v>
      </c>
      <c r="B181" s="32" t="s">
        <v>376</v>
      </c>
      <c r="C181" s="31" t="s">
        <v>1089</v>
      </c>
      <c r="D181" s="31" t="s">
        <v>1092</v>
      </c>
      <c r="E181" s="31" t="s">
        <v>577</v>
      </c>
      <c r="F181" s="90">
        <v>4458369</v>
      </c>
      <c r="G181" s="32">
        <v>231.91</v>
      </c>
      <c r="H181" s="32" t="s">
        <v>1177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44572</v>
      </c>
      <c r="B182" s="32" t="s">
        <v>1095</v>
      </c>
      <c r="C182" s="31" t="s">
        <v>1096</v>
      </c>
      <c r="D182" s="31" t="s">
        <v>1097</v>
      </c>
      <c r="E182" s="31" t="s">
        <v>577</v>
      </c>
      <c r="F182" s="90">
        <v>132755</v>
      </c>
      <c r="G182" s="32">
        <v>74.31</v>
      </c>
      <c r="H182" s="32" t="s">
        <v>1177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44572</v>
      </c>
      <c r="B183" s="32" t="s">
        <v>128</v>
      </c>
      <c r="C183" s="31" t="s">
        <v>1098</v>
      </c>
      <c r="D183" s="31" t="s">
        <v>1099</v>
      </c>
      <c r="E183" s="31" t="s">
        <v>577</v>
      </c>
      <c r="F183" s="90">
        <v>135407411</v>
      </c>
      <c r="G183" s="32">
        <v>12.55</v>
      </c>
      <c r="H183" s="32" t="s">
        <v>1177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44572</v>
      </c>
      <c r="B184" s="32" t="s">
        <v>1038</v>
      </c>
      <c r="C184" s="31" t="s">
        <v>1100</v>
      </c>
      <c r="D184" s="31" t="s">
        <v>859</v>
      </c>
      <c r="E184" s="31" t="s">
        <v>577</v>
      </c>
      <c r="F184" s="90">
        <v>13208269</v>
      </c>
      <c r="G184" s="32">
        <v>6.34</v>
      </c>
      <c r="H184" s="32" t="s">
        <v>1177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44572</v>
      </c>
      <c r="B185" s="32" t="s">
        <v>1038</v>
      </c>
      <c r="C185" s="31" t="s">
        <v>1100</v>
      </c>
      <c r="D185" s="31" t="s">
        <v>1101</v>
      </c>
      <c r="E185" s="31" t="s">
        <v>577</v>
      </c>
      <c r="F185" s="90">
        <v>4500000</v>
      </c>
      <c r="G185" s="32">
        <v>6.35</v>
      </c>
      <c r="H185" s="32" t="s">
        <v>1177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44572</v>
      </c>
      <c r="B186" s="32" t="s">
        <v>1102</v>
      </c>
      <c r="C186" s="31" t="s">
        <v>1103</v>
      </c>
      <c r="D186" s="31" t="s">
        <v>1077</v>
      </c>
      <c r="E186" s="31" t="s">
        <v>577</v>
      </c>
      <c r="F186" s="90">
        <v>48312012</v>
      </c>
      <c r="G186" s="32">
        <v>9.9</v>
      </c>
      <c r="H186" s="32" t="s">
        <v>1177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44572</v>
      </c>
      <c r="B187" s="32" t="s">
        <v>1102</v>
      </c>
      <c r="C187" s="31" t="s">
        <v>1103</v>
      </c>
      <c r="D187" s="31" t="s">
        <v>1104</v>
      </c>
      <c r="E187" s="31" t="s">
        <v>577</v>
      </c>
      <c r="F187" s="90">
        <v>61420272</v>
      </c>
      <c r="G187" s="32">
        <v>9.9600000000000009</v>
      </c>
      <c r="H187" s="32" t="s">
        <v>1177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44572</v>
      </c>
      <c r="B188" s="32" t="s">
        <v>426</v>
      </c>
      <c r="C188" s="31" t="s">
        <v>1105</v>
      </c>
      <c r="D188" s="31" t="s">
        <v>1090</v>
      </c>
      <c r="E188" s="31" t="s">
        <v>577</v>
      </c>
      <c r="F188" s="90">
        <v>497863</v>
      </c>
      <c r="G188" s="32">
        <v>875.21</v>
      </c>
      <c r="H188" s="32" t="s">
        <v>1177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44572</v>
      </c>
      <c r="B189" s="32" t="s">
        <v>1106</v>
      </c>
      <c r="C189" s="31" t="s">
        <v>1107</v>
      </c>
      <c r="D189" s="31" t="s">
        <v>1092</v>
      </c>
      <c r="E189" s="31" t="s">
        <v>577</v>
      </c>
      <c r="F189" s="90">
        <v>840240</v>
      </c>
      <c r="G189" s="32">
        <v>90.53</v>
      </c>
      <c r="H189" s="32" t="s">
        <v>1177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44572</v>
      </c>
      <c r="B190" s="32" t="s">
        <v>1106</v>
      </c>
      <c r="C190" s="31" t="s">
        <v>1107</v>
      </c>
      <c r="D190" s="31" t="s">
        <v>1090</v>
      </c>
      <c r="E190" s="31" t="s">
        <v>577</v>
      </c>
      <c r="F190" s="90">
        <v>937645</v>
      </c>
      <c r="G190" s="32">
        <v>90.85</v>
      </c>
      <c r="H190" s="32" t="s">
        <v>1177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>
        <v>44572</v>
      </c>
      <c r="B191" s="32" t="s">
        <v>1106</v>
      </c>
      <c r="C191" s="31" t="s">
        <v>1107</v>
      </c>
      <c r="D191" s="31" t="s">
        <v>1091</v>
      </c>
      <c r="E191" s="31" t="s">
        <v>577</v>
      </c>
      <c r="F191" s="90">
        <v>1162384</v>
      </c>
      <c r="G191" s="32">
        <v>90.25</v>
      </c>
      <c r="H191" s="32" t="s">
        <v>1177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>
        <v>44572</v>
      </c>
      <c r="B192" s="32" t="s">
        <v>1108</v>
      </c>
      <c r="C192" s="31" t="s">
        <v>1109</v>
      </c>
      <c r="D192" s="31" t="s">
        <v>1110</v>
      </c>
      <c r="E192" s="31" t="s">
        <v>577</v>
      </c>
      <c r="F192" s="90">
        <v>26707</v>
      </c>
      <c r="G192" s="32">
        <v>43.03</v>
      </c>
      <c r="H192" s="32" t="s">
        <v>1177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>
        <v>44572</v>
      </c>
      <c r="B193" s="32" t="s">
        <v>1165</v>
      </c>
      <c r="C193" s="31" t="s">
        <v>1166</v>
      </c>
      <c r="D193" s="31" t="s">
        <v>1167</v>
      </c>
      <c r="E193" s="31" t="s">
        <v>577</v>
      </c>
      <c r="F193" s="90">
        <v>288399</v>
      </c>
      <c r="G193" s="32">
        <v>14.55</v>
      </c>
      <c r="H193" s="32" t="s">
        <v>1177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>
        <v>44572</v>
      </c>
      <c r="B194" s="32" t="s">
        <v>1111</v>
      </c>
      <c r="C194" s="31" t="s">
        <v>1112</v>
      </c>
      <c r="D194" s="31" t="s">
        <v>1091</v>
      </c>
      <c r="E194" s="31" t="s">
        <v>577</v>
      </c>
      <c r="F194" s="90">
        <v>165217</v>
      </c>
      <c r="G194" s="32">
        <v>1000.62</v>
      </c>
      <c r="H194" s="32" t="s">
        <v>1177</v>
      </c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>
        <v>44572</v>
      </c>
      <c r="B195" s="32" t="s">
        <v>1111</v>
      </c>
      <c r="C195" s="31" t="s">
        <v>1112</v>
      </c>
      <c r="D195" s="31" t="s">
        <v>1090</v>
      </c>
      <c r="E195" s="31" t="s">
        <v>577</v>
      </c>
      <c r="F195" s="90">
        <v>250152</v>
      </c>
      <c r="G195" s="32">
        <v>996.51</v>
      </c>
      <c r="H195" s="32" t="s">
        <v>1177</v>
      </c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>
        <v>44572</v>
      </c>
      <c r="B196" s="32" t="s">
        <v>1111</v>
      </c>
      <c r="C196" s="31" t="s">
        <v>1112</v>
      </c>
      <c r="D196" s="31" t="s">
        <v>1092</v>
      </c>
      <c r="E196" s="31" t="s">
        <v>577</v>
      </c>
      <c r="F196" s="90">
        <v>108767</v>
      </c>
      <c r="G196" s="32">
        <v>993.67</v>
      </c>
      <c r="H196" s="32" t="s">
        <v>1177</v>
      </c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>
        <v>44572</v>
      </c>
      <c r="B197" s="32" t="s">
        <v>1113</v>
      </c>
      <c r="C197" s="31" t="s">
        <v>1114</v>
      </c>
      <c r="D197" s="31" t="s">
        <v>1168</v>
      </c>
      <c r="E197" s="31" t="s">
        <v>577</v>
      </c>
      <c r="F197" s="90">
        <v>2306000</v>
      </c>
      <c r="G197" s="32">
        <v>465.5</v>
      </c>
      <c r="H197" s="32" t="s">
        <v>1177</v>
      </c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>
        <v>44572</v>
      </c>
      <c r="B198" s="32" t="s">
        <v>1117</v>
      </c>
      <c r="C198" s="31" t="s">
        <v>1118</v>
      </c>
      <c r="D198" s="31" t="s">
        <v>1077</v>
      </c>
      <c r="E198" s="31" t="s">
        <v>577</v>
      </c>
      <c r="F198" s="90">
        <v>92707</v>
      </c>
      <c r="G198" s="32">
        <v>29.18</v>
      </c>
      <c r="H198" s="32" t="s">
        <v>1177</v>
      </c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>
        <v>44572</v>
      </c>
      <c r="B199" s="32" t="s">
        <v>1119</v>
      </c>
      <c r="C199" s="31" t="s">
        <v>1120</v>
      </c>
      <c r="D199" s="31" t="s">
        <v>1122</v>
      </c>
      <c r="E199" s="31" t="s">
        <v>577</v>
      </c>
      <c r="F199" s="90">
        <v>74626</v>
      </c>
      <c r="G199" s="32">
        <v>203.84</v>
      </c>
      <c r="H199" s="32" t="s">
        <v>1177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>
        <v>44572</v>
      </c>
      <c r="B200" s="32" t="s">
        <v>1119</v>
      </c>
      <c r="C200" s="31" t="s">
        <v>1120</v>
      </c>
      <c r="D200" s="31" t="s">
        <v>1121</v>
      </c>
      <c r="E200" s="31" t="s">
        <v>577</v>
      </c>
      <c r="F200" s="90">
        <v>55927</v>
      </c>
      <c r="G200" s="32">
        <v>201.06</v>
      </c>
      <c r="H200" s="32" t="s">
        <v>1177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>
        <v>44572</v>
      </c>
      <c r="B201" s="32" t="s">
        <v>1119</v>
      </c>
      <c r="C201" s="31" t="s">
        <v>1120</v>
      </c>
      <c r="D201" s="31" t="s">
        <v>859</v>
      </c>
      <c r="E201" s="31" t="s">
        <v>577</v>
      </c>
      <c r="F201" s="90">
        <v>38857</v>
      </c>
      <c r="G201" s="32">
        <v>188.97</v>
      </c>
      <c r="H201" s="32" t="s">
        <v>1177</v>
      </c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>
        <v>44572</v>
      </c>
      <c r="B202" s="32" t="s">
        <v>1123</v>
      </c>
      <c r="C202" s="31" t="s">
        <v>1124</v>
      </c>
      <c r="D202" s="31" t="s">
        <v>1092</v>
      </c>
      <c r="E202" s="31" t="s">
        <v>577</v>
      </c>
      <c r="F202" s="90">
        <v>52761</v>
      </c>
      <c r="G202" s="32">
        <v>35.72</v>
      </c>
      <c r="H202" s="32" t="s">
        <v>1177</v>
      </c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>
        <v>44572</v>
      </c>
      <c r="B203" s="32" t="s">
        <v>1123</v>
      </c>
      <c r="C203" s="31" t="s">
        <v>1124</v>
      </c>
      <c r="D203" s="31" t="s">
        <v>1077</v>
      </c>
      <c r="E203" s="31" t="s">
        <v>577</v>
      </c>
      <c r="F203" s="90">
        <v>95692</v>
      </c>
      <c r="G203" s="32">
        <v>35.880000000000003</v>
      </c>
      <c r="H203" s="32" t="s">
        <v>1177</v>
      </c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>
        <v>44572</v>
      </c>
      <c r="B204" s="32" t="s">
        <v>1169</v>
      </c>
      <c r="C204" s="31" t="s">
        <v>1170</v>
      </c>
      <c r="D204" s="31" t="s">
        <v>1171</v>
      </c>
      <c r="E204" s="31" t="s">
        <v>577</v>
      </c>
      <c r="F204" s="90">
        <v>3110969</v>
      </c>
      <c r="G204" s="32">
        <v>17.100000000000001</v>
      </c>
      <c r="H204" s="32" t="s">
        <v>1177</v>
      </c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>
        <v>44572</v>
      </c>
      <c r="B205" s="32" t="s">
        <v>1125</v>
      </c>
      <c r="C205" s="31" t="s">
        <v>1126</v>
      </c>
      <c r="D205" s="31" t="s">
        <v>1172</v>
      </c>
      <c r="E205" s="31" t="s">
        <v>577</v>
      </c>
      <c r="F205" s="90">
        <v>516000</v>
      </c>
      <c r="G205" s="32">
        <v>14.1</v>
      </c>
      <c r="H205" s="32" t="s">
        <v>1177</v>
      </c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>
        <v>44572</v>
      </c>
      <c r="B206" s="32" t="s">
        <v>1125</v>
      </c>
      <c r="C206" s="31" t="s">
        <v>1126</v>
      </c>
      <c r="D206" s="31" t="s">
        <v>1173</v>
      </c>
      <c r="E206" s="31" t="s">
        <v>577</v>
      </c>
      <c r="F206" s="90">
        <v>549000</v>
      </c>
      <c r="G206" s="32">
        <v>14.1</v>
      </c>
      <c r="H206" s="32" t="s">
        <v>1177</v>
      </c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>
        <v>44572</v>
      </c>
      <c r="B207" s="32" t="s">
        <v>1125</v>
      </c>
      <c r="C207" s="31" t="s">
        <v>1126</v>
      </c>
      <c r="D207" s="31" t="s">
        <v>1174</v>
      </c>
      <c r="E207" s="31" t="s">
        <v>577</v>
      </c>
      <c r="F207" s="90">
        <v>99000</v>
      </c>
      <c r="G207" s="32">
        <v>14.1</v>
      </c>
      <c r="H207" s="32" t="s">
        <v>1177</v>
      </c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>
        <v>44572</v>
      </c>
      <c r="B208" s="32" t="s">
        <v>1125</v>
      </c>
      <c r="C208" s="31" t="s">
        <v>1126</v>
      </c>
      <c r="D208" s="31" t="s">
        <v>1175</v>
      </c>
      <c r="E208" s="31" t="s">
        <v>577</v>
      </c>
      <c r="F208" s="90">
        <v>99000</v>
      </c>
      <c r="G208" s="32">
        <v>14.1</v>
      </c>
      <c r="H208" s="32" t="s">
        <v>1177</v>
      </c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>
        <v>44572</v>
      </c>
      <c r="B209" s="32" t="s">
        <v>1136</v>
      </c>
      <c r="C209" s="31" t="s">
        <v>1137</v>
      </c>
      <c r="D209" s="31" t="s">
        <v>1091</v>
      </c>
      <c r="E209" s="31" t="s">
        <v>577</v>
      </c>
      <c r="F209" s="90">
        <v>107656</v>
      </c>
      <c r="G209" s="32">
        <v>121.75</v>
      </c>
      <c r="H209" s="32" t="s">
        <v>1177</v>
      </c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>
        <v>44572</v>
      </c>
      <c r="B210" s="32" t="s">
        <v>1138</v>
      </c>
      <c r="C210" s="31" t="s">
        <v>1139</v>
      </c>
      <c r="D210" s="31" t="s">
        <v>1090</v>
      </c>
      <c r="E210" s="31" t="s">
        <v>577</v>
      </c>
      <c r="F210" s="90">
        <v>877547</v>
      </c>
      <c r="G210" s="32">
        <v>113.76</v>
      </c>
      <c r="H210" s="32" t="s">
        <v>1177</v>
      </c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>
        <v>44572</v>
      </c>
      <c r="B211" s="32" t="s">
        <v>1141</v>
      </c>
      <c r="C211" s="31" t="s">
        <v>1142</v>
      </c>
      <c r="D211" s="31" t="s">
        <v>1091</v>
      </c>
      <c r="E211" s="31" t="s">
        <v>577</v>
      </c>
      <c r="F211" s="90">
        <v>263253</v>
      </c>
      <c r="G211" s="32">
        <v>104.03</v>
      </c>
      <c r="H211" s="32" t="s">
        <v>1177</v>
      </c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>
        <v>44572</v>
      </c>
      <c r="B212" s="32" t="s">
        <v>1141</v>
      </c>
      <c r="C212" s="31" t="s">
        <v>1142</v>
      </c>
      <c r="D212" s="31" t="s">
        <v>1090</v>
      </c>
      <c r="E212" s="31" t="s">
        <v>577</v>
      </c>
      <c r="F212" s="90">
        <v>323214</v>
      </c>
      <c r="G212" s="32">
        <v>105</v>
      </c>
      <c r="H212" s="32" t="s">
        <v>1177</v>
      </c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>
        <v>44572</v>
      </c>
      <c r="B213" s="32" t="s">
        <v>1143</v>
      </c>
      <c r="C213" s="31" t="s">
        <v>1144</v>
      </c>
      <c r="D213" s="31" t="s">
        <v>1145</v>
      </c>
      <c r="E213" s="31" t="s">
        <v>577</v>
      </c>
      <c r="F213" s="90">
        <v>54802</v>
      </c>
      <c r="G213" s="32">
        <v>39.5</v>
      </c>
      <c r="H213" s="32" t="s">
        <v>1177</v>
      </c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>
        <v>44572</v>
      </c>
      <c r="B214" s="32" t="s">
        <v>1146</v>
      </c>
      <c r="C214" s="31" t="s">
        <v>1147</v>
      </c>
      <c r="D214" s="31" t="s">
        <v>859</v>
      </c>
      <c r="E214" s="31" t="s">
        <v>577</v>
      </c>
      <c r="F214" s="90">
        <v>223991</v>
      </c>
      <c r="G214" s="32">
        <v>26.7</v>
      </c>
      <c r="H214" s="32" t="s">
        <v>1177</v>
      </c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>
        <v>44572</v>
      </c>
      <c r="B215" s="32" t="s">
        <v>1146</v>
      </c>
      <c r="C215" s="31" t="s">
        <v>1147</v>
      </c>
      <c r="D215" s="31" t="s">
        <v>1148</v>
      </c>
      <c r="E215" s="31" t="s">
        <v>577</v>
      </c>
      <c r="F215" s="90">
        <v>248024</v>
      </c>
      <c r="G215" s="32">
        <v>25.66</v>
      </c>
      <c r="H215" s="32" t="s">
        <v>1177</v>
      </c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>
        <v>44572</v>
      </c>
      <c r="B216" s="32" t="s">
        <v>1149</v>
      </c>
      <c r="C216" s="31" t="s">
        <v>1150</v>
      </c>
      <c r="D216" s="31" t="s">
        <v>1077</v>
      </c>
      <c r="E216" s="31" t="s">
        <v>577</v>
      </c>
      <c r="F216" s="90">
        <v>1229539</v>
      </c>
      <c r="G216" s="32">
        <v>5.77</v>
      </c>
      <c r="H216" s="32" t="s">
        <v>1177</v>
      </c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>
        <v>44572</v>
      </c>
      <c r="B217" s="32" t="s">
        <v>1151</v>
      </c>
      <c r="C217" s="31" t="s">
        <v>1152</v>
      </c>
      <c r="D217" s="31" t="s">
        <v>941</v>
      </c>
      <c r="E217" s="31" t="s">
        <v>577</v>
      </c>
      <c r="F217" s="90">
        <v>1022522</v>
      </c>
      <c r="G217" s="32">
        <v>26.84</v>
      </c>
      <c r="H217" s="32" t="s">
        <v>1177</v>
      </c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>
        <v>44572</v>
      </c>
      <c r="B218" s="32" t="s">
        <v>1151</v>
      </c>
      <c r="C218" s="31" t="s">
        <v>1152</v>
      </c>
      <c r="D218" s="31" t="s">
        <v>1153</v>
      </c>
      <c r="E218" s="31" t="s">
        <v>577</v>
      </c>
      <c r="F218" s="90">
        <v>1475574</v>
      </c>
      <c r="G218" s="32">
        <v>27.01</v>
      </c>
      <c r="H218" s="32" t="s">
        <v>1177</v>
      </c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>
        <v>44572</v>
      </c>
      <c r="B219" s="32" t="s">
        <v>1154</v>
      </c>
      <c r="C219" s="31" t="s">
        <v>1155</v>
      </c>
      <c r="D219" s="31" t="s">
        <v>1092</v>
      </c>
      <c r="E219" s="31" t="s">
        <v>577</v>
      </c>
      <c r="F219" s="90">
        <v>176694</v>
      </c>
      <c r="G219" s="32">
        <v>153.5</v>
      </c>
      <c r="H219" s="32" t="s">
        <v>1177</v>
      </c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>
        <v>44572</v>
      </c>
      <c r="B220" s="32" t="s">
        <v>1154</v>
      </c>
      <c r="C220" s="31" t="s">
        <v>1155</v>
      </c>
      <c r="D220" s="31" t="s">
        <v>1176</v>
      </c>
      <c r="E220" s="31" t="s">
        <v>577</v>
      </c>
      <c r="F220" s="90">
        <v>200000</v>
      </c>
      <c r="G220" s="32">
        <v>150.27000000000001</v>
      </c>
      <c r="H220" s="32" t="s">
        <v>1177</v>
      </c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>
        <v>44572</v>
      </c>
      <c r="B221" s="32" t="s">
        <v>740</v>
      </c>
      <c r="C221" s="31" t="s">
        <v>1156</v>
      </c>
      <c r="D221" s="31" t="s">
        <v>1157</v>
      </c>
      <c r="E221" s="31" t="s">
        <v>577</v>
      </c>
      <c r="F221" s="90">
        <v>3475000</v>
      </c>
      <c r="G221" s="32">
        <v>17.63</v>
      </c>
      <c r="H221" s="32" t="s">
        <v>1177</v>
      </c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32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32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32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32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32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32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32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32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32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32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32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32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32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32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32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32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32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32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32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32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32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32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32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32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32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32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32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32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32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32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32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32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32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32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32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32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32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32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32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32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32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32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32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32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32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32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32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32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32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32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32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32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32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32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32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32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32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32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32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8"/>
  <sheetViews>
    <sheetView topLeftCell="D1" zoomScale="85" zoomScaleNormal="85" workbookViewId="0">
      <selection activeCell="H21" sqref="H2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893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44573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826</v>
      </c>
      <c r="Q9" s="1"/>
      <c r="R9" s="6"/>
      <c r="S9" s="1"/>
      <c r="T9" s="1"/>
      <c r="U9" s="1"/>
      <c r="V9" s="1"/>
      <c r="W9" s="1"/>
      <c r="X9" s="1"/>
    </row>
    <row r="10" spans="1:38" s="262" customFormat="1" ht="12.75" customHeight="1">
      <c r="A10" s="321">
        <v>1</v>
      </c>
      <c r="B10" s="263">
        <v>44532</v>
      </c>
      <c r="C10" s="323"/>
      <c r="D10" s="324" t="s">
        <v>251</v>
      </c>
      <c r="E10" s="325" t="s">
        <v>593</v>
      </c>
      <c r="F10" s="326" t="s">
        <v>863</v>
      </c>
      <c r="G10" s="326">
        <v>414</v>
      </c>
      <c r="H10" s="325"/>
      <c r="I10" s="327" t="s">
        <v>864</v>
      </c>
      <c r="J10" s="299" t="s">
        <v>594</v>
      </c>
      <c r="K10" s="299"/>
      <c r="L10" s="300"/>
      <c r="M10" s="301"/>
      <c r="N10" s="299"/>
      <c r="O10" s="302"/>
      <c r="P10" s="107">
        <f>VLOOKUP(D10,'MidCap Intra'!B42:C535,2,0)</f>
        <v>444.05</v>
      </c>
      <c r="Q10" s="261"/>
      <c r="R10" s="261" t="s">
        <v>592</v>
      </c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</row>
    <row r="11" spans="1:38" s="262" customFormat="1" ht="12.75" customHeight="1">
      <c r="A11" s="321">
        <v>2</v>
      </c>
      <c r="B11" s="263">
        <v>44532</v>
      </c>
      <c r="C11" s="323"/>
      <c r="D11" s="324" t="s">
        <v>136</v>
      </c>
      <c r="E11" s="325" t="s">
        <v>593</v>
      </c>
      <c r="F11" s="326" t="s">
        <v>865</v>
      </c>
      <c r="G11" s="326">
        <v>109</v>
      </c>
      <c r="H11" s="325"/>
      <c r="I11" s="327" t="s">
        <v>866</v>
      </c>
      <c r="J11" s="299" t="s">
        <v>594</v>
      </c>
      <c r="K11" s="299"/>
      <c r="L11" s="300"/>
      <c r="M11" s="301"/>
      <c r="N11" s="299"/>
      <c r="O11" s="302"/>
      <c r="P11" s="107">
        <f>VLOOKUP(D11,'MidCap Intra'!B43:C536,2,0)</f>
        <v>118.6</v>
      </c>
      <c r="Q11" s="261"/>
      <c r="R11" s="261" t="s">
        <v>592</v>
      </c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</row>
    <row r="12" spans="1:38" s="262" customFormat="1" ht="12.75" customHeight="1">
      <c r="A12" s="321">
        <v>3</v>
      </c>
      <c r="B12" s="322">
        <v>44544</v>
      </c>
      <c r="C12" s="323"/>
      <c r="D12" s="324" t="s">
        <v>118</v>
      </c>
      <c r="E12" s="325" t="s">
        <v>593</v>
      </c>
      <c r="F12" s="326" t="s">
        <v>867</v>
      </c>
      <c r="G12" s="326">
        <v>635</v>
      </c>
      <c r="H12" s="325"/>
      <c r="I12" s="327" t="s">
        <v>868</v>
      </c>
      <c r="J12" s="299" t="s">
        <v>594</v>
      </c>
      <c r="K12" s="299"/>
      <c r="L12" s="300"/>
      <c r="M12" s="301"/>
      <c r="N12" s="299"/>
      <c r="O12" s="302"/>
      <c r="P12" s="107">
        <f>VLOOKUP(D12,'MidCap Intra'!B45:C538,2,0)</f>
        <v>658.15</v>
      </c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93">
        <v>4</v>
      </c>
      <c r="B13" s="394">
        <v>44547</v>
      </c>
      <c r="C13" s="395"/>
      <c r="D13" s="396" t="s">
        <v>71</v>
      </c>
      <c r="E13" s="397" t="s">
        <v>593</v>
      </c>
      <c r="F13" s="398">
        <v>201.5</v>
      </c>
      <c r="G13" s="398">
        <v>188</v>
      </c>
      <c r="H13" s="397">
        <v>214.5</v>
      </c>
      <c r="I13" s="399" t="s">
        <v>869</v>
      </c>
      <c r="J13" s="103" t="s">
        <v>896</v>
      </c>
      <c r="K13" s="103">
        <f t="shared" ref="K13:K14" si="0">H13-F13</f>
        <v>13</v>
      </c>
      <c r="L13" s="104">
        <f t="shared" ref="L13:L14" si="1">(F13*-0.7)/100</f>
        <v>-1.4104999999999999</v>
      </c>
      <c r="M13" s="105">
        <f t="shared" ref="M13:M14" si="2">(K13+L13)/F13</f>
        <v>5.751612903225807E-2</v>
      </c>
      <c r="N13" s="103" t="s">
        <v>591</v>
      </c>
      <c r="O13" s="106">
        <v>44200</v>
      </c>
      <c r="P13" s="400">
        <f>VLOOKUP(D13,'MidCap Intra'!B46:C539,2,0)</f>
        <v>210.45</v>
      </c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93">
        <v>5</v>
      </c>
      <c r="B14" s="394">
        <v>44547</v>
      </c>
      <c r="C14" s="395"/>
      <c r="D14" s="396" t="s">
        <v>125</v>
      </c>
      <c r="E14" s="397" t="s">
        <v>593</v>
      </c>
      <c r="F14" s="398">
        <v>730</v>
      </c>
      <c r="G14" s="398">
        <v>687</v>
      </c>
      <c r="H14" s="397">
        <v>774</v>
      </c>
      <c r="I14" s="399" t="s">
        <v>870</v>
      </c>
      <c r="J14" s="103" t="s">
        <v>899</v>
      </c>
      <c r="K14" s="103">
        <f t="shared" si="0"/>
        <v>44</v>
      </c>
      <c r="L14" s="104">
        <f t="shared" si="1"/>
        <v>-5.1099999999999994</v>
      </c>
      <c r="M14" s="105">
        <f t="shared" si="2"/>
        <v>5.3273972602739729E-2</v>
      </c>
      <c r="N14" s="103" t="s">
        <v>591</v>
      </c>
      <c r="O14" s="106">
        <v>44200</v>
      </c>
      <c r="P14" s="400">
        <f>VLOOKUP(D14,'MidCap Intra'!B47:C540,2,0)</f>
        <v>810.65</v>
      </c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93">
        <v>6</v>
      </c>
      <c r="B15" s="394">
        <v>44552</v>
      </c>
      <c r="C15" s="395"/>
      <c r="D15" s="396" t="s">
        <v>43</v>
      </c>
      <c r="E15" s="397" t="s">
        <v>593</v>
      </c>
      <c r="F15" s="398">
        <v>2140</v>
      </c>
      <c r="G15" s="398">
        <v>1995</v>
      </c>
      <c r="H15" s="397">
        <v>2280</v>
      </c>
      <c r="I15" s="399" t="s">
        <v>873</v>
      </c>
      <c r="J15" s="103" t="s">
        <v>743</v>
      </c>
      <c r="K15" s="103">
        <f t="shared" ref="K15" si="3">H15-F15</f>
        <v>140</v>
      </c>
      <c r="L15" s="104">
        <f t="shared" ref="L15" si="4">(F15*-0.7)/100</f>
        <v>-14.98</v>
      </c>
      <c r="M15" s="105">
        <f t="shared" ref="M15" si="5">(K15+L15)/F15</f>
        <v>5.8420560747663552E-2</v>
      </c>
      <c r="N15" s="103" t="s">
        <v>591</v>
      </c>
      <c r="O15" s="106">
        <v>44203</v>
      </c>
      <c r="P15" s="400">
        <f>VLOOKUP(D15,'MidCap Intra'!B2:C541,2,0)</f>
        <v>2297.6</v>
      </c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21">
        <v>7</v>
      </c>
      <c r="B16" s="322">
        <v>44557</v>
      </c>
      <c r="C16" s="323"/>
      <c r="D16" s="324" t="s">
        <v>522</v>
      </c>
      <c r="E16" s="325" t="s">
        <v>593</v>
      </c>
      <c r="F16" s="326" t="s">
        <v>874</v>
      </c>
      <c r="G16" s="326">
        <v>2035</v>
      </c>
      <c r="H16" s="325"/>
      <c r="I16" s="327" t="s">
        <v>824</v>
      </c>
      <c r="J16" s="299" t="s">
        <v>594</v>
      </c>
      <c r="K16" s="299"/>
      <c r="L16" s="300"/>
      <c r="M16" s="301"/>
      <c r="N16" s="299"/>
      <c r="O16" s="302"/>
      <c r="P16" s="107">
        <f>VLOOKUP(D16,'MidCap Intra'!B12:M512,2,0)</f>
        <v>2255.15</v>
      </c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93">
        <v>8</v>
      </c>
      <c r="B17" s="394">
        <v>44559</v>
      </c>
      <c r="C17" s="395"/>
      <c r="D17" s="396" t="s">
        <v>493</v>
      </c>
      <c r="E17" s="397" t="s">
        <v>593</v>
      </c>
      <c r="F17" s="398">
        <v>1730</v>
      </c>
      <c r="G17" s="398">
        <v>1640</v>
      </c>
      <c r="H17" s="397">
        <v>1870</v>
      </c>
      <c r="I17" s="399" t="s">
        <v>879</v>
      </c>
      <c r="J17" s="103" t="s">
        <v>743</v>
      </c>
      <c r="K17" s="103">
        <f t="shared" ref="K17" si="6">H17-F17</f>
        <v>140</v>
      </c>
      <c r="L17" s="104">
        <f t="shared" ref="L17" si="7">(F17*-0.7)/100</f>
        <v>-12.11</v>
      </c>
      <c r="M17" s="105">
        <f t="shared" ref="M17" si="8">(K17+L17)/F17</f>
        <v>7.3924855491329475E-2</v>
      </c>
      <c r="N17" s="103" t="s">
        <v>591</v>
      </c>
      <c r="O17" s="106">
        <v>44541</v>
      </c>
      <c r="P17" s="400">
        <f>VLOOKUP(D17,'MidCap Intra'!B50:C543,2,0)</f>
        <v>1864.25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41">
        <v>9</v>
      </c>
      <c r="B18" s="342">
        <v>44561</v>
      </c>
      <c r="C18" s="343"/>
      <c r="D18" s="344" t="s">
        <v>179</v>
      </c>
      <c r="E18" s="345" t="s">
        <v>593</v>
      </c>
      <c r="F18" s="346">
        <v>2980</v>
      </c>
      <c r="G18" s="346">
        <v>2790</v>
      </c>
      <c r="H18" s="345">
        <v>3105</v>
      </c>
      <c r="I18" s="347" t="s">
        <v>881</v>
      </c>
      <c r="J18" s="269" t="s">
        <v>892</v>
      </c>
      <c r="K18" s="269">
        <f t="shared" ref="K18" si="9">H18-F18</f>
        <v>125</v>
      </c>
      <c r="L18" s="270">
        <f t="shared" ref="L18" si="10">(F18*-0.7)/100</f>
        <v>-20.86</v>
      </c>
      <c r="M18" s="271">
        <f t="shared" ref="M18" si="11">(K18+L18)/F18</f>
        <v>3.4946308724832217E-2</v>
      </c>
      <c r="N18" s="269" t="s">
        <v>591</v>
      </c>
      <c r="O18" s="272">
        <v>44564</v>
      </c>
      <c r="P18" s="268">
        <f>VLOOKUP(D18,'MidCap Intra'!B51:C544,2,0)</f>
        <v>2866.9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21">
        <v>10</v>
      </c>
      <c r="B19" s="322">
        <v>44571</v>
      </c>
      <c r="C19" s="323"/>
      <c r="D19" s="324" t="s">
        <v>957</v>
      </c>
      <c r="E19" s="325" t="s">
        <v>593</v>
      </c>
      <c r="F19" s="326" t="s">
        <v>958</v>
      </c>
      <c r="G19" s="326">
        <v>160</v>
      </c>
      <c r="H19" s="325"/>
      <c r="I19" s="327" t="s">
        <v>959</v>
      </c>
      <c r="J19" s="299" t="s">
        <v>594</v>
      </c>
      <c r="K19" s="299"/>
      <c r="L19" s="300"/>
      <c r="M19" s="301"/>
      <c r="N19" s="299"/>
      <c r="O19" s="302"/>
      <c r="P19" s="297"/>
      <c r="Q19" s="261"/>
      <c r="R19" s="261" t="s">
        <v>595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21">
        <v>11</v>
      </c>
      <c r="B20" s="322">
        <v>44572</v>
      </c>
      <c r="C20" s="323"/>
      <c r="D20" s="324" t="s">
        <v>363</v>
      </c>
      <c r="E20" s="325" t="s">
        <v>593</v>
      </c>
      <c r="F20" s="326" t="s">
        <v>716</v>
      </c>
      <c r="G20" s="326">
        <v>187</v>
      </c>
      <c r="H20" s="325"/>
      <c r="I20" s="327" t="s">
        <v>981</v>
      </c>
      <c r="J20" s="299" t="s">
        <v>594</v>
      </c>
      <c r="K20" s="299"/>
      <c r="L20" s="300"/>
      <c r="M20" s="301"/>
      <c r="N20" s="299"/>
      <c r="O20" s="302"/>
      <c r="P20" s="297"/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s="262" customFormat="1" ht="12.75" customHeight="1">
      <c r="A21" s="321"/>
      <c r="B21" s="322"/>
      <c r="C21" s="323"/>
      <c r="D21" s="324"/>
      <c r="E21" s="325"/>
      <c r="F21" s="326"/>
      <c r="G21" s="326"/>
      <c r="H21" s="325"/>
      <c r="I21" s="327"/>
      <c r="J21" s="299"/>
      <c r="K21" s="299"/>
      <c r="L21" s="300"/>
      <c r="M21" s="301"/>
      <c r="N21" s="299"/>
      <c r="O21" s="302"/>
      <c r="P21" s="297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</row>
    <row r="22" spans="1:38" ht="13.9" customHeight="1">
      <c r="A22" s="113"/>
      <c r="B22" s="108"/>
      <c r="C22" s="114"/>
      <c r="D22" s="109"/>
      <c r="E22" s="110"/>
      <c r="F22" s="107"/>
      <c r="G22" s="107"/>
      <c r="H22" s="110"/>
      <c r="I22" s="111"/>
      <c r="J22" s="112"/>
      <c r="K22" s="113"/>
      <c r="L22" s="108"/>
      <c r="M22" s="114"/>
      <c r="N22" s="109"/>
      <c r="O22" s="110"/>
      <c r="P22" s="1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0"/>
      <c r="B23" s="121"/>
      <c r="C23" s="122"/>
      <c r="D23" s="123"/>
      <c r="E23" s="124"/>
      <c r="F23" s="124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0"/>
      <c r="B24" s="121"/>
      <c r="C24" s="122"/>
      <c r="D24" s="123"/>
      <c r="E24" s="124"/>
      <c r="F24" s="124"/>
      <c r="G24" s="120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596</v>
      </c>
      <c r="B25" s="133"/>
      <c r="C25" s="134"/>
      <c r="D25" s="135"/>
      <c r="E25" s="136"/>
      <c r="F25" s="136"/>
      <c r="G25" s="136"/>
      <c r="H25" s="136"/>
      <c r="I25" s="136"/>
      <c r="J25" s="137"/>
      <c r="K25" s="136"/>
      <c r="L25" s="138"/>
      <c r="M25" s="59"/>
      <c r="N25" s="137"/>
      <c r="O25" s="13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9" t="s">
        <v>597</v>
      </c>
      <c r="B26" s="132"/>
      <c r="C26" s="132"/>
      <c r="D26" s="132"/>
      <c r="E26" s="44"/>
      <c r="F26" s="140" t="s">
        <v>598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 t="s">
        <v>599</v>
      </c>
      <c r="B27" s="132"/>
      <c r="C27" s="132"/>
      <c r="D27" s="132" t="s">
        <v>938</v>
      </c>
      <c r="E27" s="6"/>
      <c r="F27" s="140" t="s">
        <v>600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/>
      <c r="B28" s="132"/>
      <c r="C28" s="132"/>
      <c r="D28" s="132"/>
      <c r="E28" s="6"/>
      <c r="F28" s="6"/>
      <c r="G28" s="6"/>
      <c r="H28" s="6"/>
      <c r="I28" s="6"/>
      <c r="J28" s="145"/>
      <c r="K28" s="142"/>
      <c r="L28" s="142"/>
      <c r="M28" s="6"/>
      <c r="N28" s="146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7" t="s">
        <v>601</v>
      </c>
      <c r="C29" s="147"/>
      <c r="D29" s="147"/>
      <c r="E29" s="147"/>
      <c r="F29" s="148"/>
      <c r="G29" s="6"/>
      <c r="H29" s="6"/>
      <c r="I29" s="149"/>
      <c r="J29" s="150"/>
      <c r="K29" s="151"/>
      <c r="L29" s="150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00" t="s">
        <v>568</v>
      </c>
      <c r="C30" s="102"/>
      <c r="D30" s="101" t="s">
        <v>579</v>
      </c>
      <c r="E30" s="100" t="s">
        <v>580</v>
      </c>
      <c r="F30" s="100" t="s">
        <v>581</v>
      </c>
      <c r="G30" s="100" t="s">
        <v>602</v>
      </c>
      <c r="H30" s="100" t="s">
        <v>583</v>
      </c>
      <c r="I30" s="100" t="s">
        <v>584</v>
      </c>
      <c r="J30" s="100" t="s">
        <v>585</v>
      </c>
      <c r="K30" s="100" t="s">
        <v>603</v>
      </c>
      <c r="L30" s="153" t="s">
        <v>587</v>
      </c>
      <c r="M30" s="102" t="s">
        <v>588</v>
      </c>
      <c r="N30" s="99" t="s">
        <v>589</v>
      </c>
      <c r="O30" s="358" t="s">
        <v>590</v>
      </c>
      <c r="P30" s="303"/>
      <c r="Q30" s="1"/>
      <c r="R30" s="355"/>
      <c r="S30" s="355"/>
      <c r="T30" s="355"/>
      <c r="U30" s="318"/>
      <c r="V30" s="318"/>
      <c r="W30" s="318"/>
      <c r="X30" s="318"/>
      <c r="Y30" s="318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78" customFormat="1" ht="15" customHeight="1">
      <c r="A31" s="359">
        <v>1</v>
      </c>
      <c r="B31" s="260">
        <v>44559</v>
      </c>
      <c r="C31" s="307"/>
      <c r="D31" s="360" t="s">
        <v>199</v>
      </c>
      <c r="E31" s="306" t="s">
        <v>593</v>
      </c>
      <c r="F31" s="306">
        <v>476</v>
      </c>
      <c r="G31" s="306">
        <v>463</v>
      </c>
      <c r="H31" s="306">
        <v>496</v>
      </c>
      <c r="I31" s="306" t="s">
        <v>811</v>
      </c>
      <c r="J31" s="103" t="s">
        <v>862</v>
      </c>
      <c r="K31" s="103">
        <f t="shared" ref="K31" si="12">H31-F31</f>
        <v>20</v>
      </c>
      <c r="L31" s="104">
        <f t="shared" ref="L31" si="13">(F31*-0.7)/100</f>
        <v>-3.3319999999999999</v>
      </c>
      <c r="M31" s="105">
        <f t="shared" ref="M31" si="14">(K31+L31)/F31</f>
        <v>3.5016806722689073E-2</v>
      </c>
      <c r="N31" s="103" t="s">
        <v>591</v>
      </c>
      <c r="O31" s="106">
        <v>44564</v>
      </c>
      <c r="P31" s="356"/>
      <c r="Q31" s="356"/>
      <c r="R31" s="357" t="s">
        <v>592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354"/>
      <c r="AJ31" s="317"/>
      <c r="AK31" s="317"/>
      <c r="AL31" s="317"/>
    </row>
    <row r="32" spans="1:38" s="278" customFormat="1" ht="15" customHeight="1">
      <c r="A32" s="348">
        <v>2</v>
      </c>
      <c r="B32" s="263">
        <v>44559</v>
      </c>
      <c r="C32" s="349"/>
      <c r="D32" s="350" t="s">
        <v>850</v>
      </c>
      <c r="E32" s="266" t="s">
        <v>593</v>
      </c>
      <c r="F32" s="266" t="s">
        <v>876</v>
      </c>
      <c r="G32" s="266">
        <v>2930</v>
      </c>
      <c r="H32" s="266"/>
      <c r="I32" s="266" t="s">
        <v>877</v>
      </c>
      <c r="J32" s="351" t="s">
        <v>594</v>
      </c>
      <c r="K32" s="351"/>
      <c r="L32" s="352"/>
      <c r="M32" s="353"/>
      <c r="N32" s="351"/>
      <c r="O32" s="386"/>
      <c r="P32" s="356"/>
      <c r="Q32" s="356"/>
      <c r="R32" s="357" t="s">
        <v>592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354"/>
      <c r="AJ32" s="317"/>
      <c r="AK32" s="317"/>
      <c r="AL32" s="317"/>
    </row>
    <row r="33" spans="1:38" s="278" customFormat="1" ht="15" customHeight="1">
      <c r="A33" s="359">
        <v>3</v>
      </c>
      <c r="B33" s="260">
        <v>44559</v>
      </c>
      <c r="C33" s="307"/>
      <c r="D33" s="360" t="s">
        <v>391</v>
      </c>
      <c r="E33" s="306" t="s">
        <v>593</v>
      </c>
      <c r="F33" s="306">
        <v>126</v>
      </c>
      <c r="G33" s="306">
        <v>122</v>
      </c>
      <c r="H33" s="306">
        <v>131.5</v>
      </c>
      <c r="I33" s="306" t="s">
        <v>878</v>
      </c>
      <c r="J33" s="103" t="s">
        <v>897</v>
      </c>
      <c r="K33" s="103">
        <f t="shared" ref="K33" si="15">H33-F33</f>
        <v>5.5</v>
      </c>
      <c r="L33" s="104">
        <f t="shared" ref="L33" si="16">(F33*-0.7)/100</f>
        <v>-0.8819999999999999</v>
      </c>
      <c r="M33" s="105">
        <f t="shared" ref="M33" si="17">(K33+L33)/F33</f>
        <v>3.6650793650793656E-2</v>
      </c>
      <c r="N33" s="103" t="s">
        <v>591</v>
      </c>
      <c r="O33" s="106">
        <v>44565</v>
      </c>
      <c r="P33" s="356"/>
      <c r="Q33" s="356"/>
      <c r="R33" s="357" t="s">
        <v>595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354"/>
      <c r="AJ33" s="317"/>
      <c r="AK33" s="317"/>
      <c r="AL33" s="317"/>
    </row>
    <row r="34" spans="1:38" s="278" customFormat="1" ht="15" customHeight="1">
      <c r="A34" s="359">
        <v>4</v>
      </c>
      <c r="B34" s="260">
        <v>44561</v>
      </c>
      <c r="C34" s="307"/>
      <c r="D34" s="360" t="s">
        <v>381</v>
      </c>
      <c r="E34" s="306" t="s">
        <v>593</v>
      </c>
      <c r="F34" s="306">
        <v>443.5</v>
      </c>
      <c r="G34" s="306">
        <v>430</v>
      </c>
      <c r="H34" s="306">
        <v>459</v>
      </c>
      <c r="I34" s="306" t="s">
        <v>882</v>
      </c>
      <c r="J34" s="103" t="s">
        <v>898</v>
      </c>
      <c r="K34" s="103">
        <f t="shared" ref="K34" si="18">H34-F34</f>
        <v>15.5</v>
      </c>
      <c r="L34" s="104">
        <f t="shared" ref="L34" si="19">(F34*-0.7)/100</f>
        <v>-3.1044999999999998</v>
      </c>
      <c r="M34" s="105">
        <f t="shared" ref="M34" si="20">(K34+L34)/F34</f>
        <v>2.7949267192784667E-2</v>
      </c>
      <c r="N34" s="103" t="s">
        <v>591</v>
      </c>
      <c r="O34" s="106">
        <v>44565</v>
      </c>
      <c r="P34" s="356"/>
      <c r="Q34" s="356"/>
      <c r="R34" s="357" t="s">
        <v>595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354"/>
      <c r="AJ34" s="317"/>
      <c r="AK34" s="317"/>
      <c r="AL34" s="317"/>
    </row>
    <row r="35" spans="1:38" s="278" customFormat="1" ht="15" customHeight="1">
      <c r="A35" s="414">
        <v>5</v>
      </c>
      <c r="B35" s="415">
        <v>44561</v>
      </c>
      <c r="C35" s="416"/>
      <c r="D35" s="417" t="s">
        <v>61</v>
      </c>
      <c r="E35" s="418" t="s">
        <v>593</v>
      </c>
      <c r="F35" s="418">
        <v>677.5</v>
      </c>
      <c r="G35" s="418">
        <v>659</v>
      </c>
      <c r="H35" s="418">
        <v>696</v>
      </c>
      <c r="I35" s="418" t="s">
        <v>887</v>
      </c>
      <c r="J35" s="419" t="s">
        <v>894</v>
      </c>
      <c r="K35" s="419">
        <f t="shared" ref="K35" si="21">H35-F35</f>
        <v>18.5</v>
      </c>
      <c r="L35" s="420">
        <f t="shared" ref="L35" si="22">(F35*-0.7)/100</f>
        <v>-4.7424999999999997</v>
      </c>
      <c r="M35" s="421">
        <f t="shared" ref="M35" si="23">(K35+L35)/F35</f>
        <v>2.0306273062730629E-2</v>
      </c>
      <c r="N35" s="419" t="s">
        <v>591</v>
      </c>
      <c r="O35" s="422">
        <v>44564</v>
      </c>
      <c r="P35" s="356"/>
      <c r="Q35" s="356"/>
      <c r="R35" s="357" t="s">
        <v>592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354"/>
      <c r="AJ35" s="317"/>
      <c r="AK35" s="317"/>
      <c r="AL35" s="317"/>
    </row>
    <row r="36" spans="1:38" s="278" customFormat="1" ht="15" customHeight="1">
      <c r="A36" s="348">
        <v>6</v>
      </c>
      <c r="B36" s="263">
        <v>44567</v>
      </c>
      <c r="C36" s="349"/>
      <c r="D36" s="350" t="s">
        <v>77</v>
      </c>
      <c r="E36" s="266" t="s">
        <v>593</v>
      </c>
      <c r="F36" s="266" t="s">
        <v>921</v>
      </c>
      <c r="G36" s="266">
        <v>350</v>
      </c>
      <c r="H36" s="266"/>
      <c r="I36" s="266" t="s">
        <v>922</v>
      </c>
      <c r="J36" s="351" t="s">
        <v>594</v>
      </c>
      <c r="K36" s="351"/>
      <c r="L36" s="352"/>
      <c r="M36" s="353"/>
      <c r="N36" s="351"/>
      <c r="O36" s="423"/>
      <c r="P36" s="356"/>
      <c r="Q36" s="356"/>
      <c r="R36" s="357" t="s">
        <v>595</v>
      </c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354"/>
      <c r="AJ36" s="317"/>
      <c r="AK36" s="317"/>
      <c r="AL36" s="317"/>
    </row>
    <row r="37" spans="1:38" s="278" customFormat="1" ht="15" customHeight="1">
      <c r="A37" s="414">
        <v>7</v>
      </c>
      <c r="B37" s="415">
        <v>44568</v>
      </c>
      <c r="C37" s="416"/>
      <c r="D37" s="417" t="s">
        <v>415</v>
      </c>
      <c r="E37" s="418" t="s">
        <v>593</v>
      </c>
      <c r="F37" s="418">
        <v>1668</v>
      </c>
      <c r="G37" s="418">
        <v>1618</v>
      </c>
      <c r="H37" s="418">
        <v>1715</v>
      </c>
      <c r="I37" s="418" t="s">
        <v>934</v>
      </c>
      <c r="J37" s="419" t="s">
        <v>956</v>
      </c>
      <c r="K37" s="419">
        <f t="shared" ref="K37" si="24">H37-F37</f>
        <v>47</v>
      </c>
      <c r="L37" s="420">
        <f t="shared" ref="L37" si="25">(F37*-0.7)/100</f>
        <v>-11.675999999999998</v>
      </c>
      <c r="M37" s="421">
        <f t="shared" ref="M37" si="26">(K37+L37)/F37</f>
        <v>2.117745803357314E-2</v>
      </c>
      <c r="N37" s="419" t="s">
        <v>591</v>
      </c>
      <c r="O37" s="422">
        <v>44564</v>
      </c>
      <c r="P37" s="356"/>
      <c r="Q37" s="356"/>
      <c r="R37" s="357" t="s">
        <v>592</v>
      </c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354"/>
      <c r="AJ37" s="317"/>
      <c r="AK37" s="317"/>
      <c r="AL37" s="317"/>
    </row>
    <row r="38" spans="1:38" s="278" customFormat="1" ht="15" customHeight="1">
      <c r="A38" s="359">
        <v>8</v>
      </c>
      <c r="B38" s="260">
        <v>44572</v>
      </c>
      <c r="C38" s="307"/>
      <c r="D38" s="360" t="s">
        <v>207</v>
      </c>
      <c r="E38" s="306" t="s">
        <v>593</v>
      </c>
      <c r="F38" s="306">
        <v>1084</v>
      </c>
      <c r="G38" s="306">
        <v>1050</v>
      </c>
      <c r="H38" s="306">
        <v>1117</v>
      </c>
      <c r="I38" s="306" t="s">
        <v>977</v>
      </c>
      <c r="J38" s="419" t="s">
        <v>978</v>
      </c>
      <c r="K38" s="419">
        <f>H38-F38</f>
        <v>33</v>
      </c>
      <c r="L38" s="420">
        <f>(F38*-0.07)/100</f>
        <v>-0.75880000000000014</v>
      </c>
      <c r="M38" s="421">
        <f t="shared" ref="M38" si="27">(K38+L38)/F38</f>
        <v>2.9742804428044278E-2</v>
      </c>
      <c r="N38" s="419" t="s">
        <v>591</v>
      </c>
      <c r="O38" s="422">
        <v>44572</v>
      </c>
      <c r="P38" s="356"/>
      <c r="Q38" s="356"/>
      <c r="R38" s="357" t="s">
        <v>592</v>
      </c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354"/>
      <c r="AJ38" s="317"/>
      <c r="AK38" s="317"/>
      <c r="AL38" s="317"/>
    </row>
    <row r="39" spans="1:38" s="278" customFormat="1" ht="15" customHeight="1">
      <c r="A39" s="348">
        <v>9</v>
      </c>
      <c r="B39" s="263">
        <v>44572</v>
      </c>
      <c r="C39" s="349"/>
      <c r="D39" s="350" t="s">
        <v>430</v>
      </c>
      <c r="E39" s="266" t="s">
        <v>593</v>
      </c>
      <c r="F39" s="266" t="s">
        <v>980</v>
      </c>
      <c r="G39" s="266">
        <v>302</v>
      </c>
      <c r="H39" s="266"/>
      <c r="I39" s="266" t="s">
        <v>979</v>
      </c>
      <c r="J39" s="351" t="s">
        <v>594</v>
      </c>
      <c r="K39" s="351"/>
      <c r="L39" s="352"/>
      <c r="M39" s="353"/>
      <c r="N39" s="351"/>
      <c r="O39" s="423"/>
      <c r="P39" s="356"/>
      <c r="Q39" s="356"/>
      <c r="R39" s="357" t="s">
        <v>595</v>
      </c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354"/>
      <c r="AJ39" s="317"/>
      <c r="AK39" s="317"/>
      <c r="AL39" s="317"/>
    </row>
    <row r="40" spans="1:38" s="278" customFormat="1" ht="15" customHeight="1">
      <c r="A40" s="348"/>
      <c r="B40" s="263"/>
      <c r="C40" s="349"/>
      <c r="D40" s="350"/>
      <c r="E40" s="266"/>
      <c r="F40" s="266"/>
      <c r="G40" s="266"/>
      <c r="H40" s="266"/>
      <c r="I40" s="266"/>
      <c r="J40" s="351"/>
      <c r="K40" s="351"/>
      <c r="L40" s="352"/>
      <c r="M40" s="353"/>
      <c r="N40" s="351"/>
      <c r="O40" s="423"/>
      <c r="P40" s="356"/>
      <c r="Q40" s="356"/>
      <c r="R40" s="357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354"/>
      <c r="AJ40" s="317"/>
      <c r="AK40" s="317"/>
      <c r="AL40" s="317"/>
    </row>
    <row r="41" spans="1:38" s="291" customFormat="1" ht="15" customHeight="1">
      <c r="K41" s="267"/>
      <c r="L41" s="304"/>
      <c r="M41" s="383"/>
      <c r="N41" s="267"/>
      <c r="O41" s="315"/>
      <c r="P41" s="1"/>
      <c r="Q41" s="1"/>
      <c r="R41" s="378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385"/>
      <c r="AJ41" s="384"/>
      <c r="AK41" s="384"/>
      <c r="AL41" s="384"/>
    </row>
    <row r="42" spans="1:38" ht="15" customHeight="1">
      <c r="A42" s="369"/>
      <c r="B42" s="370"/>
      <c r="C42" s="371"/>
      <c r="D42" s="372"/>
      <c r="E42" s="373"/>
      <c r="F42" s="373"/>
      <c r="G42" s="373"/>
      <c r="H42" s="373"/>
      <c r="I42" s="373"/>
      <c r="J42" s="374"/>
      <c r="K42" s="374"/>
      <c r="L42" s="375"/>
      <c r="M42" s="376"/>
      <c r="N42" s="374"/>
      <c r="O42" s="377"/>
      <c r="P42" s="1"/>
      <c r="Q42" s="1"/>
      <c r="R42" s="378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44.25" customHeight="1">
      <c r="A43" s="132" t="s">
        <v>596</v>
      </c>
      <c r="B43" s="155"/>
      <c r="C43" s="155"/>
      <c r="D43" s="1"/>
      <c r="E43" s="6"/>
      <c r="F43" s="6"/>
      <c r="G43" s="6"/>
      <c r="H43" s="6" t="s">
        <v>608</v>
      </c>
      <c r="I43" s="6"/>
      <c r="J43" s="6"/>
      <c r="K43" s="128"/>
      <c r="L43" s="157"/>
      <c r="M43" s="128"/>
      <c r="N43" s="129"/>
      <c r="O43" s="128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320"/>
      <c r="AD43" s="320"/>
      <c r="AE43" s="320"/>
      <c r="AF43" s="320"/>
      <c r="AG43" s="320"/>
      <c r="AH43" s="320"/>
    </row>
    <row r="44" spans="1:38" ht="12.75" customHeight="1">
      <c r="A44" s="139" t="s">
        <v>597</v>
      </c>
      <c r="B44" s="132"/>
      <c r="C44" s="132"/>
      <c r="D44" s="132"/>
      <c r="E44" s="44"/>
      <c r="F44" s="140" t="s">
        <v>598</v>
      </c>
      <c r="G44" s="59"/>
      <c r="H44" s="44"/>
      <c r="I44" s="59"/>
      <c r="J44" s="6"/>
      <c r="K44" s="158"/>
      <c r="L44" s="159"/>
      <c r="M44" s="6"/>
      <c r="N44" s="122"/>
      <c r="O44" s="160"/>
      <c r="P44" s="44"/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14.25" customHeight="1">
      <c r="A45" s="139"/>
      <c r="B45" s="132"/>
      <c r="C45" s="132"/>
      <c r="D45" s="132"/>
      <c r="E45" s="6"/>
      <c r="F45" s="140" t="s">
        <v>600</v>
      </c>
      <c r="G45" s="59"/>
      <c r="H45" s="44"/>
      <c r="I45" s="59"/>
      <c r="J45" s="6"/>
      <c r="K45" s="158"/>
      <c r="L45" s="159"/>
      <c r="M45" s="6"/>
      <c r="N45" s="122"/>
      <c r="O45" s="160"/>
      <c r="P45" s="44"/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14.25" customHeight="1">
      <c r="A46" s="132"/>
      <c r="B46" s="132"/>
      <c r="C46" s="132"/>
      <c r="D46" s="132"/>
      <c r="E46" s="6"/>
      <c r="F46" s="6"/>
      <c r="G46" s="6"/>
      <c r="H46" s="6"/>
      <c r="I46" s="6"/>
      <c r="J46" s="145"/>
      <c r="K46" s="142"/>
      <c r="L46" s="143"/>
      <c r="M46" s="6"/>
      <c r="N46" s="146"/>
      <c r="O46" s="1"/>
      <c r="P46" s="44"/>
      <c r="Q46" s="44"/>
      <c r="R46" s="6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ht="12.75" customHeight="1">
      <c r="A47" s="161" t="s">
        <v>609</v>
      </c>
      <c r="B47" s="161"/>
      <c r="C47" s="161"/>
      <c r="D47" s="161"/>
      <c r="E47" s="6"/>
      <c r="F47" s="6"/>
      <c r="G47" s="6"/>
      <c r="H47" s="6"/>
      <c r="I47" s="6"/>
      <c r="J47" s="6"/>
      <c r="K47" s="6"/>
      <c r="L47" s="6"/>
      <c r="M47" s="6"/>
      <c r="N47" s="6"/>
      <c r="O47" s="24"/>
      <c r="Q47" s="44"/>
      <c r="R47" s="6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ht="38.25" customHeight="1">
      <c r="A48" s="100" t="s">
        <v>16</v>
      </c>
      <c r="B48" s="100" t="s">
        <v>568</v>
      </c>
      <c r="C48" s="100"/>
      <c r="D48" s="101" t="s">
        <v>579</v>
      </c>
      <c r="E48" s="100" t="s">
        <v>580</v>
      </c>
      <c r="F48" s="100" t="s">
        <v>581</v>
      </c>
      <c r="G48" s="100" t="s">
        <v>602</v>
      </c>
      <c r="H48" s="100" t="s">
        <v>583</v>
      </c>
      <c r="I48" s="100" t="s">
        <v>584</v>
      </c>
      <c r="J48" s="99" t="s">
        <v>585</v>
      </c>
      <c r="K48" s="162" t="s">
        <v>610</v>
      </c>
      <c r="L48" s="102" t="s">
        <v>587</v>
      </c>
      <c r="M48" s="162" t="s">
        <v>611</v>
      </c>
      <c r="N48" s="100" t="s">
        <v>612</v>
      </c>
      <c r="O48" s="99" t="s">
        <v>589</v>
      </c>
      <c r="P48" s="101" t="s">
        <v>590</v>
      </c>
      <c r="Q48" s="44"/>
      <c r="R48" s="6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s="262" customFormat="1" ht="13.5" customHeight="1">
      <c r="A49" s="361">
        <v>1</v>
      </c>
      <c r="B49" s="362">
        <v>44561</v>
      </c>
      <c r="C49" s="405"/>
      <c r="D49" s="405" t="s">
        <v>886</v>
      </c>
      <c r="E49" s="361" t="s">
        <v>593</v>
      </c>
      <c r="F49" s="361">
        <v>2432.5</v>
      </c>
      <c r="G49" s="361">
        <v>2398</v>
      </c>
      <c r="H49" s="365">
        <v>2398</v>
      </c>
      <c r="I49" s="365" t="s">
        <v>885</v>
      </c>
      <c r="J49" s="380" t="s">
        <v>903</v>
      </c>
      <c r="K49" s="365">
        <f t="shared" ref="K49" si="28">H49-F49</f>
        <v>-34.5</v>
      </c>
      <c r="L49" s="401">
        <f t="shared" ref="L49" si="29">(H49*N49)*0.07%</f>
        <v>629.47500000000014</v>
      </c>
      <c r="M49" s="402">
        <f t="shared" ref="M49" si="30">(K49*N49)-L49</f>
        <v>-13566.975</v>
      </c>
      <c r="N49" s="365">
        <v>375</v>
      </c>
      <c r="O49" s="403" t="s">
        <v>604</v>
      </c>
      <c r="P49" s="404">
        <v>44200</v>
      </c>
      <c r="Q49" s="264"/>
      <c r="R49" s="274" t="s">
        <v>595</v>
      </c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73"/>
      <c r="AG49" s="263"/>
      <c r="AH49" s="316"/>
      <c r="AI49" s="316"/>
      <c r="AJ49" s="297"/>
      <c r="AK49" s="297"/>
      <c r="AL49" s="297"/>
    </row>
    <row r="50" spans="1:38" s="262" customFormat="1" ht="13.5" customHeight="1">
      <c r="A50" s="361">
        <v>2</v>
      </c>
      <c r="B50" s="362">
        <v>44565</v>
      </c>
      <c r="C50" s="405"/>
      <c r="D50" s="405" t="s">
        <v>900</v>
      </c>
      <c r="E50" s="361" t="s">
        <v>901</v>
      </c>
      <c r="F50" s="361">
        <v>17770</v>
      </c>
      <c r="G50" s="361">
        <v>17875</v>
      </c>
      <c r="H50" s="365">
        <v>17875</v>
      </c>
      <c r="I50" s="365" t="s">
        <v>902</v>
      </c>
      <c r="J50" s="380" t="s">
        <v>910</v>
      </c>
      <c r="K50" s="365">
        <f>F50-H50</f>
        <v>-105</v>
      </c>
      <c r="L50" s="401">
        <f t="shared" ref="L50" si="31">(H50*N50)*0.07%</f>
        <v>625.62500000000011</v>
      </c>
      <c r="M50" s="402">
        <f t="shared" ref="M50" si="32">(K50*N50)-L50</f>
        <v>-5875.625</v>
      </c>
      <c r="N50" s="365">
        <v>50</v>
      </c>
      <c r="O50" s="403" t="s">
        <v>604</v>
      </c>
      <c r="P50" s="404">
        <v>44201</v>
      </c>
      <c r="Q50" s="264"/>
      <c r="R50" s="274" t="s">
        <v>592</v>
      </c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73"/>
      <c r="AG50" s="263"/>
      <c r="AH50" s="316"/>
      <c r="AI50" s="316"/>
      <c r="AJ50" s="297"/>
      <c r="AK50" s="297"/>
      <c r="AL50" s="297"/>
    </row>
    <row r="51" spans="1:38" s="262" customFormat="1" ht="13.5" customHeight="1">
      <c r="A51" s="266">
        <v>3</v>
      </c>
      <c r="B51" s="263">
        <v>44568</v>
      </c>
      <c r="C51" s="424"/>
      <c r="D51" s="424" t="s">
        <v>935</v>
      </c>
      <c r="E51" s="266" t="s">
        <v>593</v>
      </c>
      <c r="F51" s="266" t="s">
        <v>936</v>
      </c>
      <c r="G51" s="266">
        <v>1432</v>
      </c>
      <c r="H51" s="267"/>
      <c r="I51" s="267" t="s">
        <v>937</v>
      </c>
      <c r="J51" s="351" t="s">
        <v>594</v>
      </c>
      <c r="K51" s="267"/>
      <c r="L51" s="304"/>
      <c r="M51" s="305"/>
      <c r="N51" s="267"/>
      <c r="O51" s="314"/>
      <c r="P51" s="315"/>
      <c r="Q51" s="264"/>
      <c r="R51" s="274" t="s">
        <v>595</v>
      </c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73"/>
      <c r="AG51" s="263"/>
      <c r="AH51" s="316"/>
      <c r="AI51" s="316"/>
      <c r="AJ51" s="297"/>
      <c r="AK51" s="297"/>
      <c r="AL51" s="297"/>
    </row>
    <row r="52" spans="1:38" s="262" customFormat="1" ht="13.5" customHeight="1">
      <c r="A52" s="278"/>
      <c r="B52" s="278"/>
      <c r="C52" s="278"/>
      <c r="D52" s="278"/>
      <c r="E52" s="278"/>
      <c r="F52" s="278"/>
      <c r="G52" s="278"/>
      <c r="H52" s="278"/>
      <c r="I52" s="278"/>
      <c r="J52" s="387"/>
      <c r="K52" s="267"/>
      <c r="L52" s="304"/>
      <c r="M52" s="305"/>
      <c r="N52" s="267"/>
      <c r="O52" s="314"/>
      <c r="P52" s="315"/>
      <c r="Q52" s="264"/>
      <c r="R52" s="274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73"/>
      <c r="AG52" s="263"/>
      <c r="AH52" s="316"/>
      <c r="AI52" s="316"/>
      <c r="AJ52" s="297"/>
      <c r="AK52" s="297"/>
      <c r="AL52" s="297"/>
    </row>
    <row r="53" spans="1:38" s="262" customFormat="1" ht="13.5" customHeight="1">
      <c r="A53" s="278"/>
      <c r="B53" s="278"/>
      <c r="C53" s="278"/>
      <c r="D53" s="278"/>
      <c r="E53" s="278"/>
      <c r="F53" s="278"/>
      <c r="G53" s="278"/>
      <c r="H53" s="278"/>
      <c r="I53" s="278"/>
      <c r="J53" s="278"/>
      <c r="K53" s="267"/>
      <c r="L53" s="304"/>
      <c r="M53" s="305"/>
      <c r="N53" s="267"/>
      <c r="O53" s="314"/>
      <c r="P53" s="315"/>
      <c r="Q53" s="264"/>
      <c r="R53" s="274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73"/>
      <c r="AG53" s="263"/>
      <c r="AH53" s="316"/>
      <c r="AI53" s="316"/>
      <c r="AJ53" s="297"/>
      <c r="AK53" s="297"/>
      <c r="AL53" s="297"/>
    </row>
    <row r="54" spans="1:38" s="262" customFormat="1" ht="13.5" customHeight="1">
      <c r="A54" s="278"/>
      <c r="B54" s="278"/>
      <c r="C54" s="278"/>
      <c r="D54" s="278"/>
      <c r="E54" s="278"/>
      <c r="F54" s="278"/>
      <c r="G54" s="278"/>
      <c r="H54" s="278"/>
      <c r="I54" s="278"/>
      <c r="J54" s="278"/>
      <c r="K54" s="267"/>
      <c r="L54" s="304"/>
      <c r="M54" s="305"/>
      <c r="N54" s="267"/>
      <c r="O54" s="314"/>
      <c r="P54" s="315"/>
      <c r="Q54" s="264"/>
      <c r="R54" s="274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73"/>
      <c r="AG54" s="263"/>
      <c r="AH54" s="316"/>
      <c r="AI54" s="316"/>
      <c r="AJ54" s="297"/>
      <c r="AK54" s="297"/>
      <c r="AL54" s="297"/>
    </row>
    <row r="55" spans="1:38" ht="13.5" customHeight="1">
      <c r="A55" s="120"/>
      <c r="B55" s="121"/>
      <c r="C55" s="155"/>
      <c r="D55" s="163"/>
      <c r="E55" s="164"/>
      <c r="F55" s="120"/>
      <c r="G55" s="120"/>
      <c r="H55" s="120"/>
      <c r="I55" s="156"/>
      <c r="J55" s="156"/>
      <c r="K55" s="156"/>
      <c r="L55" s="156"/>
      <c r="M55" s="156"/>
      <c r="N55" s="156"/>
      <c r="O55" s="156"/>
      <c r="P55" s="156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>
      <c r="A56" s="165"/>
      <c r="B56" s="121"/>
      <c r="C56" s="122"/>
      <c r="D56" s="166"/>
      <c r="E56" s="125"/>
      <c r="F56" s="125"/>
      <c r="G56" s="125"/>
      <c r="H56" s="125"/>
      <c r="I56" s="125"/>
      <c r="J56" s="6"/>
      <c r="K56" s="125"/>
      <c r="L56" s="125"/>
      <c r="M56" s="6"/>
      <c r="N56" s="1"/>
      <c r="O56" s="122"/>
      <c r="P56" s="44"/>
      <c r="Q56" s="44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4"/>
      <c r="AG56" s="44"/>
      <c r="AH56" s="44"/>
      <c r="AI56" s="44"/>
      <c r="AJ56" s="44"/>
      <c r="AK56" s="44"/>
      <c r="AL56" s="44"/>
    </row>
    <row r="57" spans="1:38" ht="12.75" customHeight="1">
      <c r="A57" s="167" t="s">
        <v>614</v>
      </c>
      <c r="B57" s="167"/>
      <c r="C57" s="167"/>
      <c r="D57" s="167"/>
      <c r="E57" s="168"/>
      <c r="F57" s="125"/>
      <c r="G57" s="125"/>
      <c r="H57" s="125"/>
      <c r="I57" s="125"/>
      <c r="J57" s="1"/>
      <c r="K57" s="6"/>
      <c r="L57" s="6"/>
      <c r="M57" s="6"/>
      <c r="N57" s="1"/>
      <c r="O57" s="1"/>
      <c r="P57" s="44"/>
      <c r="Q57" s="44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4"/>
      <c r="AG57" s="44"/>
      <c r="AH57" s="44"/>
      <c r="AI57" s="44"/>
      <c r="AJ57" s="44"/>
      <c r="AK57" s="44"/>
      <c r="AL57" s="44"/>
    </row>
    <row r="58" spans="1:38" ht="38.25" customHeight="1">
      <c r="A58" s="100" t="s">
        <v>16</v>
      </c>
      <c r="B58" s="100" t="s">
        <v>568</v>
      </c>
      <c r="C58" s="100"/>
      <c r="D58" s="101" t="s">
        <v>579</v>
      </c>
      <c r="E58" s="100" t="s">
        <v>580</v>
      </c>
      <c r="F58" s="100" t="s">
        <v>581</v>
      </c>
      <c r="G58" s="100" t="s">
        <v>602</v>
      </c>
      <c r="H58" s="100" t="s">
        <v>583</v>
      </c>
      <c r="I58" s="100" t="s">
        <v>584</v>
      </c>
      <c r="J58" s="99" t="s">
        <v>585</v>
      </c>
      <c r="K58" s="99" t="s">
        <v>615</v>
      </c>
      <c r="L58" s="102" t="s">
        <v>587</v>
      </c>
      <c r="M58" s="162" t="s">
        <v>611</v>
      </c>
      <c r="N58" s="100" t="s">
        <v>612</v>
      </c>
      <c r="O58" s="100" t="s">
        <v>589</v>
      </c>
      <c r="P58" s="101" t="s">
        <v>590</v>
      </c>
      <c r="Q58" s="44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4"/>
      <c r="AG58" s="44"/>
      <c r="AH58" s="44"/>
      <c r="AI58" s="44"/>
      <c r="AJ58" s="44"/>
      <c r="AK58" s="44"/>
      <c r="AL58" s="44"/>
    </row>
    <row r="59" spans="1:38" s="262" customFormat="1" ht="12.75" customHeight="1">
      <c r="A59" s="361">
        <v>1</v>
      </c>
      <c r="B59" s="362">
        <v>44561</v>
      </c>
      <c r="C59" s="363"/>
      <c r="D59" s="364" t="s">
        <v>883</v>
      </c>
      <c r="E59" s="361" t="s">
        <v>593</v>
      </c>
      <c r="F59" s="361">
        <v>81.5</v>
      </c>
      <c r="G59" s="361">
        <v>40</v>
      </c>
      <c r="H59" s="361">
        <v>40</v>
      </c>
      <c r="I59" s="365" t="s">
        <v>884</v>
      </c>
      <c r="J59" s="366" t="s">
        <v>895</v>
      </c>
      <c r="K59" s="367">
        <f t="shared" ref="K59" si="33">H59-F59</f>
        <v>-41.5</v>
      </c>
      <c r="L59" s="379">
        <v>100</v>
      </c>
      <c r="M59" s="380">
        <f t="shared" ref="M59" si="34">(K59*N59)-100</f>
        <v>-2175</v>
      </c>
      <c r="N59" s="380">
        <v>50</v>
      </c>
      <c r="O59" s="368" t="s">
        <v>604</v>
      </c>
      <c r="P59" s="362">
        <v>44564</v>
      </c>
      <c r="Q59" s="264"/>
      <c r="R59" s="265" t="s">
        <v>595</v>
      </c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</row>
    <row r="60" spans="1:38" s="262" customFormat="1" ht="12.75" customHeight="1">
      <c r="A60" s="361">
        <v>2</v>
      </c>
      <c r="B60" s="362">
        <v>44565</v>
      </c>
      <c r="C60" s="363"/>
      <c r="D60" s="364" t="s">
        <v>904</v>
      </c>
      <c r="E60" s="361" t="s">
        <v>593</v>
      </c>
      <c r="F60" s="361">
        <v>65.5</v>
      </c>
      <c r="G60" s="361">
        <v>20</v>
      </c>
      <c r="H60" s="361">
        <v>24.5</v>
      </c>
      <c r="I60" s="365">
        <v>120</v>
      </c>
      <c r="J60" s="366" t="s">
        <v>912</v>
      </c>
      <c r="K60" s="367">
        <f t="shared" ref="K60" si="35">H60-F60</f>
        <v>-41</v>
      </c>
      <c r="L60" s="379">
        <v>100</v>
      </c>
      <c r="M60" s="380">
        <f t="shared" ref="M60" si="36">(K60*N60)-100</f>
        <v>-2150</v>
      </c>
      <c r="N60" s="380">
        <v>50</v>
      </c>
      <c r="O60" s="368" t="s">
        <v>604</v>
      </c>
      <c r="P60" s="362">
        <v>44565</v>
      </c>
      <c r="Q60" s="264"/>
      <c r="R60" s="265" t="s">
        <v>595</v>
      </c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</row>
    <row r="61" spans="1:38" s="262" customFormat="1" ht="12.75" customHeight="1">
      <c r="A61" s="361">
        <v>3</v>
      </c>
      <c r="B61" s="362">
        <v>44566</v>
      </c>
      <c r="C61" s="363"/>
      <c r="D61" s="364" t="s">
        <v>905</v>
      </c>
      <c r="E61" s="361" t="s">
        <v>593</v>
      </c>
      <c r="F61" s="361">
        <v>3.8</v>
      </c>
      <c r="G61" s="361">
        <v>2.9</v>
      </c>
      <c r="H61" s="361">
        <v>2.9</v>
      </c>
      <c r="I61" s="365" t="s">
        <v>908</v>
      </c>
      <c r="J61" s="366" t="s">
        <v>920</v>
      </c>
      <c r="K61" s="367">
        <f t="shared" ref="K61" si="37">H61-F61</f>
        <v>-0.89999999999999991</v>
      </c>
      <c r="L61" s="379">
        <v>100</v>
      </c>
      <c r="M61" s="380">
        <f t="shared" ref="M61" si="38">(K61*N61)-100</f>
        <v>-4899.7</v>
      </c>
      <c r="N61" s="380">
        <v>5333</v>
      </c>
      <c r="O61" s="368" t="s">
        <v>604</v>
      </c>
      <c r="P61" s="362">
        <v>44565</v>
      </c>
      <c r="Q61" s="264"/>
      <c r="R61" s="265" t="s">
        <v>595</v>
      </c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</row>
    <row r="62" spans="1:38" s="262" customFormat="1" ht="12.75" customHeight="1">
      <c r="A62" s="306">
        <v>4</v>
      </c>
      <c r="B62" s="260">
        <v>44566</v>
      </c>
      <c r="C62" s="307"/>
      <c r="D62" s="406" t="s">
        <v>906</v>
      </c>
      <c r="E62" s="306" t="s">
        <v>593</v>
      </c>
      <c r="F62" s="306">
        <v>9.75</v>
      </c>
      <c r="G62" s="306">
        <v>7</v>
      </c>
      <c r="H62" s="306">
        <v>12</v>
      </c>
      <c r="I62" s="407" t="s">
        <v>907</v>
      </c>
      <c r="J62" s="408" t="s">
        <v>909</v>
      </c>
      <c r="K62" s="409">
        <f t="shared" ref="K62" si="39">H62-F62</f>
        <v>2.25</v>
      </c>
      <c r="L62" s="410">
        <v>100</v>
      </c>
      <c r="M62" s="411">
        <f t="shared" ref="M62" si="40">(K62*N62)-100</f>
        <v>3275</v>
      </c>
      <c r="N62" s="411">
        <v>1500</v>
      </c>
      <c r="O62" s="412" t="s">
        <v>591</v>
      </c>
      <c r="P62" s="413">
        <v>44566</v>
      </c>
      <c r="Q62" s="264"/>
      <c r="R62" s="265" t="s">
        <v>595</v>
      </c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261"/>
      <c r="AJ62" s="261"/>
      <c r="AK62" s="261"/>
      <c r="AL62" s="261"/>
    </row>
    <row r="63" spans="1:38" s="262" customFormat="1" ht="12.75" customHeight="1">
      <c r="A63" s="306">
        <v>5</v>
      </c>
      <c r="B63" s="260">
        <v>44567</v>
      </c>
      <c r="C63" s="307"/>
      <c r="D63" s="406" t="s">
        <v>915</v>
      </c>
      <c r="E63" s="306" t="s">
        <v>593</v>
      </c>
      <c r="F63" s="306">
        <v>26.5</v>
      </c>
      <c r="G63" s="306">
        <v>17</v>
      </c>
      <c r="H63" s="306">
        <v>32.25</v>
      </c>
      <c r="I63" s="407" t="s">
        <v>916</v>
      </c>
      <c r="J63" s="408" t="s">
        <v>917</v>
      </c>
      <c r="K63" s="409">
        <f t="shared" ref="K63" si="41">H63-F63</f>
        <v>5.75</v>
      </c>
      <c r="L63" s="410">
        <v>100</v>
      </c>
      <c r="M63" s="411">
        <f t="shared" ref="M63" si="42">(K63*N63)-100</f>
        <v>3062.5</v>
      </c>
      <c r="N63" s="411">
        <v>550</v>
      </c>
      <c r="O63" s="412" t="s">
        <v>591</v>
      </c>
      <c r="P63" s="413">
        <v>44567</v>
      </c>
      <c r="Q63" s="264"/>
      <c r="R63" s="265" t="s">
        <v>595</v>
      </c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61"/>
      <c r="AG63" s="261"/>
      <c r="AH63" s="261"/>
      <c r="AI63" s="261"/>
      <c r="AJ63" s="261"/>
      <c r="AK63" s="261"/>
      <c r="AL63" s="261"/>
    </row>
    <row r="64" spans="1:38" s="262" customFormat="1" ht="12.75" customHeight="1">
      <c r="A64" s="306">
        <v>6</v>
      </c>
      <c r="B64" s="260">
        <v>44567</v>
      </c>
      <c r="C64" s="307"/>
      <c r="D64" s="406" t="s">
        <v>918</v>
      </c>
      <c r="E64" s="306" t="s">
        <v>593</v>
      </c>
      <c r="F64" s="306">
        <v>29</v>
      </c>
      <c r="G64" s="306"/>
      <c r="H64" s="306">
        <v>45</v>
      </c>
      <c r="I64" s="407" t="s">
        <v>919</v>
      </c>
      <c r="J64" s="408" t="s">
        <v>911</v>
      </c>
      <c r="K64" s="409">
        <f t="shared" ref="K64" si="43">H64-F64</f>
        <v>16</v>
      </c>
      <c r="L64" s="410">
        <v>100</v>
      </c>
      <c r="M64" s="411">
        <f t="shared" ref="M64" si="44">(K64*N64)-100</f>
        <v>700</v>
      </c>
      <c r="N64" s="411">
        <v>50</v>
      </c>
      <c r="O64" s="412" t="s">
        <v>591</v>
      </c>
      <c r="P64" s="413">
        <v>44567</v>
      </c>
      <c r="Q64" s="264"/>
      <c r="R64" s="265" t="s">
        <v>592</v>
      </c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1"/>
      <c r="AI64" s="261"/>
      <c r="AJ64" s="261"/>
      <c r="AK64" s="261"/>
      <c r="AL64" s="261"/>
    </row>
    <row r="65" spans="1:38" s="262" customFormat="1" ht="12.75" customHeight="1">
      <c r="A65" s="306">
        <v>7</v>
      </c>
      <c r="B65" s="260">
        <v>44568</v>
      </c>
      <c r="C65" s="307"/>
      <c r="D65" s="406" t="s">
        <v>928</v>
      </c>
      <c r="E65" s="306" t="s">
        <v>593</v>
      </c>
      <c r="F65" s="306">
        <v>98</v>
      </c>
      <c r="G65" s="306">
        <v>60</v>
      </c>
      <c r="H65" s="306">
        <v>113.5</v>
      </c>
      <c r="I65" s="407" t="s">
        <v>929</v>
      </c>
      <c r="J65" s="408" t="s">
        <v>898</v>
      </c>
      <c r="K65" s="409">
        <f t="shared" ref="K65:K67" si="45">H65-F65</f>
        <v>15.5</v>
      </c>
      <c r="L65" s="410">
        <v>100</v>
      </c>
      <c r="M65" s="411">
        <f t="shared" ref="M65:M67" si="46">(K65*N65)-100</f>
        <v>675</v>
      </c>
      <c r="N65" s="411">
        <v>50</v>
      </c>
      <c r="O65" s="412" t="s">
        <v>591</v>
      </c>
      <c r="P65" s="413">
        <v>44568</v>
      </c>
      <c r="Q65" s="264"/>
      <c r="R65" s="265" t="s">
        <v>592</v>
      </c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</row>
    <row r="66" spans="1:38" s="262" customFormat="1" ht="12.75" customHeight="1">
      <c r="A66" s="306">
        <v>8</v>
      </c>
      <c r="B66" s="260">
        <v>44568</v>
      </c>
      <c r="C66" s="307"/>
      <c r="D66" s="406" t="s">
        <v>930</v>
      </c>
      <c r="E66" s="306" t="s">
        <v>593</v>
      </c>
      <c r="F66" s="306">
        <v>94.5</v>
      </c>
      <c r="G66" s="306">
        <v>58</v>
      </c>
      <c r="H66" s="306">
        <v>107.5</v>
      </c>
      <c r="I66" s="407" t="s">
        <v>929</v>
      </c>
      <c r="J66" s="408" t="s">
        <v>896</v>
      </c>
      <c r="K66" s="409">
        <f t="shared" si="45"/>
        <v>13</v>
      </c>
      <c r="L66" s="410">
        <v>100</v>
      </c>
      <c r="M66" s="411">
        <f t="shared" si="46"/>
        <v>550</v>
      </c>
      <c r="N66" s="411">
        <v>50</v>
      </c>
      <c r="O66" s="412" t="s">
        <v>591</v>
      </c>
      <c r="P66" s="413">
        <v>44568</v>
      </c>
      <c r="Q66" s="264"/>
      <c r="R66" s="265" t="s">
        <v>595</v>
      </c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</row>
    <row r="67" spans="1:38" s="262" customFormat="1" ht="12.75" customHeight="1">
      <c r="A67" s="361">
        <v>9</v>
      </c>
      <c r="B67" s="362">
        <v>44568</v>
      </c>
      <c r="C67" s="363"/>
      <c r="D67" s="364" t="s">
        <v>933</v>
      </c>
      <c r="E67" s="361" t="s">
        <v>593</v>
      </c>
      <c r="F67" s="361">
        <v>235</v>
      </c>
      <c r="G67" s="361">
        <v>180</v>
      </c>
      <c r="H67" s="361">
        <v>190</v>
      </c>
      <c r="I67" s="365" t="s">
        <v>931</v>
      </c>
      <c r="J67" s="366" t="s">
        <v>932</v>
      </c>
      <c r="K67" s="367">
        <f t="shared" si="45"/>
        <v>-45</v>
      </c>
      <c r="L67" s="379">
        <v>100</v>
      </c>
      <c r="M67" s="380">
        <f t="shared" si="46"/>
        <v>-1225</v>
      </c>
      <c r="N67" s="380">
        <v>25</v>
      </c>
      <c r="O67" s="368" t="s">
        <v>604</v>
      </c>
      <c r="P67" s="362">
        <v>44568</v>
      </c>
      <c r="Q67" s="264"/>
      <c r="R67" s="265" t="s">
        <v>592</v>
      </c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</row>
    <row r="68" spans="1:38" s="262" customFormat="1" ht="12.75" customHeight="1">
      <c r="A68" s="306">
        <v>10</v>
      </c>
      <c r="B68" s="260">
        <v>44571</v>
      </c>
      <c r="C68" s="307"/>
      <c r="D68" s="406" t="s">
        <v>951</v>
      </c>
      <c r="E68" s="306" t="s">
        <v>593</v>
      </c>
      <c r="F68" s="306">
        <v>59</v>
      </c>
      <c r="G68" s="306">
        <v>25</v>
      </c>
      <c r="H68" s="306">
        <v>69</v>
      </c>
      <c r="I68" s="407" t="s">
        <v>952</v>
      </c>
      <c r="J68" s="408" t="s">
        <v>953</v>
      </c>
      <c r="K68" s="409">
        <f t="shared" ref="K68" si="47">H68-F68</f>
        <v>10</v>
      </c>
      <c r="L68" s="410">
        <v>100</v>
      </c>
      <c r="M68" s="411">
        <f t="shared" ref="M68" si="48">(K68*N68)-100</f>
        <v>400</v>
      </c>
      <c r="N68" s="411">
        <v>50</v>
      </c>
      <c r="O68" s="412" t="s">
        <v>591</v>
      </c>
      <c r="P68" s="413">
        <v>44571</v>
      </c>
      <c r="Q68" s="264"/>
      <c r="R68" s="265" t="s">
        <v>592</v>
      </c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</row>
    <row r="69" spans="1:38" s="262" customFormat="1" ht="12.75" customHeight="1">
      <c r="A69" s="266">
        <v>11</v>
      </c>
      <c r="B69" s="263">
        <v>44571</v>
      </c>
      <c r="C69" s="349"/>
      <c r="D69" s="425" t="s">
        <v>954</v>
      </c>
      <c r="E69" s="266" t="s">
        <v>593</v>
      </c>
      <c r="F69" s="266" t="s">
        <v>955</v>
      </c>
      <c r="G69" s="266">
        <v>2.9</v>
      </c>
      <c r="H69" s="266"/>
      <c r="I69" s="430" t="s">
        <v>908</v>
      </c>
      <c r="J69" s="426" t="s">
        <v>594</v>
      </c>
      <c r="K69" s="427"/>
      <c r="L69" s="352"/>
      <c r="M69" s="351"/>
      <c r="N69" s="351"/>
      <c r="O69" s="428"/>
      <c r="P69" s="429"/>
      <c r="Q69" s="264"/>
      <c r="R69" s="265" t="s">
        <v>595</v>
      </c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</row>
    <row r="70" spans="1:38" s="262" customFormat="1" ht="12.75" customHeight="1">
      <c r="A70" s="266">
        <v>12</v>
      </c>
      <c r="B70" s="263">
        <v>44572</v>
      </c>
      <c r="C70" s="349"/>
      <c r="D70" s="425" t="s">
        <v>982</v>
      </c>
      <c r="E70" s="266" t="s">
        <v>593</v>
      </c>
      <c r="F70" s="266" t="s">
        <v>983</v>
      </c>
      <c r="G70" s="266">
        <v>25</v>
      </c>
      <c r="H70" s="266"/>
      <c r="I70" s="267" t="s">
        <v>952</v>
      </c>
      <c r="J70" s="426" t="s">
        <v>594</v>
      </c>
      <c r="K70" s="427"/>
      <c r="L70" s="352"/>
      <c r="M70" s="351"/>
      <c r="N70" s="351"/>
      <c r="O70" s="428"/>
      <c r="P70" s="429"/>
      <c r="Q70" s="264"/>
      <c r="R70" s="265" t="s">
        <v>595</v>
      </c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</row>
    <row r="71" spans="1:38" s="340" customFormat="1" ht="12.75" customHeight="1">
      <c r="A71" s="328"/>
      <c r="B71" s="329"/>
      <c r="C71" s="330"/>
      <c r="D71" s="331"/>
      <c r="E71" s="328"/>
      <c r="F71" s="328"/>
      <c r="G71" s="328"/>
      <c r="H71" s="328"/>
      <c r="I71" s="332"/>
      <c r="J71" s="333"/>
      <c r="K71" s="334"/>
      <c r="L71" s="334"/>
      <c r="M71" s="333"/>
      <c r="N71" s="333"/>
      <c r="O71" s="335"/>
      <c r="P71" s="336"/>
      <c r="Q71" s="337"/>
      <c r="R71" s="338"/>
      <c r="S71" s="337"/>
      <c r="T71" s="337"/>
      <c r="U71" s="337"/>
      <c r="V71" s="337"/>
      <c r="W71" s="337"/>
      <c r="X71" s="337"/>
      <c r="Y71" s="337"/>
      <c r="Z71" s="337"/>
      <c r="AA71" s="337"/>
      <c r="AB71" s="337"/>
      <c r="AC71" s="337"/>
      <c r="AD71" s="337"/>
      <c r="AE71" s="337"/>
      <c r="AF71" s="339"/>
      <c r="AG71" s="339"/>
      <c r="AH71" s="339"/>
      <c r="AI71" s="339"/>
      <c r="AJ71" s="339"/>
      <c r="AK71" s="339"/>
      <c r="AL71" s="339"/>
    </row>
    <row r="72" spans="1:38" ht="14.25" customHeight="1">
      <c r="A72" s="164"/>
      <c r="B72" s="169"/>
      <c r="C72" s="169"/>
      <c r="D72" s="170"/>
      <c r="E72" s="164"/>
      <c r="F72" s="171"/>
      <c r="G72" s="164"/>
      <c r="H72" s="164"/>
      <c r="I72" s="164"/>
      <c r="J72" s="169"/>
      <c r="K72" s="172"/>
      <c r="L72" s="164"/>
      <c r="M72" s="164"/>
      <c r="N72" s="164"/>
      <c r="O72" s="173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>
      <c r="A73" s="98" t="s">
        <v>616</v>
      </c>
      <c r="B73" s="174"/>
      <c r="C73" s="174"/>
      <c r="D73" s="175"/>
      <c r="E73" s="148"/>
      <c r="F73" s="6"/>
      <c r="G73" s="6"/>
      <c r="H73" s="149"/>
      <c r="I73" s="176"/>
      <c r="J73" s="1"/>
      <c r="K73" s="6"/>
      <c r="L73" s="6"/>
      <c r="M73" s="6"/>
      <c r="N73" s="1"/>
      <c r="O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38.25" customHeight="1">
      <c r="A74" s="99" t="s">
        <v>16</v>
      </c>
      <c r="B74" s="100" t="s">
        <v>568</v>
      </c>
      <c r="C74" s="100"/>
      <c r="D74" s="101" t="s">
        <v>579</v>
      </c>
      <c r="E74" s="100" t="s">
        <v>580</v>
      </c>
      <c r="F74" s="100" t="s">
        <v>581</v>
      </c>
      <c r="G74" s="100" t="s">
        <v>582</v>
      </c>
      <c r="H74" s="100" t="s">
        <v>583</v>
      </c>
      <c r="I74" s="100" t="s">
        <v>584</v>
      </c>
      <c r="J74" s="99" t="s">
        <v>585</v>
      </c>
      <c r="K74" s="152" t="s">
        <v>603</v>
      </c>
      <c r="L74" s="153" t="s">
        <v>587</v>
      </c>
      <c r="M74" s="102" t="s">
        <v>588</v>
      </c>
      <c r="N74" s="100" t="s">
        <v>589</v>
      </c>
      <c r="O74" s="101" t="s">
        <v>590</v>
      </c>
      <c r="P74" s="100" t="s">
        <v>826</v>
      </c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s="262" customFormat="1" ht="14.25" customHeight="1">
      <c r="A75" s="292">
        <v>1</v>
      </c>
      <c r="B75" s="293">
        <v>44488</v>
      </c>
      <c r="C75" s="294"/>
      <c r="D75" s="295" t="s">
        <v>138</v>
      </c>
      <c r="E75" s="296" t="s">
        <v>593</v>
      </c>
      <c r="F75" s="297" t="s">
        <v>835</v>
      </c>
      <c r="G75" s="297">
        <v>198</v>
      </c>
      <c r="H75" s="296"/>
      <c r="I75" s="298" t="s">
        <v>831</v>
      </c>
      <c r="J75" s="299" t="s">
        <v>594</v>
      </c>
      <c r="K75" s="299"/>
      <c r="L75" s="300"/>
      <c r="M75" s="301"/>
      <c r="N75" s="299"/>
      <c r="O75" s="302"/>
      <c r="P75" s="299"/>
      <c r="Q75" s="261"/>
      <c r="R75" s="1" t="s">
        <v>592</v>
      </c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</row>
    <row r="76" spans="1:38" s="262" customFormat="1" ht="14.25" customHeight="1">
      <c r="A76" s="292">
        <v>2</v>
      </c>
      <c r="B76" s="293">
        <v>44490</v>
      </c>
      <c r="C76" s="294"/>
      <c r="D76" s="295" t="s">
        <v>468</v>
      </c>
      <c r="E76" s="296" t="s">
        <v>593</v>
      </c>
      <c r="F76" s="297" t="s">
        <v>836</v>
      </c>
      <c r="G76" s="297">
        <v>3700</v>
      </c>
      <c r="H76" s="296"/>
      <c r="I76" s="298" t="s">
        <v>833</v>
      </c>
      <c r="J76" s="299" t="s">
        <v>594</v>
      </c>
      <c r="K76" s="299"/>
      <c r="L76" s="300"/>
      <c r="M76" s="301"/>
      <c r="N76" s="299"/>
      <c r="O76" s="302"/>
      <c r="P76" s="299"/>
      <c r="Q76" s="261"/>
      <c r="R76" s="1" t="s">
        <v>592</v>
      </c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</row>
    <row r="77" spans="1:38" s="262" customFormat="1" ht="14.25" customHeight="1">
      <c r="A77" s="431">
        <v>3</v>
      </c>
      <c r="B77" s="432">
        <v>44551</v>
      </c>
      <c r="C77" s="433"/>
      <c r="D77" s="434" t="s">
        <v>389</v>
      </c>
      <c r="E77" s="435" t="s">
        <v>593</v>
      </c>
      <c r="F77" s="400">
        <v>215</v>
      </c>
      <c r="G77" s="400">
        <v>198</v>
      </c>
      <c r="H77" s="435">
        <v>240</v>
      </c>
      <c r="I77" s="436" t="s">
        <v>871</v>
      </c>
      <c r="J77" s="103" t="s">
        <v>613</v>
      </c>
      <c r="K77" s="103">
        <f t="shared" ref="K77" si="49">H77-F77</f>
        <v>25</v>
      </c>
      <c r="L77" s="104">
        <f t="shared" ref="L77" si="50">(F77*-0.7)/100</f>
        <v>-1.5049999999999999</v>
      </c>
      <c r="M77" s="105">
        <f t="shared" ref="M77" si="51">(K77+L77)/F77</f>
        <v>0.10927906976744187</v>
      </c>
      <c r="N77" s="103" t="s">
        <v>591</v>
      </c>
      <c r="O77" s="106">
        <v>44206</v>
      </c>
      <c r="P77" s="103"/>
      <c r="Q77" s="261"/>
      <c r="R77" s="1" t="s">
        <v>592</v>
      </c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</row>
    <row r="78" spans="1:38" s="262" customFormat="1" ht="14.25" customHeight="1">
      <c r="A78" s="292"/>
      <c r="B78" s="293"/>
      <c r="C78" s="294"/>
      <c r="D78" s="295"/>
      <c r="E78" s="296"/>
      <c r="F78" s="297"/>
      <c r="G78" s="297"/>
      <c r="H78" s="296"/>
      <c r="I78" s="298"/>
      <c r="J78" s="299"/>
      <c r="K78" s="299"/>
      <c r="L78" s="300"/>
      <c r="M78" s="301"/>
      <c r="N78" s="299"/>
      <c r="O78" s="302"/>
      <c r="P78" s="299"/>
      <c r="Q78" s="261"/>
      <c r="R78" s="1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</row>
    <row r="79" spans="1:38" ht="14.25" customHeight="1">
      <c r="A79" s="177"/>
      <c r="B79" s="154"/>
      <c r="C79" s="178"/>
      <c r="D79" s="109"/>
      <c r="E79" s="179"/>
      <c r="F79" s="179"/>
      <c r="G79" s="179"/>
      <c r="H79" s="179"/>
      <c r="I79" s="179"/>
      <c r="J79" s="179"/>
      <c r="K79" s="180"/>
      <c r="L79" s="181"/>
      <c r="M79" s="179"/>
      <c r="N79" s="182"/>
      <c r="O79" s="183"/>
      <c r="P79" s="183"/>
      <c r="R79" s="6"/>
      <c r="S79" s="44"/>
      <c r="T79" s="1"/>
      <c r="U79" s="1"/>
      <c r="V79" s="1"/>
      <c r="W79" s="1"/>
      <c r="X79" s="1"/>
      <c r="Y79" s="1"/>
      <c r="Z79" s="1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</row>
    <row r="80" spans="1:38" ht="12.75" customHeight="1">
      <c r="A80" s="132" t="s">
        <v>596</v>
      </c>
      <c r="B80" s="132"/>
      <c r="C80" s="132"/>
      <c r="D80" s="132"/>
      <c r="E80" s="44"/>
      <c r="F80" s="140" t="s">
        <v>598</v>
      </c>
      <c r="G80" s="59"/>
      <c r="H80" s="59"/>
      <c r="I80" s="59"/>
      <c r="J80" s="6"/>
      <c r="K80" s="158"/>
      <c r="L80" s="159"/>
      <c r="M80" s="6"/>
      <c r="N80" s="122"/>
      <c r="O80" s="184"/>
      <c r="P80" s="1"/>
      <c r="Q80" s="1"/>
      <c r="R80" s="6"/>
      <c r="S80" s="1"/>
      <c r="T80" s="1"/>
      <c r="U80" s="1"/>
      <c r="V80" s="1"/>
      <c r="W80" s="1"/>
      <c r="X80" s="1"/>
      <c r="Y80" s="1"/>
    </row>
    <row r="81" spans="1:38" ht="12.75" customHeight="1">
      <c r="A81" s="139" t="s">
        <v>597</v>
      </c>
      <c r="B81" s="132"/>
      <c r="C81" s="132"/>
      <c r="D81" s="132"/>
      <c r="E81" s="6"/>
      <c r="F81" s="140" t="s">
        <v>600</v>
      </c>
      <c r="G81" s="6"/>
      <c r="H81" s="6" t="s">
        <v>821</v>
      </c>
      <c r="I81" s="6"/>
      <c r="J81" s="1"/>
      <c r="K81" s="6"/>
      <c r="L81" s="6"/>
      <c r="M81" s="6"/>
      <c r="N81" s="1"/>
      <c r="O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38" ht="12.75" customHeight="1">
      <c r="A82" s="139"/>
      <c r="B82" s="132"/>
      <c r="C82" s="132"/>
      <c r="D82" s="132"/>
      <c r="E82" s="6"/>
      <c r="F82" s="140"/>
      <c r="G82" s="6"/>
      <c r="H82" s="6"/>
      <c r="I82" s="6"/>
      <c r="J82" s="1"/>
      <c r="K82" s="6"/>
      <c r="L82" s="6"/>
      <c r="M82" s="6"/>
      <c r="N82" s="1"/>
      <c r="O82" s="1"/>
      <c r="Q82" s="1"/>
      <c r="R82" s="59"/>
      <c r="S82" s="1"/>
      <c r="T82" s="1"/>
      <c r="U82" s="1"/>
      <c r="V82" s="1"/>
      <c r="W82" s="1"/>
      <c r="X82" s="1"/>
      <c r="Y82" s="1"/>
      <c r="Z82" s="1"/>
    </row>
    <row r="83" spans="1:38" ht="12.75" customHeight="1">
      <c r="A83" s="1"/>
      <c r="B83" s="147" t="s">
        <v>617</v>
      </c>
      <c r="C83" s="147"/>
      <c r="D83" s="147"/>
      <c r="E83" s="147"/>
      <c r="F83" s="148"/>
      <c r="G83" s="6"/>
      <c r="H83" s="6"/>
      <c r="I83" s="149"/>
      <c r="J83" s="150"/>
      <c r="K83" s="151"/>
      <c r="L83" s="150"/>
      <c r="M83" s="6"/>
      <c r="N83" s="1"/>
      <c r="O83" s="1"/>
      <c r="Q83" s="1"/>
      <c r="R83" s="59"/>
      <c r="S83" s="1"/>
      <c r="T83" s="1"/>
      <c r="U83" s="1"/>
      <c r="V83" s="1"/>
      <c r="W83" s="1"/>
      <c r="X83" s="1"/>
      <c r="Y83" s="1"/>
      <c r="Z83" s="1"/>
    </row>
    <row r="84" spans="1:38" ht="38.25" customHeight="1">
      <c r="A84" s="99" t="s">
        <v>16</v>
      </c>
      <c r="B84" s="100" t="s">
        <v>568</v>
      </c>
      <c r="C84" s="100"/>
      <c r="D84" s="101" t="s">
        <v>579</v>
      </c>
      <c r="E84" s="100" t="s">
        <v>580</v>
      </c>
      <c r="F84" s="100" t="s">
        <v>581</v>
      </c>
      <c r="G84" s="100" t="s">
        <v>602</v>
      </c>
      <c r="H84" s="100" t="s">
        <v>583</v>
      </c>
      <c r="I84" s="100" t="s">
        <v>584</v>
      </c>
      <c r="J84" s="185" t="s">
        <v>585</v>
      </c>
      <c r="K84" s="152" t="s">
        <v>603</v>
      </c>
      <c r="L84" s="162" t="s">
        <v>611</v>
      </c>
      <c r="M84" s="100" t="s">
        <v>612</v>
      </c>
      <c r="N84" s="153" t="s">
        <v>587</v>
      </c>
      <c r="O84" s="102" t="s">
        <v>588</v>
      </c>
      <c r="P84" s="100" t="s">
        <v>589</v>
      </c>
      <c r="Q84" s="101" t="s">
        <v>590</v>
      </c>
      <c r="R84" s="59"/>
      <c r="S84" s="1"/>
      <c r="T84" s="1"/>
      <c r="U84" s="1"/>
      <c r="V84" s="1"/>
      <c r="W84" s="1"/>
      <c r="X84" s="1"/>
      <c r="Y84" s="1"/>
      <c r="Z84" s="1"/>
    </row>
    <row r="85" spans="1:38" ht="14.25" customHeight="1">
      <c r="A85" s="113"/>
      <c r="B85" s="115"/>
      <c r="C85" s="186"/>
      <c r="D85" s="116"/>
      <c r="E85" s="117"/>
      <c r="F85" s="187"/>
      <c r="G85" s="113"/>
      <c r="H85" s="117"/>
      <c r="I85" s="118"/>
      <c r="J85" s="188"/>
      <c r="K85" s="188"/>
      <c r="L85" s="189"/>
      <c r="M85" s="107"/>
      <c r="N85" s="189"/>
      <c r="O85" s="190"/>
      <c r="P85" s="191"/>
      <c r="Q85" s="192"/>
      <c r="R85" s="157"/>
      <c r="S85" s="126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38" ht="14.25" customHeight="1">
      <c r="A86" s="113"/>
      <c r="B86" s="115"/>
      <c r="C86" s="186"/>
      <c r="D86" s="116"/>
      <c r="E86" s="117"/>
      <c r="F86" s="187"/>
      <c r="G86" s="113"/>
      <c r="H86" s="117"/>
      <c r="I86" s="118"/>
      <c r="J86" s="188"/>
      <c r="K86" s="188"/>
      <c r="L86" s="189"/>
      <c r="M86" s="107"/>
      <c r="N86" s="189"/>
      <c r="O86" s="190"/>
      <c r="P86" s="191"/>
      <c r="Q86" s="192"/>
      <c r="R86" s="157"/>
      <c r="S86" s="126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38" ht="14.25" customHeight="1">
      <c r="A87" s="113"/>
      <c r="B87" s="115"/>
      <c r="C87" s="186"/>
      <c r="D87" s="116"/>
      <c r="E87" s="117"/>
      <c r="F87" s="187"/>
      <c r="G87" s="113"/>
      <c r="H87" s="117"/>
      <c r="I87" s="118"/>
      <c r="J87" s="188"/>
      <c r="K87" s="188"/>
      <c r="L87" s="189"/>
      <c r="M87" s="107"/>
      <c r="N87" s="189"/>
      <c r="O87" s="190"/>
      <c r="P87" s="191"/>
      <c r="Q87" s="192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4.25" customHeight="1">
      <c r="A88" s="113"/>
      <c r="B88" s="115"/>
      <c r="C88" s="186"/>
      <c r="D88" s="116"/>
      <c r="E88" s="117"/>
      <c r="F88" s="188"/>
      <c r="G88" s="113"/>
      <c r="H88" s="117"/>
      <c r="I88" s="118"/>
      <c r="J88" s="188"/>
      <c r="K88" s="188"/>
      <c r="L88" s="189"/>
      <c r="M88" s="107"/>
      <c r="N88" s="189"/>
      <c r="O88" s="190"/>
      <c r="P88" s="191"/>
      <c r="Q88" s="192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4.25" customHeight="1">
      <c r="A89" s="113"/>
      <c r="B89" s="115"/>
      <c r="C89" s="186"/>
      <c r="D89" s="116"/>
      <c r="E89" s="117"/>
      <c r="F89" s="188"/>
      <c r="G89" s="113"/>
      <c r="H89" s="117"/>
      <c r="I89" s="118"/>
      <c r="J89" s="188"/>
      <c r="K89" s="188"/>
      <c r="L89" s="189"/>
      <c r="M89" s="107"/>
      <c r="N89" s="189"/>
      <c r="O89" s="190"/>
      <c r="P89" s="191"/>
      <c r="Q89" s="192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4.25" customHeight="1">
      <c r="A90" s="113"/>
      <c r="B90" s="115"/>
      <c r="C90" s="186"/>
      <c r="D90" s="116"/>
      <c r="E90" s="117"/>
      <c r="F90" s="187"/>
      <c r="G90" s="113"/>
      <c r="H90" s="117"/>
      <c r="I90" s="118"/>
      <c r="J90" s="188"/>
      <c r="K90" s="188"/>
      <c r="L90" s="189"/>
      <c r="M90" s="107"/>
      <c r="N90" s="189"/>
      <c r="O90" s="190"/>
      <c r="P90" s="191"/>
      <c r="Q90" s="192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4.25" customHeight="1">
      <c r="A91" s="113"/>
      <c r="B91" s="115"/>
      <c r="C91" s="186"/>
      <c r="D91" s="116"/>
      <c r="E91" s="117"/>
      <c r="F91" s="187"/>
      <c r="G91" s="113"/>
      <c r="H91" s="117"/>
      <c r="I91" s="118"/>
      <c r="J91" s="188"/>
      <c r="K91" s="188"/>
      <c r="L91" s="188"/>
      <c r="M91" s="188"/>
      <c r="N91" s="189"/>
      <c r="O91" s="193"/>
      <c r="P91" s="191"/>
      <c r="Q91" s="192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4.25" customHeight="1">
      <c r="A92" s="113"/>
      <c r="B92" s="115"/>
      <c r="C92" s="186"/>
      <c r="D92" s="116"/>
      <c r="E92" s="117"/>
      <c r="F92" s="188"/>
      <c r="G92" s="113"/>
      <c r="H92" s="117"/>
      <c r="I92" s="118"/>
      <c r="J92" s="188"/>
      <c r="K92" s="188"/>
      <c r="L92" s="189"/>
      <c r="M92" s="107"/>
      <c r="N92" s="189"/>
      <c r="O92" s="190"/>
      <c r="P92" s="191"/>
      <c r="Q92" s="192"/>
      <c r="R92" s="157"/>
      <c r="S92" s="126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4.25" customHeight="1">
      <c r="A93" s="113"/>
      <c r="B93" s="115"/>
      <c r="C93" s="186"/>
      <c r="D93" s="116"/>
      <c r="E93" s="117"/>
      <c r="F93" s="187"/>
      <c r="G93" s="113"/>
      <c r="H93" s="117"/>
      <c r="I93" s="118"/>
      <c r="J93" s="194"/>
      <c r="K93" s="194"/>
      <c r="L93" s="194"/>
      <c r="M93" s="194"/>
      <c r="N93" s="195"/>
      <c r="O93" s="190"/>
      <c r="P93" s="119"/>
      <c r="Q93" s="192"/>
      <c r="R93" s="157"/>
      <c r="S93" s="126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139"/>
      <c r="B94" s="132"/>
      <c r="C94" s="132"/>
      <c r="D94" s="132"/>
      <c r="E94" s="6"/>
      <c r="F94" s="140"/>
      <c r="G94" s="6"/>
      <c r="H94" s="6"/>
      <c r="I94" s="6"/>
      <c r="J94" s="1"/>
      <c r="K94" s="6"/>
      <c r="L94" s="6"/>
      <c r="M94" s="6"/>
      <c r="N94" s="1"/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39"/>
      <c r="B95" s="132"/>
      <c r="C95" s="132"/>
      <c r="D95" s="132"/>
      <c r="E95" s="6"/>
      <c r="F95" s="140"/>
      <c r="G95" s="59"/>
      <c r="H95" s="44"/>
      <c r="I95" s="59"/>
      <c r="J95" s="6"/>
      <c r="K95" s="158"/>
      <c r="L95" s="159"/>
      <c r="M95" s="6"/>
      <c r="N95" s="122"/>
      <c r="O95" s="160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59"/>
      <c r="B96" s="121"/>
      <c r="C96" s="121"/>
      <c r="D96" s="44"/>
      <c r="E96" s="59"/>
      <c r="F96" s="59"/>
      <c r="G96" s="59"/>
      <c r="H96" s="44"/>
      <c r="I96" s="59"/>
      <c r="J96" s="6"/>
      <c r="K96" s="158"/>
      <c r="L96" s="159"/>
      <c r="M96" s="6"/>
      <c r="N96" s="122"/>
      <c r="O96" s="160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44"/>
      <c r="B97" s="196" t="s">
        <v>618</v>
      </c>
      <c r="C97" s="196"/>
      <c r="D97" s="196"/>
      <c r="E97" s="196"/>
      <c r="F97" s="6"/>
      <c r="G97" s="6"/>
      <c r="H97" s="150"/>
      <c r="I97" s="6"/>
      <c r="J97" s="150"/>
      <c r="K97" s="151"/>
      <c r="L97" s="6"/>
      <c r="M97" s="6"/>
      <c r="N97" s="1"/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38.25" customHeight="1">
      <c r="A98" s="99" t="s">
        <v>16</v>
      </c>
      <c r="B98" s="100" t="s">
        <v>568</v>
      </c>
      <c r="C98" s="100"/>
      <c r="D98" s="101" t="s">
        <v>579</v>
      </c>
      <c r="E98" s="100" t="s">
        <v>580</v>
      </c>
      <c r="F98" s="100" t="s">
        <v>581</v>
      </c>
      <c r="G98" s="100" t="s">
        <v>619</v>
      </c>
      <c r="H98" s="100" t="s">
        <v>620</v>
      </c>
      <c r="I98" s="100" t="s">
        <v>584</v>
      </c>
      <c r="J98" s="197" t="s">
        <v>585</v>
      </c>
      <c r="K98" s="100" t="s">
        <v>586</v>
      </c>
      <c r="L98" s="100" t="s">
        <v>621</v>
      </c>
      <c r="M98" s="100" t="s">
        <v>589</v>
      </c>
      <c r="N98" s="101" t="s">
        <v>590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98">
        <v>1</v>
      </c>
      <c r="B99" s="199">
        <v>41579</v>
      </c>
      <c r="C99" s="199"/>
      <c r="D99" s="200" t="s">
        <v>622</v>
      </c>
      <c r="E99" s="201" t="s">
        <v>623</v>
      </c>
      <c r="F99" s="202">
        <v>82</v>
      </c>
      <c r="G99" s="201" t="s">
        <v>624</v>
      </c>
      <c r="H99" s="201">
        <v>100</v>
      </c>
      <c r="I99" s="203">
        <v>100</v>
      </c>
      <c r="J99" s="204" t="s">
        <v>625</v>
      </c>
      <c r="K99" s="205">
        <f t="shared" ref="K99:K151" si="52">H99-F99</f>
        <v>18</v>
      </c>
      <c r="L99" s="206">
        <f t="shared" ref="L99:L151" si="53">K99/F99</f>
        <v>0.21951219512195122</v>
      </c>
      <c r="M99" s="201" t="s">
        <v>591</v>
      </c>
      <c r="N99" s="207">
        <v>42657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98">
        <v>2</v>
      </c>
      <c r="B100" s="199">
        <v>41794</v>
      </c>
      <c r="C100" s="199"/>
      <c r="D100" s="200" t="s">
        <v>626</v>
      </c>
      <c r="E100" s="201" t="s">
        <v>593</v>
      </c>
      <c r="F100" s="202">
        <v>257</v>
      </c>
      <c r="G100" s="201" t="s">
        <v>624</v>
      </c>
      <c r="H100" s="201">
        <v>300</v>
      </c>
      <c r="I100" s="203">
        <v>300</v>
      </c>
      <c r="J100" s="204" t="s">
        <v>625</v>
      </c>
      <c r="K100" s="205">
        <f t="shared" si="52"/>
        <v>43</v>
      </c>
      <c r="L100" s="206">
        <f t="shared" si="53"/>
        <v>0.16731517509727625</v>
      </c>
      <c r="M100" s="201" t="s">
        <v>591</v>
      </c>
      <c r="N100" s="207">
        <v>41822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98">
        <v>3</v>
      </c>
      <c r="B101" s="199">
        <v>41828</v>
      </c>
      <c r="C101" s="199"/>
      <c r="D101" s="200" t="s">
        <v>627</v>
      </c>
      <c r="E101" s="201" t="s">
        <v>593</v>
      </c>
      <c r="F101" s="202">
        <v>393</v>
      </c>
      <c r="G101" s="201" t="s">
        <v>624</v>
      </c>
      <c r="H101" s="201">
        <v>468</v>
      </c>
      <c r="I101" s="203">
        <v>468</v>
      </c>
      <c r="J101" s="204" t="s">
        <v>625</v>
      </c>
      <c r="K101" s="205">
        <f t="shared" si="52"/>
        <v>75</v>
      </c>
      <c r="L101" s="206">
        <f t="shared" si="53"/>
        <v>0.19083969465648856</v>
      </c>
      <c r="M101" s="201" t="s">
        <v>591</v>
      </c>
      <c r="N101" s="207">
        <v>41863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98">
        <v>4</v>
      </c>
      <c r="B102" s="199">
        <v>41857</v>
      </c>
      <c r="C102" s="199"/>
      <c r="D102" s="200" t="s">
        <v>628</v>
      </c>
      <c r="E102" s="201" t="s">
        <v>593</v>
      </c>
      <c r="F102" s="202">
        <v>205</v>
      </c>
      <c r="G102" s="201" t="s">
        <v>624</v>
      </c>
      <c r="H102" s="201">
        <v>275</v>
      </c>
      <c r="I102" s="203">
        <v>250</v>
      </c>
      <c r="J102" s="204" t="s">
        <v>625</v>
      </c>
      <c r="K102" s="205">
        <f t="shared" si="52"/>
        <v>70</v>
      </c>
      <c r="L102" s="206">
        <f t="shared" si="53"/>
        <v>0.34146341463414637</v>
      </c>
      <c r="M102" s="201" t="s">
        <v>591</v>
      </c>
      <c r="N102" s="207">
        <v>41962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98">
        <v>5</v>
      </c>
      <c r="B103" s="199">
        <v>41886</v>
      </c>
      <c r="C103" s="199"/>
      <c r="D103" s="200" t="s">
        <v>629</v>
      </c>
      <c r="E103" s="201" t="s">
        <v>593</v>
      </c>
      <c r="F103" s="202">
        <v>162</v>
      </c>
      <c r="G103" s="201" t="s">
        <v>624</v>
      </c>
      <c r="H103" s="201">
        <v>190</v>
      </c>
      <c r="I103" s="203">
        <v>190</v>
      </c>
      <c r="J103" s="204" t="s">
        <v>625</v>
      </c>
      <c r="K103" s="205">
        <f t="shared" si="52"/>
        <v>28</v>
      </c>
      <c r="L103" s="206">
        <f t="shared" si="53"/>
        <v>0.1728395061728395</v>
      </c>
      <c r="M103" s="201" t="s">
        <v>591</v>
      </c>
      <c r="N103" s="207">
        <v>42006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98">
        <v>6</v>
      </c>
      <c r="B104" s="199">
        <v>41886</v>
      </c>
      <c r="C104" s="199"/>
      <c r="D104" s="200" t="s">
        <v>630</v>
      </c>
      <c r="E104" s="201" t="s">
        <v>593</v>
      </c>
      <c r="F104" s="202">
        <v>75</v>
      </c>
      <c r="G104" s="201" t="s">
        <v>624</v>
      </c>
      <c r="H104" s="201">
        <v>91.5</v>
      </c>
      <c r="I104" s="203" t="s">
        <v>631</v>
      </c>
      <c r="J104" s="204" t="s">
        <v>632</v>
      </c>
      <c r="K104" s="205">
        <f t="shared" si="52"/>
        <v>16.5</v>
      </c>
      <c r="L104" s="206">
        <f t="shared" si="53"/>
        <v>0.22</v>
      </c>
      <c r="M104" s="201" t="s">
        <v>591</v>
      </c>
      <c r="N104" s="207">
        <v>41954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98">
        <v>7</v>
      </c>
      <c r="B105" s="199">
        <v>41913</v>
      </c>
      <c r="C105" s="199"/>
      <c r="D105" s="200" t="s">
        <v>633</v>
      </c>
      <c r="E105" s="201" t="s">
        <v>593</v>
      </c>
      <c r="F105" s="202">
        <v>850</v>
      </c>
      <c r="G105" s="201" t="s">
        <v>624</v>
      </c>
      <c r="H105" s="201">
        <v>982.5</v>
      </c>
      <c r="I105" s="203">
        <v>1050</v>
      </c>
      <c r="J105" s="204" t="s">
        <v>634</v>
      </c>
      <c r="K105" s="205">
        <f t="shared" si="52"/>
        <v>132.5</v>
      </c>
      <c r="L105" s="206">
        <f t="shared" si="53"/>
        <v>0.15588235294117647</v>
      </c>
      <c r="M105" s="201" t="s">
        <v>591</v>
      </c>
      <c r="N105" s="207">
        <v>42039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98">
        <v>8</v>
      </c>
      <c r="B106" s="199">
        <v>41913</v>
      </c>
      <c r="C106" s="199"/>
      <c r="D106" s="200" t="s">
        <v>635</v>
      </c>
      <c r="E106" s="201" t="s">
        <v>593</v>
      </c>
      <c r="F106" s="202">
        <v>475</v>
      </c>
      <c r="G106" s="201" t="s">
        <v>624</v>
      </c>
      <c r="H106" s="201">
        <v>515</v>
      </c>
      <c r="I106" s="203">
        <v>600</v>
      </c>
      <c r="J106" s="204" t="s">
        <v>636</v>
      </c>
      <c r="K106" s="205">
        <f t="shared" si="52"/>
        <v>40</v>
      </c>
      <c r="L106" s="206">
        <f t="shared" si="53"/>
        <v>8.4210526315789472E-2</v>
      </c>
      <c r="M106" s="201" t="s">
        <v>591</v>
      </c>
      <c r="N106" s="207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98">
        <v>9</v>
      </c>
      <c r="B107" s="199">
        <v>41913</v>
      </c>
      <c r="C107" s="199"/>
      <c r="D107" s="200" t="s">
        <v>637</v>
      </c>
      <c r="E107" s="201" t="s">
        <v>593</v>
      </c>
      <c r="F107" s="202">
        <v>86</v>
      </c>
      <c r="G107" s="201" t="s">
        <v>624</v>
      </c>
      <c r="H107" s="201">
        <v>99</v>
      </c>
      <c r="I107" s="203">
        <v>140</v>
      </c>
      <c r="J107" s="204" t="s">
        <v>638</v>
      </c>
      <c r="K107" s="205">
        <f t="shared" si="52"/>
        <v>13</v>
      </c>
      <c r="L107" s="206">
        <f t="shared" si="53"/>
        <v>0.15116279069767441</v>
      </c>
      <c r="M107" s="201" t="s">
        <v>591</v>
      </c>
      <c r="N107" s="207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98">
        <v>10</v>
      </c>
      <c r="B108" s="199">
        <v>41926</v>
      </c>
      <c r="C108" s="199"/>
      <c r="D108" s="200" t="s">
        <v>639</v>
      </c>
      <c r="E108" s="201" t="s">
        <v>593</v>
      </c>
      <c r="F108" s="202">
        <v>496.6</v>
      </c>
      <c r="G108" s="201" t="s">
        <v>624</v>
      </c>
      <c r="H108" s="201">
        <v>621</v>
      </c>
      <c r="I108" s="203">
        <v>580</v>
      </c>
      <c r="J108" s="204" t="s">
        <v>625</v>
      </c>
      <c r="K108" s="205">
        <f t="shared" si="52"/>
        <v>124.39999999999998</v>
      </c>
      <c r="L108" s="206">
        <f t="shared" si="53"/>
        <v>0.25050342327829234</v>
      </c>
      <c r="M108" s="201" t="s">
        <v>591</v>
      </c>
      <c r="N108" s="207">
        <v>42605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98">
        <v>11</v>
      </c>
      <c r="B109" s="199">
        <v>41926</v>
      </c>
      <c r="C109" s="199"/>
      <c r="D109" s="200" t="s">
        <v>640</v>
      </c>
      <c r="E109" s="201" t="s">
        <v>593</v>
      </c>
      <c r="F109" s="202">
        <v>2481.9</v>
      </c>
      <c r="G109" s="201" t="s">
        <v>624</v>
      </c>
      <c r="H109" s="201">
        <v>2840</v>
      </c>
      <c r="I109" s="203">
        <v>2870</v>
      </c>
      <c r="J109" s="204" t="s">
        <v>641</v>
      </c>
      <c r="K109" s="205">
        <f t="shared" si="52"/>
        <v>358.09999999999991</v>
      </c>
      <c r="L109" s="206">
        <f t="shared" si="53"/>
        <v>0.14428462065353154</v>
      </c>
      <c r="M109" s="201" t="s">
        <v>591</v>
      </c>
      <c r="N109" s="207">
        <v>42017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98">
        <v>12</v>
      </c>
      <c r="B110" s="199">
        <v>41928</v>
      </c>
      <c r="C110" s="199"/>
      <c r="D110" s="200" t="s">
        <v>642</v>
      </c>
      <c r="E110" s="201" t="s">
        <v>593</v>
      </c>
      <c r="F110" s="202">
        <v>84.5</v>
      </c>
      <c r="G110" s="201" t="s">
        <v>624</v>
      </c>
      <c r="H110" s="201">
        <v>93</v>
      </c>
      <c r="I110" s="203">
        <v>110</v>
      </c>
      <c r="J110" s="204" t="s">
        <v>643</v>
      </c>
      <c r="K110" s="205">
        <f t="shared" si="52"/>
        <v>8.5</v>
      </c>
      <c r="L110" s="206">
        <f t="shared" si="53"/>
        <v>0.10059171597633136</v>
      </c>
      <c r="M110" s="201" t="s">
        <v>591</v>
      </c>
      <c r="N110" s="207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98">
        <v>13</v>
      </c>
      <c r="B111" s="199">
        <v>41928</v>
      </c>
      <c r="C111" s="199"/>
      <c r="D111" s="200" t="s">
        <v>644</v>
      </c>
      <c r="E111" s="201" t="s">
        <v>593</v>
      </c>
      <c r="F111" s="202">
        <v>401</v>
      </c>
      <c r="G111" s="201" t="s">
        <v>624</v>
      </c>
      <c r="H111" s="201">
        <v>428</v>
      </c>
      <c r="I111" s="203">
        <v>450</v>
      </c>
      <c r="J111" s="204" t="s">
        <v>645</v>
      </c>
      <c r="K111" s="205">
        <f t="shared" si="52"/>
        <v>27</v>
      </c>
      <c r="L111" s="206">
        <f t="shared" si="53"/>
        <v>6.7331670822942641E-2</v>
      </c>
      <c r="M111" s="201" t="s">
        <v>591</v>
      </c>
      <c r="N111" s="207">
        <v>42020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98">
        <v>14</v>
      </c>
      <c r="B112" s="199">
        <v>41928</v>
      </c>
      <c r="C112" s="199"/>
      <c r="D112" s="200" t="s">
        <v>646</v>
      </c>
      <c r="E112" s="201" t="s">
        <v>593</v>
      </c>
      <c r="F112" s="202">
        <v>101</v>
      </c>
      <c r="G112" s="201" t="s">
        <v>624</v>
      </c>
      <c r="H112" s="201">
        <v>112</v>
      </c>
      <c r="I112" s="203">
        <v>120</v>
      </c>
      <c r="J112" s="204" t="s">
        <v>647</v>
      </c>
      <c r="K112" s="205">
        <f t="shared" si="52"/>
        <v>11</v>
      </c>
      <c r="L112" s="206">
        <f t="shared" si="53"/>
        <v>0.10891089108910891</v>
      </c>
      <c r="M112" s="201" t="s">
        <v>591</v>
      </c>
      <c r="N112" s="207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8">
        <v>15</v>
      </c>
      <c r="B113" s="199">
        <v>41954</v>
      </c>
      <c r="C113" s="199"/>
      <c r="D113" s="200" t="s">
        <v>648</v>
      </c>
      <c r="E113" s="201" t="s">
        <v>593</v>
      </c>
      <c r="F113" s="202">
        <v>59</v>
      </c>
      <c r="G113" s="201" t="s">
        <v>624</v>
      </c>
      <c r="H113" s="201">
        <v>76</v>
      </c>
      <c r="I113" s="203">
        <v>76</v>
      </c>
      <c r="J113" s="204" t="s">
        <v>625</v>
      </c>
      <c r="K113" s="205">
        <f t="shared" si="52"/>
        <v>17</v>
      </c>
      <c r="L113" s="206">
        <f t="shared" si="53"/>
        <v>0.28813559322033899</v>
      </c>
      <c r="M113" s="201" t="s">
        <v>591</v>
      </c>
      <c r="N113" s="207">
        <v>43032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98">
        <v>16</v>
      </c>
      <c r="B114" s="199">
        <v>41954</v>
      </c>
      <c r="C114" s="199"/>
      <c r="D114" s="200" t="s">
        <v>637</v>
      </c>
      <c r="E114" s="201" t="s">
        <v>593</v>
      </c>
      <c r="F114" s="202">
        <v>99</v>
      </c>
      <c r="G114" s="201" t="s">
        <v>624</v>
      </c>
      <c r="H114" s="201">
        <v>120</v>
      </c>
      <c r="I114" s="203">
        <v>120</v>
      </c>
      <c r="J114" s="204" t="s">
        <v>605</v>
      </c>
      <c r="K114" s="205">
        <f t="shared" si="52"/>
        <v>21</v>
      </c>
      <c r="L114" s="206">
        <f t="shared" si="53"/>
        <v>0.21212121212121213</v>
      </c>
      <c r="M114" s="201" t="s">
        <v>591</v>
      </c>
      <c r="N114" s="207">
        <v>41960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98">
        <v>17</v>
      </c>
      <c r="B115" s="199">
        <v>41956</v>
      </c>
      <c r="C115" s="199"/>
      <c r="D115" s="200" t="s">
        <v>649</v>
      </c>
      <c r="E115" s="201" t="s">
        <v>593</v>
      </c>
      <c r="F115" s="202">
        <v>22</v>
      </c>
      <c r="G115" s="201" t="s">
        <v>624</v>
      </c>
      <c r="H115" s="201">
        <v>33.549999999999997</v>
      </c>
      <c r="I115" s="203">
        <v>32</v>
      </c>
      <c r="J115" s="204" t="s">
        <v>650</v>
      </c>
      <c r="K115" s="205">
        <f t="shared" si="52"/>
        <v>11.549999999999997</v>
      </c>
      <c r="L115" s="206">
        <f t="shared" si="53"/>
        <v>0.52499999999999991</v>
      </c>
      <c r="M115" s="201" t="s">
        <v>591</v>
      </c>
      <c r="N115" s="207">
        <v>42188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8">
        <v>18</v>
      </c>
      <c r="B116" s="199">
        <v>41976</v>
      </c>
      <c r="C116" s="199"/>
      <c r="D116" s="200" t="s">
        <v>651</v>
      </c>
      <c r="E116" s="201" t="s">
        <v>593</v>
      </c>
      <c r="F116" s="202">
        <v>440</v>
      </c>
      <c r="G116" s="201" t="s">
        <v>624</v>
      </c>
      <c r="H116" s="201">
        <v>520</v>
      </c>
      <c r="I116" s="203">
        <v>520</v>
      </c>
      <c r="J116" s="204" t="s">
        <v>652</v>
      </c>
      <c r="K116" s="205">
        <f t="shared" si="52"/>
        <v>80</v>
      </c>
      <c r="L116" s="206">
        <f t="shared" si="53"/>
        <v>0.18181818181818182</v>
      </c>
      <c r="M116" s="201" t="s">
        <v>591</v>
      </c>
      <c r="N116" s="207">
        <v>42208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8">
        <v>19</v>
      </c>
      <c r="B117" s="199">
        <v>41976</v>
      </c>
      <c r="C117" s="199"/>
      <c r="D117" s="200" t="s">
        <v>653</v>
      </c>
      <c r="E117" s="201" t="s">
        <v>593</v>
      </c>
      <c r="F117" s="202">
        <v>360</v>
      </c>
      <c r="G117" s="201" t="s">
        <v>624</v>
      </c>
      <c r="H117" s="201">
        <v>427</v>
      </c>
      <c r="I117" s="203">
        <v>425</v>
      </c>
      <c r="J117" s="204" t="s">
        <v>654</v>
      </c>
      <c r="K117" s="205">
        <f t="shared" si="52"/>
        <v>67</v>
      </c>
      <c r="L117" s="206">
        <f t="shared" si="53"/>
        <v>0.18611111111111112</v>
      </c>
      <c r="M117" s="201" t="s">
        <v>591</v>
      </c>
      <c r="N117" s="207">
        <v>42058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8">
        <v>20</v>
      </c>
      <c r="B118" s="199">
        <v>42012</v>
      </c>
      <c r="C118" s="199"/>
      <c r="D118" s="200" t="s">
        <v>655</v>
      </c>
      <c r="E118" s="201" t="s">
        <v>593</v>
      </c>
      <c r="F118" s="202">
        <v>360</v>
      </c>
      <c r="G118" s="201" t="s">
        <v>624</v>
      </c>
      <c r="H118" s="201">
        <v>455</v>
      </c>
      <c r="I118" s="203">
        <v>420</v>
      </c>
      <c r="J118" s="204" t="s">
        <v>656</v>
      </c>
      <c r="K118" s="205">
        <f t="shared" si="52"/>
        <v>95</v>
      </c>
      <c r="L118" s="206">
        <f t="shared" si="53"/>
        <v>0.2638888888888889</v>
      </c>
      <c r="M118" s="201" t="s">
        <v>591</v>
      </c>
      <c r="N118" s="207">
        <v>42024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8">
        <v>21</v>
      </c>
      <c r="B119" s="199">
        <v>42012</v>
      </c>
      <c r="C119" s="199"/>
      <c r="D119" s="200" t="s">
        <v>657</v>
      </c>
      <c r="E119" s="201" t="s">
        <v>593</v>
      </c>
      <c r="F119" s="202">
        <v>130</v>
      </c>
      <c r="G119" s="201"/>
      <c r="H119" s="201">
        <v>175.5</v>
      </c>
      <c r="I119" s="203">
        <v>165</v>
      </c>
      <c r="J119" s="204" t="s">
        <v>658</v>
      </c>
      <c r="K119" s="205">
        <f t="shared" si="52"/>
        <v>45.5</v>
      </c>
      <c r="L119" s="206">
        <f t="shared" si="53"/>
        <v>0.35</v>
      </c>
      <c r="M119" s="201" t="s">
        <v>591</v>
      </c>
      <c r="N119" s="207">
        <v>43088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8">
        <v>22</v>
      </c>
      <c r="B120" s="199">
        <v>42040</v>
      </c>
      <c r="C120" s="199"/>
      <c r="D120" s="200" t="s">
        <v>383</v>
      </c>
      <c r="E120" s="201" t="s">
        <v>623</v>
      </c>
      <c r="F120" s="202">
        <v>98</v>
      </c>
      <c r="G120" s="201"/>
      <c r="H120" s="201">
        <v>120</v>
      </c>
      <c r="I120" s="203">
        <v>120</v>
      </c>
      <c r="J120" s="204" t="s">
        <v>625</v>
      </c>
      <c r="K120" s="205">
        <f t="shared" si="52"/>
        <v>22</v>
      </c>
      <c r="L120" s="206">
        <f t="shared" si="53"/>
        <v>0.22448979591836735</v>
      </c>
      <c r="M120" s="201" t="s">
        <v>591</v>
      </c>
      <c r="N120" s="207">
        <v>42753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8">
        <v>23</v>
      </c>
      <c r="B121" s="199">
        <v>42040</v>
      </c>
      <c r="C121" s="199"/>
      <c r="D121" s="200" t="s">
        <v>659</v>
      </c>
      <c r="E121" s="201" t="s">
        <v>623</v>
      </c>
      <c r="F121" s="202">
        <v>196</v>
      </c>
      <c r="G121" s="201"/>
      <c r="H121" s="201">
        <v>262</v>
      </c>
      <c r="I121" s="203">
        <v>255</v>
      </c>
      <c r="J121" s="204" t="s">
        <v>625</v>
      </c>
      <c r="K121" s="205">
        <f t="shared" si="52"/>
        <v>66</v>
      </c>
      <c r="L121" s="206">
        <f t="shared" si="53"/>
        <v>0.33673469387755101</v>
      </c>
      <c r="M121" s="201" t="s">
        <v>591</v>
      </c>
      <c r="N121" s="207">
        <v>42599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08">
        <v>24</v>
      </c>
      <c r="B122" s="209">
        <v>42067</v>
      </c>
      <c r="C122" s="209"/>
      <c r="D122" s="210" t="s">
        <v>382</v>
      </c>
      <c r="E122" s="211" t="s">
        <v>623</v>
      </c>
      <c r="F122" s="212">
        <v>235</v>
      </c>
      <c r="G122" s="212"/>
      <c r="H122" s="213">
        <v>77</v>
      </c>
      <c r="I122" s="213" t="s">
        <v>660</v>
      </c>
      <c r="J122" s="214" t="s">
        <v>661</v>
      </c>
      <c r="K122" s="215">
        <f t="shared" si="52"/>
        <v>-158</v>
      </c>
      <c r="L122" s="216">
        <f t="shared" si="53"/>
        <v>-0.67234042553191486</v>
      </c>
      <c r="M122" s="212" t="s">
        <v>604</v>
      </c>
      <c r="N122" s="209">
        <v>43522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8">
        <v>25</v>
      </c>
      <c r="B123" s="199">
        <v>42067</v>
      </c>
      <c r="C123" s="199"/>
      <c r="D123" s="200" t="s">
        <v>662</v>
      </c>
      <c r="E123" s="201" t="s">
        <v>623</v>
      </c>
      <c r="F123" s="202">
        <v>185</v>
      </c>
      <c r="G123" s="201"/>
      <c r="H123" s="201">
        <v>224</v>
      </c>
      <c r="I123" s="203" t="s">
        <v>663</v>
      </c>
      <c r="J123" s="204" t="s">
        <v>625</v>
      </c>
      <c r="K123" s="205">
        <f t="shared" si="52"/>
        <v>39</v>
      </c>
      <c r="L123" s="206">
        <f t="shared" si="53"/>
        <v>0.21081081081081082</v>
      </c>
      <c r="M123" s="201" t="s">
        <v>591</v>
      </c>
      <c r="N123" s="207">
        <v>42647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08">
        <v>26</v>
      </c>
      <c r="B124" s="209">
        <v>42090</v>
      </c>
      <c r="C124" s="209"/>
      <c r="D124" s="217" t="s">
        <v>664</v>
      </c>
      <c r="E124" s="212" t="s">
        <v>623</v>
      </c>
      <c r="F124" s="212">
        <v>49.5</v>
      </c>
      <c r="G124" s="213"/>
      <c r="H124" s="213">
        <v>15.85</v>
      </c>
      <c r="I124" s="213">
        <v>67</v>
      </c>
      <c r="J124" s="214" t="s">
        <v>665</v>
      </c>
      <c r="K124" s="213">
        <f t="shared" si="52"/>
        <v>-33.65</v>
      </c>
      <c r="L124" s="218">
        <f t="shared" si="53"/>
        <v>-0.67979797979797973</v>
      </c>
      <c r="M124" s="212" t="s">
        <v>604</v>
      </c>
      <c r="N124" s="219">
        <v>43627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8">
        <v>27</v>
      </c>
      <c r="B125" s="199">
        <v>42093</v>
      </c>
      <c r="C125" s="199"/>
      <c r="D125" s="200" t="s">
        <v>666</v>
      </c>
      <c r="E125" s="201" t="s">
        <v>623</v>
      </c>
      <c r="F125" s="202">
        <v>183.5</v>
      </c>
      <c r="G125" s="201"/>
      <c r="H125" s="201">
        <v>219</v>
      </c>
      <c r="I125" s="203">
        <v>218</v>
      </c>
      <c r="J125" s="204" t="s">
        <v>667</v>
      </c>
      <c r="K125" s="205">
        <f t="shared" si="52"/>
        <v>35.5</v>
      </c>
      <c r="L125" s="206">
        <f t="shared" si="53"/>
        <v>0.19346049046321526</v>
      </c>
      <c r="M125" s="201" t="s">
        <v>591</v>
      </c>
      <c r="N125" s="207">
        <v>42103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8">
        <v>28</v>
      </c>
      <c r="B126" s="199">
        <v>42114</v>
      </c>
      <c r="C126" s="199"/>
      <c r="D126" s="200" t="s">
        <v>668</v>
      </c>
      <c r="E126" s="201" t="s">
        <v>623</v>
      </c>
      <c r="F126" s="202">
        <f>(227+237)/2</f>
        <v>232</v>
      </c>
      <c r="G126" s="201"/>
      <c r="H126" s="201">
        <v>298</v>
      </c>
      <c r="I126" s="203">
        <v>298</v>
      </c>
      <c r="J126" s="204" t="s">
        <v>625</v>
      </c>
      <c r="K126" s="205">
        <f t="shared" si="52"/>
        <v>66</v>
      </c>
      <c r="L126" s="206">
        <f t="shared" si="53"/>
        <v>0.28448275862068967</v>
      </c>
      <c r="M126" s="201" t="s">
        <v>591</v>
      </c>
      <c r="N126" s="207">
        <v>42823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8">
        <v>29</v>
      </c>
      <c r="B127" s="199">
        <v>42128</v>
      </c>
      <c r="C127" s="199"/>
      <c r="D127" s="200" t="s">
        <v>669</v>
      </c>
      <c r="E127" s="201" t="s">
        <v>593</v>
      </c>
      <c r="F127" s="202">
        <v>385</v>
      </c>
      <c r="G127" s="201"/>
      <c r="H127" s="201">
        <f>212.5+331</f>
        <v>543.5</v>
      </c>
      <c r="I127" s="203">
        <v>510</v>
      </c>
      <c r="J127" s="204" t="s">
        <v>670</v>
      </c>
      <c r="K127" s="205">
        <f t="shared" si="52"/>
        <v>158.5</v>
      </c>
      <c r="L127" s="206">
        <f t="shared" si="53"/>
        <v>0.41168831168831171</v>
      </c>
      <c r="M127" s="201" t="s">
        <v>591</v>
      </c>
      <c r="N127" s="207">
        <v>42235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8">
        <v>30</v>
      </c>
      <c r="B128" s="199">
        <v>42128</v>
      </c>
      <c r="C128" s="199"/>
      <c r="D128" s="200" t="s">
        <v>671</v>
      </c>
      <c r="E128" s="201" t="s">
        <v>593</v>
      </c>
      <c r="F128" s="202">
        <v>115.5</v>
      </c>
      <c r="G128" s="201"/>
      <c r="H128" s="201">
        <v>146</v>
      </c>
      <c r="I128" s="203">
        <v>142</v>
      </c>
      <c r="J128" s="204" t="s">
        <v>672</v>
      </c>
      <c r="K128" s="205">
        <f t="shared" si="52"/>
        <v>30.5</v>
      </c>
      <c r="L128" s="206">
        <f t="shared" si="53"/>
        <v>0.26406926406926406</v>
      </c>
      <c r="M128" s="201" t="s">
        <v>591</v>
      </c>
      <c r="N128" s="207">
        <v>42202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31</v>
      </c>
      <c r="B129" s="199">
        <v>42151</v>
      </c>
      <c r="C129" s="199"/>
      <c r="D129" s="200" t="s">
        <v>673</v>
      </c>
      <c r="E129" s="201" t="s">
        <v>593</v>
      </c>
      <c r="F129" s="202">
        <v>237.5</v>
      </c>
      <c r="G129" s="201"/>
      <c r="H129" s="201">
        <v>279.5</v>
      </c>
      <c r="I129" s="203">
        <v>278</v>
      </c>
      <c r="J129" s="204" t="s">
        <v>625</v>
      </c>
      <c r="K129" s="205">
        <f t="shared" si="52"/>
        <v>42</v>
      </c>
      <c r="L129" s="206">
        <f t="shared" si="53"/>
        <v>0.17684210526315788</v>
      </c>
      <c r="M129" s="201" t="s">
        <v>591</v>
      </c>
      <c r="N129" s="207">
        <v>42222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32</v>
      </c>
      <c r="B130" s="199">
        <v>42174</v>
      </c>
      <c r="C130" s="199"/>
      <c r="D130" s="200" t="s">
        <v>644</v>
      </c>
      <c r="E130" s="201" t="s">
        <v>623</v>
      </c>
      <c r="F130" s="202">
        <v>340</v>
      </c>
      <c r="G130" s="201"/>
      <c r="H130" s="201">
        <v>448</v>
      </c>
      <c r="I130" s="203">
        <v>448</v>
      </c>
      <c r="J130" s="204" t="s">
        <v>625</v>
      </c>
      <c r="K130" s="205">
        <f t="shared" si="52"/>
        <v>108</v>
      </c>
      <c r="L130" s="206">
        <f t="shared" si="53"/>
        <v>0.31764705882352939</v>
      </c>
      <c r="M130" s="201" t="s">
        <v>591</v>
      </c>
      <c r="N130" s="207">
        <v>43018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33</v>
      </c>
      <c r="B131" s="199">
        <v>42191</v>
      </c>
      <c r="C131" s="199"/>
      <c r="D131" s="200" t="s">
        <v>674</v>
      </c>
      <c r="E131" s="201" t="s">
        <v>623</v>
      </c>
      <c r="F131" s="202">
        <v>390</v>
      </c>
      <c r="G131" s="201"/>
      <c r="H131" s="201">
        <v>460</v>
      </c>
      <c r="I131" s="203">
        <v>460</v>
      </c>
      <c r="J131" s="204" t="s">
        <v>625</v>
      </c>
      <c r="K131" s="205">
        <f t="shared" si="52"/>
        <v>70</v>
      </c>
      <c r="L131" s="206">
        <f t="shared" si="53"/>
        <v>0.17948717948717949</v>
      </c>
      <c r="M131" s="201" t="s">
        <v>591</v>
      </c>
      <c r="N131" s="207">
        <v>42478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8">
        <v>34</v>
      </c>
      <c r="B132" s="209">
        <v>42195</v>
      </c>
      <c r="C132" s="209"/>
      <c r="D132" s="210" t="s">
        <v>675</v>
      </c>
      <c r="E132" s="211" t="s">
        <v>623</v>
      </c>
      <c r="F132" s="212">
        <v>122.5</v>
      </c>
      <c r="G132" s="212"/>
      <c r="H132" s="213">
        <v>61</v>
      </c>
      <c r="I132" s="213">
        <v>172</v>
      </c>
      <c r="J132" s="214" t="s">
        <v>676</v>
      </c>
      <c r="K132" s="215">
        <f t="shared" si="52"/>
        <v>-61.5</v>
      </c>
      <c r="L132" s="216">
        <f t="shared" si="53"/>
        <v>-0.50204081632653064</v>
      </c>
      <c r="M132" s="212" t="s">
        <v>604</v>
      </c>
      <c r="N132" s="209">
        <v>43333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35</v>
      </c>
      <c r="B133" s="199">
        <v>42219</v>
      </c>
      <c r="C133" s="199"/>
      <c r="D133" s="200" t="s">
        <v>677</v>
      </c>
      <c r="E133" s="201" t="s">
        <v>623</v>
      </c>
      <c r="F133" s="202">
        <v>297.5</v>
      </c>
      <c r="G133" s="201"/>
      <c r="H133" s="201">
        <v>350</v>
      </c>
      <c r="I133" s="203">
        <v>360</v>
      </c>
      <c r="J133" s="204" t="s">
        <v>678</v>
      </c>
      <c r="K133" s="205">
        <f t="shared" si="52"/>
        <v>52.5</v>
      </c>
      <c r="L133" s="206">
        <f t="shared" si="53"/>
        <v>0.17647058823529413</v>
      </c>
      <c r="M133" s="201" t="s">
        <v>591</v>
      </c>
      <c r="N133" s="207">
        <v>42232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36</v>
      </c>
      <c r="B134" s="199">
        <v>42219</v>
      </c>
      <c r="C134" s="199"/>
      <c r="D134" s="200" t="s">
        <v>679</v>
      </c>
      <c r="E134" s="201" t="s">
        <v>623</v>
      </c>
      <c r="F134" s="202">
        <v>115.5</v>
      </c>
      <c r="G134" s="201"/>
      <c r="H134" s="201">
        <v>149</v>
      </c>
      <c r="I134" s="203">
        <v>140</v>
      </c>
      <c r="J134" s="204" t="s">
        <v>680</v>
      </c>
      <c r="K134" s="205">
        <f t="shared" si="52"/>
        <v>33.5</v>
      </c>
      <c r="L134" s="206">
        <f t="shared" si="53"/>
        <v>0.29004329004329005</v>
      </c>
      <c r="M134" s="201" t="s">
        <v>591</v>
      </c>
      <c r="N134" s="207">
        <v>42740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37</v>
      </c>
      <c r="B135" s="199">
        <v>42251</v>
      </c>
      <c r="C135" s="199"/>
      <c r="D135" s="200" t="s">
        <v>673</v>
      </c>
      <c r="E135" s="201" t="s">
        <v>623</v>
      </c>
      <c r="F135" s="202">
        <v>226</v>
      </c>
      <c r="G135" s="201"/>
      <c r="H135" s="201">
        <v>292</v>
      </c>
      <c r="I135" s="203">
        <v>292</v>
      </c>
      <c r="J135" s="204" t="s">
        <v>681</v>
      </c>
      <c r="K135" s="205">
        <f t="shared" si="52"/>
        <v>66</v>
      </c>
      <c r="L135" s="206">
        <f t="shared" si="53"/>
        <v>0.29203539823008851</v>
      </c>
      <c r="M135" s="201" t="s">
        <v>591</v>
      </c>
      <c r="N135" s="207">
        <v>42286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38</v>
      </c>
      <c r="B136" s="199">
        <v>42254</v>
      </c>
      <c r="C136" s="199"/>
      <c r="D136" s="200" t="s">
        <v>668</v>
      </c>
      <c r="E136" s="201" t="s">
        <v>623</v>
      </c>
      <c r="F136" s="202">
        <v>232.5</v>
      </c>
      <c r="G136" s="201"/>
      <c r="H136" s="201">
        <v>312.5</v>
      </c>
      <c r="I136" s="203">
        <v>310</v>
      </c>
      <c r="J136" s="204" t="s">
        <v>625</v>
      </c>
      <c r="K136" s="205">
        <f t="shared" si="52"/>
        <v>80</v>
      </c>
      <c r="L136" s="206">
        <f t="shared" si="53"/>
        <v>0.34408602150537637</v>
      </c>
      <c r="M136" s="201" t="s">
        <v>591</v>
      </c>
      <c r="N136" s="207">
        <v>42823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39</v>
      </c>
      <c r="B137" s="199">
        <v>42268</v>
      </c>
      <c r="C137" s="199"/>
      <c r="D137" s="200" t="s">
        <v>682</v>
      </c>
      <c r="E137" s="201" t="s">
        <v>623</v>
      </c>
      <c r="F137" s="202">
        <v>196.5</v>
      </c>
      <c r="G137" s="201"/>
      <c r="H137" s="201">
        <v>238</v>
      </c>
      <c r="I137" s="203">
        <v>238</v>
      </c>
      <c r="J137" s="204" t="s">
        <v>681</v>
      </c>
      <c r="K137" s="205">
        <f t="shared" si="52"/>
        <v>41.5</v>
      </c>
      <c r="L137" s="206">
        <f t="shared" si="53"/>
        <v>0.21119592875318066</v>
      </c>
      <c r="M137" s="201" t="s">
        <v>591</v>
      </c>
      <c r="N137" s="207">
        <v>42291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40</v>
      </c>
      <c r="B138" s="199">
        <v>42271</v>
      </c>
      <c r="C138" s="199"/>
      <c r="D138" s="200" t="s">
        <v>622</v>
      </c>
      <c r="E138" s="201" t="s">
        <v>623</v>
      </c>
      <c r="F138" s="202">
        <v>65</v>
      </c>
      <c r="G138" s="201"/>
      <c r="H138" s="201">
        <v>82</v>
      </c>
      <c r="I138" s="203">
        <v>82</v>
      </c>
      <c r="J138" s="204" t="s">
        <v>681</v>
      </c>
      <c r="K138" s="205">
        <f t="shared" si="52"/>
        <v>17</v>
      </c>
      <c r="L138" s="206">
        <f t="shared" si="53"/>
        <v>0.26153846153846155</v>
      </c>
      <c r="M138" s="201" t="s">
        <v>591</v>
      </c>
      <c r="N138" s="207">
        <v>42578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41</v>
      </c>
      <c r="B139" s="199">
        <v>42291</v>
      </c>
      <c r="C139" s="199"/>
      <c r="D139" s="200" t="s">
        <v>683</v>
      </c>
      <c r="E139" s="201" t="s">
        <v>623</v>
      </c>
      <c r="F139" s="202">
        <v>144</v>
      </c>
      <c r="G139" s="201"/>
      <c r="H139" s="201">
        <v>182.5</v>
      </c>
      <c r="I139" s="203">
        <v>181</v>
      </c>
      <c r="J139" s="204" t="s">
        <v>681</v>
      </c>
      <c r="K139" s="205">
        <f t="shared" si="52"/>
        <v>38.5</v>
      </c>
      <c r="L139" s="206">
        <f t="shared" si="53"/>
        <v>0.2673611111111111</v>
      </c>
      <c r="M139" s="201" t="s">
        <v>591</v>
      </c>
      <c r="N139" s="207">
        <v>42817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42</v>
      </c>
      <c r="B140" s="199">
        <v>42291</v>
      </c>
      <c r="C140" s="199"/>
      <c r="D140" s="200" t="s">
        <v>684</v>
      </c>
      <c r="E140" s="201" t="s">
        <v>623</v>
      </c>
      <c r="F140" s="202">
        <v>264</v>
      </c>
      <c r="G140" s="201"/>
      <c r="H140" s="201">
        <v>311</v>
      </c>
      <c r="I140" s="203">
        <v>311</v>
      </c>
      <c r="J140" s="204" t="s">
        <v>681</v>
      </c>
      <c r="K140" s="205">
        <f t="shared" si="52"/>
        <v>47</v>
      </c>
      <c r="L140" s="206">
        <f t="shared" si="53"/>
        <v>0.17803030303030304</v>
      </c>
      <c r="M140" s="201" t="s">
        <v>591</v>
      </c>
      <c r="N140" s="207">
        <v>42604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8">
        <v>43</v>
      </c>
      <c r="B141" s="199">
        <v>42318</v>
      </c>
      <c r="C141" s="199"/>
      <c r="D141" s="200" t="s">
        <v>685</v>
      </c>
      <c r="E141" s="201" t="s">
        <v>593</v>
      </c>
      <c r="F141" s="202">
        <v>549.5</v>
      </c>
      <c r="G141" s="201"/>
      <c r="H141" s="201">
        <v>630</v>
      </c>
      <c r="I141" s="203">
        <v>630</v>
      </c>
      <c r="J141" s="204" t="s">
        <v>681</v>
      </c>
      <c r="K141" s="205">
        <f t="shared" si="52"/>
        <v>80.5</v>
      </c>
      <c r="L141" s="206">
        <f t="shared" si="53"/>
        <v>0.1464968152866242</v>
      </c>
      <c r="M141" s="201" t="s">
        <v>591</v>
      </c>
      <c r="N141" s="207">
        <v>42419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44</v>
      </c>
      <c r="B142" s="199">
        <v>42342</v>
      </c>
      <c r="C142" s="199"/>
      <c r="D142" s="200" t="s">
        <v>686</v>
      </c>
      <c r="E142" s="201" t="s">
        <v>623</v>
      </c>
      <c r="F142" s="202">
        <v>1027.5</v>
      </c>
      <c r="G142" s="201"/>
      <c r="H142" s="201">
        <v>1315</v>
      </c>
      <c r="I142" s="203">
        <v>1250</v>
      </c>
      <c r="J142" s="204" t="s">
        <v>681</v>
      </c>
      <c r="K142" s="205">
        <f t="shared" si="52"/>
        <v>287.5</v>
      </c>
      <c r="L142" s="206">
        <f t="shared" si="53"/>
        <v>0.27980535279805352</v>
      </c>
      <c r="M142" s="201" t="s">
        <v>591</v>
      </c>
      <c r="N142" s="207">
        <v>43244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45</v>
      </c>
      <c r="B143" s="199">
        <v>42367</v>
      </c>
      <c r="C143" s="199"/>
      <c r="D143" s="200" t="s">
        <v>687</v>
      </c>
      <c r="E143" s="201" t="s">
        <v>623</v>
      </c>
      <c r="F143" s="202">
        <v>465</v>
      </c>
      <c r="G143" s="201"/>
      <c r="H143" s="201">
        <v>540</v>
      </c>
      <c r="I143" s="203">
        <v>540</v>
      </c>
      <c r="J143" s="204" t="s">
        <v>681</v>
      </c>
      <c r="K143" s="205">
        <f t="shared" si="52"/>
        <v>75</v>
      </c>
      <c r="L143" s="206">
        <f t="shared" si="53"/>
        <v>0.16129032258064516</v>
      </c>
      <c r="M143" s="201" t="s">
        <v>591</v>
      </c>
      <c r="N143" s="207">
        <v>42530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8">
        <v>46</v>
      </c>
      <c r="B144" s="199">
        <v>42380</v>
      </c>
      <c r="C144" s="199"/>
      <c r="D144" s="200" t="s">
        <v>383</v>
      </c>
      <c r="E144" s="201" t="s">
        <v>593</v>
      </c>
      <c r="F144" s="202">
        <v>81</v>
      </c>
      <c r="G144" s="201"/>
      <c r="H144" s="201">
        <v>110</v>
      </c>
      <c r="I144" s="203">
        <v>110</v>
      </c>
      <c r="J144" s="204" t="s">
        <v>681</v>
      </c>
      <c r="K144" s="205">
        <f t="shared" si="52"/>
        <v>29</v>
      </c>
      <c r="L144" s="206">
        <f t="shared" si="53"/>
        <v>0.35802469135802467</v>
      </c>
      <c r="M144" s="201" t="s">
        <v>591</v>
      </c>
      <c r="N144" s="207">
        <v>42745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47</v>
      </c>
      <c r="B145" s="199">
        <v>42382</v>
      </c>
      <c r="C145" s="199"/>
      <c r="D145" s="200" t="s">
        <v>688</v>
      </c>
      <c r="E145" s="201" t="s">
        <v>593</v>
      </c>
      <c r="F145" s="202">
        <v>417.5</v>
      </c>
      <c r="G145" s="201"/>
      <c r="H145" s="201">
        <v>547</v>
      </c>
      <c r="I145" s="203">
        <v>535</v>
      </c>
      <c r="J145" s="204" t="s">
        <v>681</v>
      </c>
      <c r="K145" s="205">
        <f t="shared" si="52"/>
        <v>129.5</v>
      </c>
      <c r="L145" s="206">
        <f t="shared" si="53"/>
        <v>0.31017964071856285</v>
      </c>
      <c r="M145" s="201" t="s">
        <v>591</v>
      </c>
      <c r="N145" s="207">
        <v>42578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48</v>
      </c>
      <c r="B146" s="199">
        <v>42408</v>
      </c>
      <c r="C146" s="199"/>
      <c r="D146" s="200" t="s">
        <v>689</v>
      </c>
      <c r="E146" s="201" t="s">
        <v>623</v>
      </c>
      <c r="F146" s="202">
        <v>650</v>
      </c>
      <c r="G146" s="201"/>
      <c r="H146" s="201">
        <v>800</v>
      </c>
      <c r="I146" s="203">
        <v>800</v>
      </c>
      <c r="J146" s="204" t="s">
        <v>681</v>
      </c>
      <c r="K146" s="205">
        <f t="shared" si="52"/>
        <v>150</v>
      </c>
      <c r="L146" s="206">
        <f t="shared" si="53"/>
        <v>0.23076923076923078</v>
      </c>
      <c r="M146" s="201" t="s">
        <v>591</v>
      </c>
      <c r="N146" s="207">
        <v>43154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49</v>
      </c>
      <c r="B147" s="199">
        <v>42433</v>
      </c>
      <c r="C147" s="199"/>
      <c r="D147" s="200" t="s">
        <v>211</v>
      </c>
      <c r="E147" s="201" t="s">
        <v>623</v>
      </c>
      <c r="F147" s="202">
        <v>437.5</v>
      </c>
      <c r="G147" s="201"/>
      <c r="H147" s="201">
        <v>504.5</v>
      </c>
      <c r="I147" s="203">
        <v>522</v>
      </c>
      <c r="J147" s="204" t="s">
        <v>690</v>
      </c>
      <c r="K147" s="205">
        <f t="shared" si="52"/>
        <v>67</v>
      </c>
      <c r="L147" s="206">
        <f t="shared" si="53"/>
        <v>0.15314285714285714</v>
      </c>
      <c r="M147" s="201" t="s">
        <v>591</v>
      </c>
      <c r="N147" s="207">
        <v>42480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50</v>
      </c>
      <c r="B148" s="199">
        <v>42438</v>
      </c>
      <c r="C148" s="199"/>
      <c r="D148" s="200" t="s">
        <v>691</v>
      </c>
      <c r="E148" s="201" t="s">
        <v>623</v>
      </c>
      <c r="F148" s="202">
        <v>189.5</v>
      </c>
      <c r="G148" s="201"/>
      <c r="H148" s="201">
        <v>218</v>
      </c>
      <c r="I148" s="203">
        <v>218</v>
      </c>
      <c r="J148" s="204" t="s">
        <v>681</v>
      </c>
      <c r="K148" s="205">
        <f t="shared" si="52"/>
        <v>28.5</v>
      </c>
      <c r="L148" s="206">
        <f t="shared" si="53"/>
        <v>0.15039577836411611</v>
      </c>
      <c r="M148" s="201" t="s">
        <v>591</v>
      </c>
      <c r="N148" s="207">
        <v>43034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8">
        <v>51</v>
      </c>
      <c r="B149" s="209">
        <v>42471</v>
      </c>
      <c r="C149" s="209"/>
      <c r="D149" s="217" t="s">
        <v>692</v>
      </c>
      <c r="E149" s="212" t="s">
        <v>623</v>
      </c>
      <c r="F149" s="212">
        <v>36.5</v>
      </c>
      <c r="G149" s="213"/>
      <c r="H149" s="213">
        <v>15.85</v>
      </c>
      <c r="I149" s="213">
        <v>60</v>
      </c>
      <c r="J149" s="214" t="s">
        <v>693</v>
      </c>
      <c r="K149" s="215">
        <f t="shared" si="52"/>
        <v>-20.65</v>
      </c>
      <c r="L149" s="216">
        <f t="shared" si="53"/>
        <v>-0.5657534246575342</v>
      </c>
      <c r="M149" s="212" t="s">
        <v>604</v>
      </c>
      <c r="N149" s="220">
        <v>43627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52</v>
      </c>
      <c r="B150" s="199">
        <v>42472</v>
      </c>
      <c r="C150" s="199"/>
      <c r="D150" s="200" t="s">
        <v>694</v>
      </c>
      <c r="E150" s="201" t="s">
        <v>623</v>
      </c>
      <c r="F150" s="202">
        <v>93</v>
      </c>
      <c r="G150" s="201"/>
      <c r="H150" s="201">
        <v>149</v>
      </c>
      <c r="I150" s="203">
        <v>140</v>
      </c>
      <c r="J150" s="204" t="s">
        <v>695</v>
      </c>
      <c r="K150" s="205">
        <f t="shared" si="52"/>
        <v>56</v>
      </c>
      <c r="L150" s="206">
        <f t="shared" si="53"/>
        <v>0.60215053763440862</v>
      </c>
      <c r="M150" s="201" t="s">
        <v>591</v>
      </c>
      <c r="N150" s="207">
        <v>42740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53</v>
      </c>
      <c r="B151" s="199">
        <v>42472</v>
      </c>
      <c r="C151" s="199"/>
      <c r="D151" s="200" t="s">
        <v>696</v>
      </c>
      <c r="E151" s="201" t="s">
        <v>623</v>
      </c>
      <c r="F151" s="202">
        <v>130</v>
      </c>
      <c r="G151" s="201"/>
      <c r="H151" s="201">
        <v>150</v>
      </c>
      <c r="I151" s="203" t="s">
        <v>697</v>
      </c>
      <c r="J151" s="204" t="s">
        <v>681</v>
      </c>
      <c r="K151" s="205">
        <f t="shared" si="52"/>
        <v>20</v>
      </c>
      <c r="L151" s="206">
        <f t="shared" si="53"/>
        <v>0.15384615384615385</v>
      </c>
      <c r="M151" s="201" t="s">
        <v>591</v>
      </c>
      <c r="N151" s="207">
        <v>42564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54</v>
      </c>
      <c r="B152" s="199">
        <v>42473</v>
      </c>
      <c r="C152" s="199"/>
      <c r="D152" s="200" t="s">
        <v>698</v>
      </c>
      <c r="E152" s="201" t="s">
        <v>623</v>
      </c>
      <c r="F152" s="202">
        <v>196</v>
      </c>
      <c r="G152" s="201"/>
      <c r="H152" s="201">
        <v>299</v>
      </c>
      <c r="I152" s="203">
        <v>299</v>
      </c>
      <c r="J152" s="204" t="s">
        <v>681</v>
      </c>
      <c r="K152" s="205">
        <v>103</v>
      </c>
      <c r="L152" s="206">
        <v>0.52551020408163296</v>
      </c>
      <c r="M152" s="201" t="s">
        <v>591</v>
      </c>
      <c r="N152" s="207">
        <v>42620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55</v>
      </c>
      <c r="B153" s="199">
        <v>42473</v>
      </c>
      <c r="C153" s="199"/>
      <c r="D153" s="200" t="s">
        <v>699</v>
      </c>
      <c r="E153" s="201" t="s">
        <v>623</v>
      </c>
      <c r="F153" s="202">
        <v>88</v>
      </c>
      <c r="G153" s="201"/>
      <c r="H153" s="201">
        <v>103</v>
      </c>
      <c r="I153" s="203">
        <v>103</v>
      </c>
      <c r="J153" s="204" t="s">
        <v>681</v>
      </c>
      <c r="K153" s="205">
        <v>15</v>
      </c>
      <c r="L153" s="206">
        <v>0.170454545454545</v>
      </c>
      <c r="M153" s="201" t="s">
        <v>591</v>
      </c>
      <c r="N153" s="207">
        <v>42530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56</v>
      </c>
      <c r="B154" s="199">
        <v>42492</v>
      </c>
      <c r="C154" s="199"/>
      <c r="D154" s="200" t="s">
        <v>700</v>
      </c>
      <c r="E154" s="201" t="s">
        <v>623</v>
      </c>
      <c r="F154" s="202">
        <v>127.5</v>
      </c>
      <c r="G154" s="201"/>
      <c r="H154" s="201">
        <v>148</v>
      </c>
      <c r="I154" s="203" t="s">
        <v>701</v>
      </c>
      <c r="J154" s="204" t="s">
        <v>681</v>
      </c>
      <c r="K154" s="205">
        <f t="shared" ref="K154:K158" si="54">H154-F154</f>
        <v>20.5</v>
      </c>
      <c r="L154" s="206">
        <f t="shared" ref="L154:L158" si="55">K154/F154</f>
        <v>0.16078431372549021</v>
      </c>
      <c r="M154" s="201" t="s">
        <v>591</v>
      </c>
      <c r="N154" s="207">
        <v>42564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57</v>
      </c>
      <c r="B155" s="199">
        <v>42493</v>
      </c>
      <c r="C155" s="199"/>
      <c r="D155" s="200" t="s">
        <v>702</v>
      </c>
      <c r="E155" s="201" t="s">
        <v>623</v>
      </c>
      <c r="F155" s="202">
        <v>675</v>
      </c>
      <c r="G155" s="201"/>
      <c r="H155" s="201">
        <v>815</v>
      </c>
      <c r="I155" s="203" t="s">
        <v>703</v>
      </c>
      <c r="J155" s="204" t="s">
        <v>681</v>
      </c>
      <c r="K155" s="205">
        <f t="shared" si="54"/>
        <v>140</v>
      </c>
      <c r="L155" s="206">
        <f t="shared" si="55"/>
        <v>0.2074074074074074</v>
      </c>
      <c r="M155" s="201" t="s">
        <v>591</v>
      </c>
      <c r="N155" s="207">
        <v>43154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8">
        <v>58</v>
      </c>
      <c r="B156" s="209">
        <v>42522</v>
      </c>
      <c r="C156" s="209"/>
      <c r="D156" s="210" t="s">
        <v>704</v>
      </c>
      <c r="E156" s="211" t="s">
        <v>623</v>
      </c>
      <c r="F156" s="212">
        <v>500</v>
      </c>
      <c r="G156" s="212"/>
      <c r="H156" s="213">
        <v>232.5</v>
      </c>
      <c r="I156" s="213" t="s">
        <v>705</v>
      </c>
      <c r="J156" s="214" t="s">
        <v>706</v>
      </c>
      <c r="K156" s="215">
        <f t="shared" si="54"/>
        <v>-267.5</v>
      </c>
      <c r="L156" s="216">
        <f t="shared" si="55"/>
        <v>-0.53500000000000003</v>
      </c>
      <c r="M156" s="212" t="s">
        <v>604</v>
      </c>
      <c r="N156" s="209">
        <v>43735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59</v>
      </c>
      <c r="B157" s="199">
        <v>42527</v>
      </c>
      <c r="C157" s="199"/>
      <c r="D157" s="200" t="s">
        <v>542</v>
      </c>
      <c r="E157" s="201" t="s">
        <v>623</v>
      </c>
      <c r="F157" s="202">
        <v>110</v>
      </c>
      <c r="G157" s="201"/>
      <c r="H157" s="201">
        <v>126.5</v>
      </c>
      <c r="I157" s="203">
        <v>125</v>
      </c>
      <c r="J157" s="204" t="s">
        <v>632</v>
      </c>
      <c r="K157" s="205">
        <f t="shared" si="54"/>
        <v>16.5</v>
      </c>
      <c r="L157" s="206">
        <f t="shared" si="55"/>
        <v>0.15</v>
      </c>
      <c r="M157" s="201" t="s">
        <v>591</v>
      </c>
      <c r="N157" s="207">
        <v>42552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60</v>
      </c>
      <c r="B158" s="199">
        <v>42538</v>
      </c>
      <c r="C158" s="199"/>
      <c r="D158" s="200" t="s">
        <v>707</v>
      </c>
      <c r="E158" s="201" t="s">
        <v>623</v>
      </c>
      <c r="F158" s="202">
        <v>44</v>
      </c>
      <c r="G158" s="201"/>
      <c r="H158" s="201">
        <v>69.5</v>
      </c>
      <c r="I158" s="203">
        <v>69.5</v>
      </c>
      <c r="J158" s="204" t="s">
        <v>708</v>
      </c>
      <c r="K158" s="205">
        <f t="shared" si="54"/>
        <v>25.5</v>
      </c>
      <c r="L158" s="206">
        <f t="shared" si="55"/>
        <v>0.57954545454545459</v>
      </c>
      <c r="M158" s="201" t="s">
        <v>591</v>
      </c>
      <c r="N158" s="207">
        <v>42977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61</v>
      </c>
      <c r="B159" s="199">
        <v>42549</v>
      </c>
      <c r="C159" s="199"/>
      <c r="D159" s="200" t="s">
        <v>709</v>
      </c>
      <c r="E159" s="201" t="s">
        <v>623</v>
      </c>
      <c r="F159" s="202">
        <v>262.5</v>
      </c>
      <c r="G159" s="201"/>
      <c r="H159" s="201">
        <v>340</v>
      </c>
      <c r="I159" s="203">
        <v>333</v>
      </c>
      <c r="J159" s="204" t="s">
        <v>710</v>
      </c>
      <c r="K159" s="205">
        <v>77.5</v>
      </c>
      <c r="L159" s="206">
        <v>0.29523809523809502</v>
      </c>
      <c r="M159" s="201" t="s">
        <v>591</v>
      </c>
      <c r="N159" s="207">
        <v>43017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62</v>
      </c>
      <c r="B160" s="199">
        <v>42549</v>
      </c>
      <c r="C160" s="199"/>
      <c r="D160" s="200" t="s">
        <v>711</v>
      </c>
      <c r="E160" s="201" t="s">
        <v>623</v>
      </c>
      <c r="F160" s="202">
        <v>840</v>
      </c>
      <c r="G160" s="201"/>
      <c r="H160" s="201">
        <v>1230</v>
      </c>
      <c r="I160" s="203">
        <v>1230</v>
      </c>
      <c r="J160" s="204" t="s">
        <v>681</v>
      </c>
      <c r="K160" s="205">
        <v>390</v>
      </c>
      <c r="L160" s="206">
        <v>0.46428571428571402</v>
      </c>
      <c r="M160" s="201" t="s">
        <v>591</v>
      </c>
      <c r="N160" s="207">
        <v>42649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21">
        <v>63</v>
      </c>
      <c r="B161" s="222">
        <v>42556</v>
      </c>
      <c r="C161" s="222"/>
      <c r="D161" s="223" t="s">
        <v>712</v>
      </c>
      <c r="E161" s="224" t="s">
        <v>623</v>
      </c>
      <c r="F161" s="224">
        <v>395</v>
      </c>
      <c r="G161" s="225"/>
      <c r="H161" s="225">
        <f>(468.5+342.5)/2</f>
        <v>405.5</v>
      </c>
      <c r="I161" s="225">
        <v>510</v>
      </c>
      <c r="J161" s="226" t="s">
        <v>713</v>
      </c>
      <c r="K161" s="227">
        <f t="shared" ref="K161:K167" si="56">H161-F161</f>
        <v>10.5</v>
      </c>
      <c r="L161" s="228">
        <f t="shared" ref="L161:L167" si="57">K161/F161</f>
        <v>2.6582278481012658E-2</v>
      </c>
      <c r="M161" s="224" t="s">
        <v>714</v>
      </c>
      <c r="N161" s="222">
        <v>43606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8">
        <v>64</v>
      </c>
      <c r="B162" s="209">
        <v>42584</v>
      </c>
      <c r="C162" s="209"/>
      <c r="D162" s="210" t="s">
        <v>715</v>
      </c>
      <c r="E162" s="211" t="s">
        <v>593</v>
      </c>
      <c r="F162" s="212">
        <f>169.5-12.8</f>
        <v>156.69999999999999</v>
      </c>
      <c r="G162" s="212"/>
      <c r="H162" s="213">
        <v>77</v>
      </c>
      <c r="I162" s="213" t="s">
        <v>716</v>
      </c>
      <c r="J162" s="214" t="s">
        <v>717</v>
      </c>
      <c r="K162" s="215">
        <f t="shared" si="56"/>
        <v>-79.699999999999989</v>
      </c>
      <c r="L162" s="216">
        <f t="shared" si="57"/>
        <v>-0.50861518825781749</v>
      </c>
      <c r="M162" s="212" t="s">
        <v>604</v>
      </c>
      <c r="N162" s="209">
        <v>43522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8">
        <v>65</v>
      </c>
      <c r="B163" s="209">
        <v>42586</v>
      </c>
      <c r="C163" s="209"/>
      <c r="D163" s="210" t="s">
        <v>718</v>
      </c>
      <c r="E163" s="211" t="s">
        <v>623</v>
      </c>
      <c r="F163" s="212">
        <v>400</v>
      </c>
      <c r="G163" s="212"/>
      <c r="H163" s="213">
        <v>305</v>
      </c>
      <c r="I163" s="213">
        <v>475</v>
      </c>
      <c r="J163" s="214" t="s">
        <v>719</v>
      </c>
      <c r="K163" s="215">
        <f t="shared" si="56"/>
        <v>-95</v>
      </c>
      <c r="L163" s="216">
        <f t="shared" si="57"/>
        <v>-0.23749999999999999</v>
      </c>
      <c r="M163" s="212" t="s">
        <v>604</v>
      </c>
      <c r="N163" s="209">
        <v>43606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66</v>
      </c>
      <c r="B164" s="199">
        <v>42593</v>
      </c>
      <c r="C164" s="199"/>
      <c r="D164" s="200" t="s">
        <v>720</v>
      </c>
      <c r="E164" s="201" t="s">
        <v>623</v>
      </c>
      <c r="F164" s="202">
        <v>86.5</v>
      </c>
      <c r="G164" s="201"/>
      <c r="H164" s="201">
        <v>130</v>
      </c>
      <c r="I164" s="203">
        <v>130</v>
      </c>
      <c r="J164" s="204" t="s">
        <v>721</v>
      </c>
      <c r="K164" s="205">
        <f t="shared" si="56"/>
        <v>43.5</v>
      </c>
      <c r="L164" s="206">
        <f t="shared" si="57"/>
        <v>0.50289017341040465</v>
      </c>
      <c r="M164" s="201" t="s">
        <v>591</v>
      </c>
      <c r="N164" s="207">
        <v>43091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8">
        <v>67</v>
      </c>
      <c r="B165" s="209">
        <v>42600</v>
      </c>
      <c r="C165" s="209"/>
      <c r="D165" s="210" t="s">
        <v>110</v>
      </c>
      <c r="E165" s="211" t="s">
        <v>623</v>
      </c>
      <c r="F165" s="212">
        <v>133.5</v>
      </c>
      <c r="G165" s="212"/>
      <c r="H165" s="213">
        <v>126.5</v>
      </c>
      <c r="I165" s="213">
        <v>178</v>
      </c>
      <c r="J165" s="214" t="s">
        <v>722</v>
      </c>
      <c r="K165" s="215">
        <f t="shared" si="56"/>
        <v>-7</v>
      </c>
      <c r="L165" s="216">
        <f t="shared" si="57"/>
        <v>-5.2434456928838954E-2</v>
      </c>
      <c r="M165" s="212" t="s">
        <v>604</v>
      </c>
      <c r="N165" s="209">
        <v>42615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68</v>
      </c>
      <c r="B166" s="199">
        <v>42613</v>
      </c>
      <c r="C166" s="199"/>
      <c r="D166" s="200" t="s">
        <v>723</v>
      </c>
      <c r="E166" s="201" t="s">
        <v>623</v>
      </c>
      <c r="F166" s="202">
        <v>560</v>
      </c>
      <c r="G166" s="201"/>
      <c r="H166" s="201">
        <v>725</v>
      </c>
      <c r="I166" s="203">
        <v>725</v>
      </c>
      <c r="J166" s="204" t="s">
        <v>625</v>
      </c>
      <c r="K166" s="205">
        <f t="shared" si="56"/>
        <v>165</v>
      </c>
      <c r="L166" s="206">
        <f t="shared" si="57"/>
        <v>0.29464285714285715</v>
      </c>
      <c r="M166" s="201" t="s">
        <v>591</v>
      </c>
      <c r="N166" s="207">
        <v>42456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69</v>
      </c>
      <c r="B167" s="199">
        <v>42614</v>
      </c>
      <c r="C167" s="199"/>
      <c r="D167" s="200" t="s">
        <v>724</v>
      </c>
      <c r="E167" s="201" t="s">
        <v>623</v>
      </c>
      <c r="F167" s="202">
        <v>160.5</v>
      </c>
      <c r="G167" s="201"/>
      <c r="H167" s="201">
        <v>210</v>
      </c>
      <c r="I167" s="203">
        <v>210</v>
      </c>
      <c r="J167" s="204" t="s">
        <v>625</v>
      </c>
      <c r="K167" s="205">
        <f t="shared" si="56"/>
        <v>49.5</v>
      </c>
      <c r="L167" s="206">
        <f t="shared" si="57"/>
        <v>0.30841121495327101</v>
      </c>
      <c r="M167" s="201" t="s">
        <v>591</v>
      </c>
      <c r="N167" s="207">
        <v>42871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70</v>
      </c>
      <c r="B168" s="199">
        <v>42646</v>
      </c>
      <c r="C168" s="199"/>
      <c r="D168" s="200" t="s">
        <v>397</v>
      </c>
      <c r="E168" s="201" t="s">
        <v>623</v>
      </c>
      <c r="F168" s="202">
        <v>430</v>
      </c>
      <c r="G168" s="201"/>
      <c r="H168" s="201">
        <v>596</v>
      </c>
      <c r="I168" s="203">
        <v>575</v>
      </c>
      <c r="J168" s="204" t="s">
        <v>725</v>
      </c>
      <c r="K168" s="205">
        <v>166</v>
      </c>
      <c r="L168" s="206">
        <v>0.38604651162790699</v>
      </c>
      <c r="M168" s="201" t="s">
        <v>591</v>
      </c>
      <c r="N168" s="207">
        <v>42769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71</v>
      </c>
      <c r="B169" s="199">
        <v>42657</v>
      </c>
      <c r="C169" s="199"/>
      <c r="D169" s="200" t="s">
        <v>726</v>
      </c>
      <c r="E169" s="201" t="s">
        <v>623</v>
      </c>
      <c r="F169" s="202">
        <v>280</v>
      </c>
      <c r="G169" s="201"/>
      <c r="H169" s="201">
        <v>345</v>
      </c>
      <c r="I169" s="203">
        <v>345</v>
      </c>
      <c r="J169" s="204" t="s">
        <v>625</v>
      </c>
      <c r="K169" s="205">
        <f t="shared" ref="K169:K174" si="58">H169-F169</f>
        <v>65</v>
      </c>
      <c r="L169" s="206">
        <f t="shared" ref="L169:L170" si="59">K169/F169</f>
        <v>0.23214285714285715</v>
      </c>
      <c r="M169" s="201" t="s">
        <v>591</v>
      </c>
      <c r="N169" s="207">
        <v>42814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72</v>
      </c>
      <c r="B170" s="199">
        <v>42657</v>
      </c>
      <c r="C170" s="199"/>
      <c r="D170" s="200" t="s">
        <v>727</v>
      </c>
      <c r="E170" s="201" t="s">
        <v>623</v>
      </c>
      <c r="F170" s="202">
        <v>245</v>
      </c>
      <c r="G170" s="201"/>
      <c r="H170" s="201">
        <v>325.5</v>
      </c>
      <c r="I170" s="203">
        <v>330</v>
      </c>
      <c r="J170" s="204" t="s">
        <v>728</v>
      </c>
      <c r="K170" s="205">
        <f t="shared" si="58"/>
        <v>80.5</v>
      </c>
      <c r="L170" s="206">
        <f t="shared" si="59"/>
        <v>0.32857142857142857</v>
      </c>
      <c r="M170" s="201" t="s">
        <v>591</v>
      </c>
      <c r="N170" s="207">
        <v>42769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73</v>
      </c>
      <c r="B171" s="199">
        <v>42660</v>
      </c>
      <c r="C171" s="199"/>
      <c r="D171" s="200" t="s">
        <v>347</v>
      </c>
      <c r="E171" s="201" t="s">
        <v>623</v>
      </c>
      <c r="F171" s="202">
        <v>125</v>
      </c>
      <c r="G171" s="201"/>
      <c r="H171" s="201">
        <v>160</v>
      </c>
      <c r="I171" s="203">
        <v>160</v>
      </c>
      <c r="J171" s="204" t="s">
        <v>681</v>
      </c>
      <c r="K171" s="205">
        <f t="shared" si="58"/>
        <v>35</v>
      </c>
      <c r="L171" s="206">
        <v>0.28000000000000003</v>
      </c>
      <c r="M171" s="201" t="s">
        <v>591</v>
      </c>
      <c r="N171" s="207">
        <v>42803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74</v>
      </c>
      <c r="B172" s="199">
        <v>42660</v>
      </c>
      <c r="C172" s="199"/>
      <c r="D172" s="200" t="s">
        <v>470</v>
      </c>
      <c r="E172" s="201" t="s">
        <v>623</v>
      </c>
      <c r="F172" s="202">
        <v>114</v>
      </c>
      <c r="G172" s="201"/>
      <c r="H172" s="201">
        <v>145</v>
      </c>
      <c r="I172" s="203">
        <v>145</v>
      </c>
      <c r="J172" s="204" t="s">
        <v>681</v>
      </c>
      <c r="K172" s="205">
        <f t="shared" si="58"/>
        <v>31</v>
      </c>
      <c r="L172" s="206">
        <f t="shared" ref="L172:L174" si="60">K172/F172</f>
        <v>0.27192982456140352</v>
      </c>
      <c r="M172" s="201" t="s">
        <v>591</v>
      </c>
      <c r="N172" s="207">
        <v>42859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75</v>
      </c>
      <c r="B173" s="199">
        <v>42660</v>
      </c>
      <c r="C173" s="199"/>
      <c r="D173" s="200" t="s">
        <v>729</v>
      </c>
      <c r="E173" s="201" t="s">
        <v>623</v>
      </c>
      <c r="F173" s="202">
        <v>212</v>
      </c>
      <c r="G173" s="201"/>
      <c r="H173" s="201">
        <v>280</v>
      </c>
      <c r="I173" s="203">
        <v>276</v>
      </c>
      <c r="J173" s="204" t="s">
        <v>730</v>
      </c>
      <c r="K173" s="205">
        <f t="shared" si="58"/>
        <v>68</v>
      </c>
      <c r="L173" s="206">
        <f t="shared" si="60"/>
        <v>0.32075471698113206</v>
      </c>
      <c r="M173" s="201" t="s">
        <v>591</v>
      </c>
      <c r="N173" s="207">
        <v>42858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76</v>
      </c>
      <c r="B174" s="199">
        <v>42678</v>
      </c>
      <c r="C174" s="199"/>
      <c r="D174" s="200" t="s">
        <v>458</v>
      </c>
      <c r="E174" s="201" t="s">
        <v>623</v>
      </c>
      <c r="F174" s="202">
        <v>155</v>
      </c>
      <c r="G174" s="201"/>
      <c r="H174" s="201">
        <v>210</v>
      </c>
      <c r="I174" s="203">
        <v>210</v>
      </c>
      <c r="J174" s="204" t="s">
        <v>731</v>
      </c>
      <c r="K174" s="205">
        <f t="shared" si="58"/>
        <v>55</v>
      </c>
      <c r="L174" s="206">
        <f t="shared" si="60"/>
        <v>0.35483870967741937</v>
      </c>
      <c r="M174" s="201" t="s">
        <v>591</v>
      </c>
      <c r="N174" s="207">
        <v>42944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8">
        <v>77</v>
      </c>
      <c r="B175" s="209">
        <v>42710</v>
      </c>
      <c r="C175" s="209"/>
      <c r="D175" s="210" t="s">
        <v>732</v>
      </c>
      <c r="E175" s="211" t="s">
        <v>623</v>
      </c>
      <c r="F175" s="212">
        <v>150.5</v>
      </c>
      <c r="G175" s="212"/>
      <c r="H175" s="213">
        <v>72.5</v>
      </c>
      <c r="I175" s="213">
        <v>174</v>
      </c>
      <c r="J175" s="214" t="s">
        <v>733</v>
      </c>
      <c r="K175" s="215">
        <v>-78</v>
      </c>
      <c r="L175" s="216">
        <v>-0.51827242524916906</v>
      </c>
      <c r="M175" s="212" t="s">
        <v>604</v>
      </c>
      <c r="N175" s="209">
        <v>43333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78</v>
      </c>
      <c r="B176" s="199">
        <v>42712</v>
      </c>
      <c r="C176" s="199"/>
      <c r="D176" s="200" t="s">
        <v>734</v>
      </c>
      <c r="E176" s="201" t="s">
        <v>623</v>
      </c>
      <c r="F176" s="202">
        <v>380</v>
      </c>
      <c r="G176" s="201"/>
      <c r="H176" s="201">
        <v>478</v>
      </c>
      <c r="I176" s="203">
        <v>468</v>
      </c>
      <c r="J176" s="204" t="s">
        <v>681</v>
      </c>
      <c r="K176" s="205">
        <f t="shared" ref="K176:K178" si="61">H176-F176</f>
        <v>98</v>
      </c>
      <c r="L176" s="206">
        <f t="shared" ref="L176:L178" si="62">K176/F176</f>
        <v>0.25789473684210529</v>
      </c>
      <c r="M176" s="201" t="s">
        <v>591</v>
      </c>
      <c r="N176" s="207">
        <v>43025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79</v>
      </c>
      <c r="B177" s="199">
        <v>42734</v>
      </c>
      <c r="C177" s="199"/>
      <c r="D177" s="200" t="s">
        <v>109</v>
      </c>
      <c r="E177" s="201" t="s">
        <v>623</v>
      </c>
      <c r="F177" s="202">
        <v>305</v>
      </c>
      <c r="G177" s="201"/>
      <c r="H177" s="201">
        <v>375</v>
      </c>
      <c r="I177" s="203">
        <v>375</v>
      </c>
      <c r="J177" s="204" t="s">
        <v>681</v>
      </c>
      <c r="K177" s="205">
        <f t="shared" si="61"/>
        <v>70</v>
      </c>
      <c r="L177" s="206">
        <f t="shared" si="62"/>
        <v>0.22950819672131148</v>
      </c>
      <c r="M177" s="201" t="s">
        <v>591</v>
      </c>
      <c r="N177" s="207">
        <v>42768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80</v>
      </c>
      <c r="B178" s="199">
        <v>42739</v>
      </c>
      <c r="C178" s="199"/>
      <c r="D178" s="200" t="s">
        <v>95</v>
      </c>
      <c r="E178" s="201" t="s">
        <v>623</v>
      </c>
      <c r="F178" s="202">
        <v>99.5</v>
      </c>
      <c r="G178" s="201"/>
      <c r="H178" s="201">
        <v>158</v>
      </c>
      <c r="I178" s="203">
        <v>158</v>
      </c>
      <c r="J178" s="204" t="s">
        <v>681</v>
      </c>
      <c r="K178" s="205">
        <f t="shared" si="61"/>
        <v>58.5</v>
      </c>
      <c r="L178" s="206">
        <f t="shared" si="62"/>
        <v>0.5879396984924623</v>
      </c>
      <c r="M178" s="201" t="s">
        <v>591</v>
      </c>
      <c r="N178" s="207">
        <v>42898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81</v>
      </c>
      <c r="B179" s="199">
        <v>42739</v>
      </c>
      <c r="C179" s="199"/>
      <c r="D179" s="200" t="s">
        <v>95</v>
      </c>
      <c r="E179" s="201" t="s">
        <v>623</v>
      </c>
      <c r="F179" s="202">
        <v>99.5</v>
      </c>
      <c r="G179" s="201"/>
      <c r="H179" s="201">
        <v>158</v>
      </c>
      <c r="I179" s="203">
        <v>158</v>
      </c>
      <c r="J179" s="204" t="s">
        <v>681</v>
      </c>
      <c r="K179" s="205">
        <v>58.5</v>
      </c>
      <c r="L179" s="206">
        <v>0.58793969849246197</v>
      </c>
      <c r="M179" s="201" t="s">
        <v>591</v>
      </c>
      <c r="N179" s="207">
        <v>42898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82</v>
      </c>
      <c r="B180" s="199">
        <v>42786</v>
      </c>
      <c r="C180" s="199"/>
      <c r="D180" s="200" t="s">
        <v>186</v>
      </c>
      <c r="E180" s="201" t="s">
        <v>623</v>
      </c>
      <c r="F180" s="202">
        <v>140.5</v>
      </c>
      <c r="G180" s="201"/>
      <c r="H180" s="201">
        <v>220</v>
      </c>
      <c r="I180" s="203">
        <v>220</v>
      </c>
      <c r="J180" s="204" t="s">
        <v>681</v>
      </c>
      <c r="K180" s="205">
        <f>H180-F180</f>
        <v>79.5</v>
      </c>
      <c r="L180" s="206">
        <f>K180/F180</f>
        <v>0.5658362989323843</v>
      </c>
      <c r="M180" s="201" t="s">
        <v>591</v>
      </c>
      <c r="N180" s="207">
        <v>42864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83</v>
      </c>
      <c r="B181" s="199">
        <v>42786</v>
      </c>
      <c r="C181" s="199"/>
      <c r="D181" s="200" t="s">
        <v>735</v>
      </c>
      <c r="E181" s="201" t="s">
        <v>623</v>
      </c>
      <c r="F181" s="202">
        <v>202.5</v>
      </c>
      <c r="G181" s="201"/>
      <c r="H181" s="201">
        <v>234</v>
      </c>
      <c r="I181" s="203">
        <v>234</v>
      </c>
      <c r="J181" s="204" t="s">
        <v>681</v>
      </c>
      <c r="K181" s="205">
        <v>31.5</v>
      </c>
      <c r="L181" s="206">
        <v>0.155555555555556</v>
      </c>
      <c r="M181" s="201" t="s">
        <v>591</v>
      </c>
      <c r="N181" s="207">
        <v>42836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84</v>
      </c>
      <c r="B182" s="199">
        <v>42818</v>
      </c>
      <c r="C182" s="199"/>
      <c r="D182" s="200" t="s">
        <v>736</v>
      </c>
      <c r="E182" s="201" t="s">
        <v>623</v>
      </c>
      <c r="F182" s="202">
        <v>300.5</v>
      </c>
      <c r="G182" s="201"/>
      <c r="H182" s="201">
        <v>417.5</v>
      </c>
      <c r="I182" s="203">
        <v>420</v>
      </c>
      <c r="J182" s="204" t="s">
        <v>737</v>
      </c>
      <c r="K182" s="205">
        <f>H182-F182</f>
        <v>117</v>
      </c>
      <c r="L182" s="206">
        <f>K182/F182</f>
        <v>0.38935108153078202</v>
      </c>
      <c r="M182" s="201" t="s">
        <v>591</v>
      </c>
      <c r="N182" s="207">
        <v>43070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85</v>
      </c>
      <c r="B183" s="199">
        <v>42818</v>
      </c>
      <c r="C183" s="199"/>
      <c r="D183" s="200" t="s">
        <v>711</v>
      </c>
      <c r="E183" s="201" t="s">
        <v>623</v>
      </c>
      <c r="F183" s="202">
        <v>850</v>
      </c>
      <c r="G183" s="201"/>
      <c r="H183" s="201">
        <v>1042.5</v>
      </c>
      <c r="I183" s="203">
        <v>1023</v>
      </c>
      <c r="J183" s="204" t="s">
        <v>738</v>
      </c>
      <c r="K183" s="205">
        <v>192.5</v>
      </c>
      <c r="L183" s="206">
        <v>0.22647058823529401</v>
      </c>
      <c r="M183" s="201" t="s">
        <v>591</v>
      </c>
      <c r="N183" s="207">
        <v>42830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86</v>
      </c>
      <c r="B184" s="199">
        <v>42830</v>
      </c>
      <c r="C184" s="199"/>
      <c r="D184" s="200" t="s">
        <v>489</v>
      </c>
      <c r="E184" s="201" t="s">
        <v>623</v>
      </c>
      <c r="F184" s="202">
        <v>785</v>
      </c>
      <c r="G184" s="201"/>
      <c r="H184" s="201">
        <v>930</v>
      </c>
      <c r="I184" s="203">
        <v>920</v>
      </c>
      <c r="J184" s="204" t="s">
        <v>739</v>
      </c>
      <c r="K184" s="205">
        <f>H184-F184</f>
        <v>145</v>
      </c>
      <c r="L184" s="206">
        <f>K184/F184</f>
        <v>0.18471337579617833</v>
      </c>
      <c r="M184" s="201" t="s">
        <v>591</v>
      </c>
      <c r="N184" s="207">
        <v>42976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8">
        <v>87</v>
      </c>
      <c r="B185" s="209">
        <v>42831</v>
      </c>
      <c r="C185" s="209"/>
      <c r="D185" s="210" t="s">
        <v>740</v>
      </c>
      <c r="E185" s="211" t="s">
        <v>623</v>
      </c>
      <c r="F185" s="212">
        <v>40</v>
      </c>
      <c r="G185" s="212"/>
      <c r="H185" s="213">
        <v>13.1</v>
      </c>
      <c r="I185" s="213">
        <v>60</v>
      </c>
      <c r="J185" s="214" t="s">
        <v>741</v>
      </c>
      <c r="K185" s="215">
        <v>-26.9</v>
      </c>
      <c r="L185" s="216">
        <v>-0.67249999999999999</v>
      </c>
      <c r="M185" s="212" t="s">
        <v>604</v>
      </c>
      <c r="N185" s="209">
        <v>43138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88</v>
      </c>
      <c r="B186" s="199">
        <v>42837</v>
      </c>
      <c r="C186" s="199"/>
      <c r="D186" s="200" t="s">
        <v>94</v>
      </c>
      <c r="E186" s="201" t="s">
        <v>623</v>
      </c>
      <c r="F186" s="202">
        <v>289.5</v>
      </c>
      <c r="G186" s="201"/>
      <c r="H186" s="201">
        <v>354</v>
      </c>
      <c r="I186" s="203">
        <v>360</v>
      </c>
      <c r="J186" s="204" t="s">
        <v>742</v>
      </c>
      <c r="K186" s="205">
        <f t="shared" ref="K186:K194" si="63">H186-F186</f>
        <v>64.5</v>
      </c>
      <c r="L186" s="206">
        <f t="shared" ref="L186:L194" si="64">K186/F186</f>
        <v>0.22279792746113988</v>
      </c>
      <c r="M186" s="201" t="s">
        <v>591</v>
      </c>
      <c r="N186" s="207">
        <v>43040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89</v>
      </c>
      <c r="B187" s="199">
        <v>42845</v>
      </c>
      <c r="C187" s="199"/>
      <c r="D187" s="200" t="s">
        <v>428</v>
      </c>
      <c r="E187" s="201" t="s">
        <v>623</v>
      </c>
      <c r="F187" s="202">
        <v>700</v>
      </c>
      <c r="G187" s="201"/>
      <c r="H187" s="201">
        <v>840</v>
      </c>
      <c r="I187" s="203">
        <v>840</v>
      </c>
      <c r="J187" s="204" t="s">
        <v>743</v>
      </c>
      <c r="K187" s="205">
        <f t="shared" si="63"/>
        <v>140</v>
      </c>
      <c r="L187" s="206">
        <f t="shared" si="64"/>
        <v>0.2</v>
      </c>
      <c r="M187" s="201" t="s">
        <v>591</v>
      </c>
      <c r="N187" s="207">
        <v>42893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90</v>
      </c>
      <c r="B188" s="199">
        <v>42887</v>
      </c>
      <c r="C188" s="199"/>
      <c r="D188" s="200" t="s">
        <v>744</v>
      </c>
      <c r="E188" s="201" t="s">
        <v>623</v>
      </c>
      <c r="F188" s="202">
        <v>130</v>
      </c>
      <c r="G188" s="201"/>
      <c r="H188" s="201">
        <v>144.25</v>
      </c>
      <c r="I188" s="203">
        <v>170</v>
      </c>
      <c r="J188" s="204" t="s">
        <v>745</v>
      </c>
      <c r="K188" s="205">
        <f t="shared" si="63"/>
        <v>14.25</v>
      </c>
      <c r="L188" s="206">
        <f t="shared" si="64"/>
        <v>0.10961538461538461</v>
      </c>
      <c r="M188" s="201" t="s">
        <v>591</v>
      </c>
      <c r="N188" s="207">
        <v>43675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91</v>
      </c>
      <c r="B189" s="199">
        <v>42901</v>
      </c>
      <c r="C189" s="199"/>
      <c r="D189" s="200" t="s">
        <v>746</v>
      </c>
      <c r="E189" s="201" t="s">
        <v>623</v>
      </c>
      <c r="F189" s="202">
        <v>214.5</v>
      </c>
      <c r="G189" s="201"/>
      <c r="H189" s="201">
        <v>262</v>
      </c>
      <c r="I189" s="203">
        <v>262</v>
      </c>
      <c r="J189" s="204" t="s">
        <v>747</v>
      </c>
      <c r="K189" s="205">
        <f t="shared" si="63"/>
        <v>47.5</v>
      </c>
      <c r="L189" s="206">
        <f t="shared" si="64"/>
        <v>0.22144522144522144</v>
      </c>
      <c r="M189" s="201" t="s">
        <v>591</v>
      </c>
      <c r="N189" s="207">
        <v>42977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9">
        <v>92</v>
      </c>
      <c r="B190" s="230">
        <v>42933</v>
      </c>
      <c r="C190" s="230"/>
      <c r="D190" s="231" t="s">
        <v>748</v>
      </c>
      <c r="E190" s="232" t="s">
        <v>623</v>
      </c>
      <c r="F190" s="233">
        <v>370</v>
      </c>
      <c r="G190" s="232"/>
      <c r="H190" s="232">
        <v>447.5</v>
      </c>
      <c r="I190" s="234">
        <v>450</v>
      </c>
      <c r="J190" s="235" t="s">
        <v>681</v>
      </c>
      <c r="K190" s="205">
        <f t="shared" si="63"/>
        <v>77.5</v>
      </c>
      <c r="L190" s="236">
        <f t="shared" si="64"/>
        <v>0.20945945945945946</v>
      </c>
      <c r="M190" s="232" t="s">
        <v>591</v>
      </c>
      <c r="N190" s="237">
        <v>43035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9">
        <v>93</v>
      </c>
      <c r="B191" s="230">
        <v>42943</v>
      </c>
      <c r="C191" s="230"/>
      <c r="D191" s="231" t="s">
        <v>184</v>
      </c>
      <c r="E191" s="232" t="s">
        <v>623</v>
      </c>
      <c r="F191" s="233">
        <v>657.5</v>
      </c>
      <c r="G191" s="232"/>
      <c r="H191" s="232">
        <v>825</v>
      </c>
      <c r="I191" s="234">
        <v>820</v>
      </c>
      <c r="J191" s="235" t="s">
        <v>681</v>
      </c>
      <c r="K191" s="205">
        <f t="shared" si="63"/>
        <v>167.5</v>
      </c>
      <c r="L191" s="236">
        <f t="shared" si="64"/>
        <v>0.25475285171102663</v>
      </c>
      <c r="M191" s="232" t="s">
        <v>591</v>
      </c>
      <c r="N191" s="237">
        <v>43090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94</v>
      </c>
      <c r="B192" s="199">
        <v>42964</v>
      </c>
      <c r="C192" s="199"/>
      <c r="D192" s="200" t="s">
        <v>363</v>
      </c>
      <c r="E192" s="201" t="s">
        <v>623</v>
      </c>
      <c r="F192" s="202">
        <v>605</v>
      </c>
      <c r="G192" s="201"/>
      <c r="H192" s="201">
        <v>750</v>
      </c>
      <c r="I192" s="203">
        <v>750</v>
      </c>
      <c r="J192" s="204" t="s">
        <v>739</v>
      </c>
      <c r="K192" s="205">
        <f t="shared" si="63"/>
        <v>145</v>
      </c>
      <c r="L192" s="206">
        <f t="shared" si="64"/>
        <v>0.23966942148760331</v>
      </c>
      <c r="M192" s="201" t="s">
        <v>591</v>
      </c>
      <c r="N192" s="207">
        <v>43027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8">
        <v>95</v>
      </c>
      <c r="B193" s="209">
        <v>42979</v>
      </c>
      <c r="C193" s="209"/>
      <c r="D193" s="217" t="s">
        <v>749</v>
      </c>
      <c r="E193" s="212" t="s">
        <v>623</v>
      </c>
      <c r="F193" s="212">
        <v>255</v>
      </c>
      <c r="G193" s="213"/>
      <c r="H193" s="213">
        <v>217.25</v>
      </c>
      <c r="I193" s="213">
        <v>320</v>
      </c>
      <c r="J193" s="214" t="s">
        <v>750</v>
      </c>
      <c r="K193" s="215">
        <f t="shared" si="63"/>
        <v>-37.75</v>
      </c>
      <c r="L193" s="218">
        <f t="shared" si="64"/>
        <v>-0.14803921568627451</v>
      </c>
      <c r="M193" s="212" t="s">
        <v>604</v>
      </c>
      <c r="N193" s="209">
        <v>43661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96</v>
      </c>
      <c r="B194" s="199">
        <v>42997</v>
      </c>
      <c r="C194" s="199"/>
      <c r="D194" s="200" t="s">
        <v>751</v>
      </c>
      <c r="E194" s="201" t="s">
        <v>623</v>
      </c>
      <c r="F194" s="202">
        <v>215</v>
      </c>
      <c r="G194" s="201"/>
      <c r="H194" s="201">
        <v>258</v>
      </c>
      <c r="I194" s="203">
        <v>258</v>
      </c>
      <c r="J194" s="204" t="s">
        <v>681</v>
      </c>
      <c r="K194" s="205">
        <f t="shared" si="63"/>
        <v>43</v>
      </c>
      <c r="L194" s="206">
        <f t="shared" si="64"/>
        <v>0.2</v>
      </c>
      <c r="M194" s="201" t="s">
        <v>591</v>
      </c>
      <c r="N194" s="207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97</v>
      </c>
      <c r="B195" s="199">
        <v>42997</v>
      </c>
      <c r="C195" s="199"/>
      <c r="D195" s="200" t="s">
        <v>751</v>
      </c>
      <c r="E195" s="201" t="s">
        <v>623</v>
      </c>
      <c r="F195" s="202">
        <v>215</v>
      </c>
      <c r="G195" s="201"/>
      <c r="H195" s="201">
        <v>258</v>
      </c>
      <c r="I195" s="203">
        <v>258</v>
      </c>
      <c r="J195" s="235" t="s">
        <v>681</v>
      </c>
      <c r="K195" s="205">
        <v>43</v>
      </c>
      <c r="L195" s="206">
        <v>0.2</v>
      </c>
      <c r="M195" s="201" t="s">
        <v>591</v>
      </c>
      <c r="N195" s="207">
        <v>43040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9">
        <v>98</v>
      </c>
      <c r="B196" s="230">
        <v>42998</v>
      </c>
      <c r="C196" s="230"/>
      <c r="D196" s="231" t="s">
        <v>752</v>
      </c>
      <c r="E196" s="232" t="s">
        <v>623</v>
      </c>
      <c r="F196" s="202">
        <v>75</v>
      </c>
      <c r="G196" s="232"/>
      <c r="H196" s="232">
        <v>90</v>
      </c>
      <c r="I196" s="234">
        <v>90</v>
      </c>
      <c r="J196" s="204" t="s">
        <v>753</v>
      </c>
      <c r="K196" s="205">
        <f t="shared" ref="K196:K201" si="65">H196-F196</f>
        <v>15</v>
      </c>
      <c r="L196" s="206">
        <f t="shared" ref="L196:L201" si="66">K196/F196</f>
        <v>0.2</v>
      </c>
      <c r="M196" s="201" t="s">
        <v>591</v>
      </c>
      <c r="N196" s="207">
        <v>43019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9">
        <v>99</v>
      </c>
      <c r="B197" s="230">
        <v>43011</v>
      </c>
      <c r="C197" s="230"/>
      <c r="D197" s="231" t="s">
        <v>606</v>
      </c>
      <c r="E197" s="232" t="s">
        <v>623</v>
      </c>
      <c r="F197" s="233">
        <v>315</v>
      </c>
      <c r="G197" s="232"/>
      <c r="H197" s="232">
        <v>392</v>
      </c>
      <c r="I197" s="234">
        <v>384</v>
      </c>
      <c r="J197" s="235" t="s">
        <v>754</v>
      </c>
      <c r="K197" s="205">
        <f t="shared" si="65"/>
        <v>77</v>
      </c>
      <c r="L197" s="236">
        <f t="shared" si="66"/>
        <v>0.24444444444444444</v>
      </c>
      <c r="M197" s="232" t="s">
        <v>591</v>
      </c>
      <c r="N197" s="237">
        <v>43017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9">
        <v>100</v>
      </c>
      <c r="B198" s="230">
        <v>43013</v>
      </c>
      <c r="C198" s="230"/>
      <c r="D198" s="231" t="s">
        <v>463</v>
      </c>
      <c r="E198" s="232" t="s">
        <v>623</v>
      </c>
      <c r="F198" s="233">
        <v>145</v>
      </c>
      <c r="G198" s="232"/>
      <c r="H198" s="232">
        <v>179</v>
      </c>
      <c r="I198" s="234">
        <v>180</v>
      </c>
      <c r="J198" s="235" t="s">
        <v>755</v>
      </c>
      <c r="K198" s="205">
        <f t="shared" si="65"/>
        <v>34</v>
      </c>
      <c r="L198" s="236">
        <f t="shared" si="66"/>
        <v>0.23448275862068965</v>
      </c>
      <c r="M198" s="232" t="s">
        <v>591</v>
      </c>
      <c r="N198" s="237">
        <v>43025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9">
        <v>101</v>
      </c>
      <c r="B199" s="230">
        <v>43014</v>
      </c>
      <c r="C199" s="230"/>
      <c r="D199" s="231" t="s">
        <v>337</v>
      </c>
      <c r="E199" s="232" t="s">
        <v>623</v>
      </c>
      <c r="F199" s="233">
        <v>256</v>
      </c>
      <c r="G199" s="232"/>
      <c r="H199" s="232">
        <v>323</v>
      </c>
      <c r="I199" s="234">
        <v>320</v>
      </c>
      <c r="J199" s="235" t="s">
        <v>681</v>
      </c>
      <c r="K199" s="205">
        <f t="shared" si="65"/>
        <v>67</v>
      </c>
      <c r="L199" s="236">
        <f t="shared" si="66"/>
        <v>0.26171875</v>
      </c>
      <c r="M199" s="232" t="s">
        <v>591</v>
      </c>
      <c r="N199" s="237">
        <v>43067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9">
        <v>102</v>
      </c>
      <c r="B200" s="230">
        <v>43017</v>
      </c>
      <c r="C200" s="230"/>
      <c r="D200" s="231" t="s">
        <v>353</v>
      </c>
      <c r="E200" s="232" t="s">
        <v>623</v>
      </c>
      <c r="F200" s="233">
        <v>137.5</v>
      </c>
      <c r="G200" s="232"/>
      <c r="H200" s="232">
        <v>184</v>
      </c>
      <c r="I200" s="234">
        <v>183</v>
      </c>
      <c r="J200" s="235" t="s">
        <v>756</v>
      </c>
      <c r="K200" s="205">
        <f t="shared" si="65"/>
        <v>46.5</v>
      </c>
      <c r="L200" s="236">
        <f t="shared" si="66"/>
        <v>0.33818181818181819</v>
      </c>
      <c r="M200" s="232" t="s">
        <v>591</v>
      </c>
      <c r="N200" s="237">
        <v>43108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9">
        <v>103</v>
      </c>
      <c r="B201" s="230">
        <v>43018</v>
      </c>
      <c r="C201" s="230"/>
      <c r="D201" s="231" t="s">
        <v>757</v>
      </c>
      <c r="E201" s="232" t="s">
        <v>623</v>
      </c>
      <c r="F201" s="233">
        <v>125.5</v>
      </c>
      <c r="G201" s="232"/>
      <c r="H201" s="232">
        <v>158</v>
      </c>
      <c r="I201" s="234">
        <v>155</v>
      </c>
      <c r="J201" s="235" t="s">
        <v>758</v>
      </c>
      <c r="K201" s="205">
        <f t="shared" si="65"/>
        <v>32.5</v>
      </c>
      <c r="L201" s="236">
        <f t="shared" si="66"/>
        <v>0.25896414342629481</v>
      </c>
      <c r="M201" s="232" t="s">
        <v>591</v>
      </c>
      <c r="N201" s="237">
        <v>43067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9">
        <v>104</v>
      </c>
      <c r="B202" s="230">
        <v>43018</v>
      </c>
      <c r="C202" s="230"/>
      <c r="D202" s="231" t="s">
        <v>759</v>
      </c>
      <c r="E202" s="232" t="s">
        <v>623</v>
      </c>
      <c r="F202" s="233">
        <v>895</v>
      </c>
      <c r="G202" s="232"/>
      <c r="H202" s="232">
        <v>1122.5</v>
      </c>
      <c r="I202" s="234">
        <v>1078</v>
      </c>
      <c r="J202" s="235" t="s">
        <v>760</v>
      </c>
      <c r="K202" s="205">
        <v>227.5</v>
      </c>
      <c r="L202" s="236">
        <v>0.25418994413407803</v>
      </c>
      <c r="M202" s="232" t="s">
        <v>591</v>
      </c>
      <c r="N202" s="237">
        <v>43117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9">
        <v>105</v>
      </c>
      <c r="B203" s="230">
        <v>43020</v>
      </c>
      <c r="C203" s="230"/>
      <c r="D203" s="231" t="s">
        <v>346</v>
      </c>
      <c r="E203" s="232" t="s">
        <v>623</v>
      </c>
      <c r="F203" s="233">
        <v>525</v>
      </c>
      <c r="G203" s="232"/>
      <c r="H203" s="232">
        <v>629</v>
      </c>
      <c r="I203" s="234">
        <v>629</v>
      </c>
      <c r="J203" s="235" t="s">
        <v>681</v>
      </c>
      <c r="K203" s="205">
        <v>104</v>
      </c>
      <c r="L203" s="236">
        <v>0.19809523809523799</v>
      </c>
      <c r="M203" s="232" t="s">
        <v>591</v>
      </c>
      <c r="N203" s="237">
        <v>43119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9">
        <v>106</v>
      </c>
      <c r="B204" s="230">
        <v>43046</v>
      </c>
      <c r="C204" s="230"/>
      <c r="D204" s="231" t="s">
        <v>388</v>
      </c>
      <c r="E204" s="232" t="s">
        <v>623</v>
      </c>
      <c r="F204" s="233">
        <v>740</v>
      </c>
      <c r="G204" s="232"/>
      <c r="H204" s="232">
        <v>892.5</v>
      </c>
      <c r="I204" s="234">
        <v>900</v>
      </c>
      <c r="J204" s="235" t="s">
        <v>761</v>
      </c>
      <c r="K204" s="205">
        <f t="shared" ref="K204:K206" si="67">H204-F204</f>
        <v>152.5</v>
      </c>
      <c r="L204" s="236">
        <f t="shared" ref="L204:L206" si="68">K204/F204</f>
        <v>0.20608108108108109</v>
      </c>
      <c r="M204" s="232" t="s">
        <v>591</v>
      </c>
      <c r="N204" s="237">
        <v>43052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107</v>
      </c>
      <c r="B205" s="199">
        <v>43073</v>
      </c>
      <c r="C205" s="199"/>
      <c r="D205" s="200" t="s">
        <v>762</v>
      </c>
      <c r="E205" s="201" t="s">
        <v>623</v>
      </c>
      <c r="F205" s="202">
        <v>118.5</v>
      </c>
      <c r="G205" s="201"/>
      <c r="H205" s="201">
        <v>143.5</v>
      </c>
      <c r="I205" s="203">
        <v>145</v>
      </c>
      <c r="J205" s="204" t="s">
        <v>613</v>
      </c>
      <c r="K205" s="205">
        <f t="shared" si="67"/>
        <v>25</v>
      </c>
      <c r="L205" s="206">
        <f t="shared" si="68"/>
        <v>0.2109704641350211</v>
      </c>
      <c r="M205" s="201" t="s">
        <v>591</v>
      </c>
      <c r="N205" s="207">
        <v>43097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8">
        <v>108</v>
      </c>
      <c r="B206" s="209">
        <v>43090</v>
      </c>
      <c r="C206" s="209"/>
      <c r="D206" s="210" t="s">
        <v>434</v>
      </c>
      <c r="E206" s="211" t="s">
        <v>623</v>
      </c>
      <c r="F206" s="212">
        <v>715</v>
      </c>
      <c r="G206" s="212"/>
      <c r="H206" s="213">
        <v>500</v>
      </c>
      <c r="I206" s="213">
        <v>872</v>
      </c>
      <c r="J206" s="214" t="s">
        <v>763</v>
      </c>
      <c r="K206" s="215">
        <f t="shared" si="67"/>
        <v>-215</v>
      </c>
      <c r="L206" s="216">
        <f t="shared" si="68"/>
        <v>-0.30069930069930068</v>
      </c>
      <c r="M206" s="212" t="s">
        <v>604</v>
      </c>
      <c r="N206" s="209">
        <v>43670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109</v>
      </c>
      <c r="B207" s="199">
        <v>43098</v>
      </c>
      <c r="C207" s="199"/>
      <c r="D207" s="200" t="s">
        <v>606</v>
      </c>
      <c r="E207" s="201" t="s">
        <v>623</v>
      </c>
      <c r="F207" s="202">
        <v>435</v>
      </c>
      <c r="G207" s="201"/>
      <c r="H207" s="201">
        <v>542.5</v>
      </c>
      <c r="I207" s="203">
        <v>539</v>
      </c>
      <c r="J207" s="204" t="s">
        <v>681</v>
      </c>
      <c r="K207" s="205">
        <v>107.5</v>
      </c>
      <c r="L207" s="206">
        <v>0.247126436781609</v>
      </c>
      <c r="M207" s="201" t="s">
        <v>591</v>
      </c>
      <c r="N207" s="207">
        <v>43206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110</v>
      </c>
      <c r="B208" s="199">
        <v>43098</v>
      </c>
      <c r="C208" s="199"/>
      <c r="D208" s="200" t="s">
        <v>563</v>
      </c>
      <c r="E208" s="201" t="s">
        <v>623</v>
      </c>
      <c r="F208" s="202">
        <v>885</v>
      </c>
      <c r="G208" s="201"/>
      <c r="H208" s="201">
        <v>1090</v>
      </c>
      <c r="I208" s="203">
        <v>1084</v>
      </c>
      <c r="J208" s="204" t="s">
        <v>681</v>
      </c>
      <c r="K208" s="205">
        <v>205</v>
      </c>
      <c r="L208" s="206">
        <v>0.23163841807909599</v>
      </c>
      <c r="M208" s="201" t="s">
        <v>591</v>
      </c>
      <c r="N208" s="207">
        <v>43213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38">
        <v>111</v>
      </c>
      <c r="B209" s="239">
        <v>43192</v>
      </c>
      <c r="C209" s="239"/>
      <c r="D209" s="217" t="s">
        <v>764</v>
      </c>
      <c r="E209" s="212" t="s">
        <v>623</v>
      </c>
      <c r="F209" s="240">
        <v>478.5</v>
      </c>
      <c r="G209" s="212"/>
      <c r="H209" s="212">
        <v>442</v>
      </c>
      <c r="I209" s="213">
        <v>613</v>
      </c>
      <c r="J209" s="214" t="s">
        <v>765</v>
      </c>
      <c r="K209" s="215">
        <f t="shared" ref="K209:K212" si="69">H209-F209</f>
        <v>-36.5</v>
      </c>
      <c r="L209" s="216">
        <f t="shared" ref="L209:L212" si="70">K209/F209</f>
        <v>-7.6280041797283177E-2</v>
      </c>
      <c r="M209" s="212" t="s">
        <v>604</v>
      </c>
      <c r="N209" s="209">
        <v>43762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8">
        <v>112</v>
      </c>
      <c r="B210" s="209">
        <v>43194</v>
      </c>
      <c r="C210" s="209"/>
      <c r="D210" s="210" t="s">
        <v>766</v>
      </c>
      <c r="E210" s="211" t="s">
        <v>623</v>
      </c>
      <c r="F210" s="212">
        <f>141.5-7.3</f>
        <v>134.19999999999999</v>
      </c>
      <c r="G210" s="212"/>
      <c r="H210" s="213">
        <v>77</v>
      </c>
      <c r="I210" s="213">
        <v>180</v>
      </c>
      <c r="J210" s="214" t="s">
        <v>767</v>
      </c>
      <c r="K210" s="215">
        <f t="shared" si="69"/>
        <v>-57.199999999999989</v>
      </c>
      <c r="L210" s="216">
        <f t="shared" si="70"/>
        <v>-0.42622950819672129</v>
      </c>
      <c r="M210" s="212" t="s">
        <v>604</v>
      </c>
      <c r="N210" s="209">
        <v>43522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8">
        <v>113</v>
      </c>
      <c r="B211" s="209">
        <v>43209</v>
      </c>
      <c r="C211" s="209"/>
      <c r="D211" s="210" t="s">
        <v>768</v>
      </c>
      <c r="E211" s="211" t="s">
        <v>623</v>
      </c>
      <c r="F211" s="212">
        <v>430</v>
      </c>
      <c r="G211" s="212"/>
      <c r="H211" s="213">
        <v>220</v>
      </c>
      <c r="I211" s="213">
        <v>537</v>
      </c>
      <c r="J211" s="214" t="s">
        <v>769</v>
      </c>
      <c r="K211" s="215">
        <f t="shared" si="69"/>
        <v>-210</v>
      </c>
      <c r="L211" s="216">
        <f t="shared" si="70"/>
        <v>-0.48837209302325579</v>
      </c>
      <c r="M211" s="212" t="s">
        <v>604</v>
      </c>
      <c r="N211" s="209">
        <v>43252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9">
        <v>114</v>
      </c>
      <c r="B212" s="230">
        <v>43220</v>
      </c>
      <c r="C212" s="230"/>
      <c r="D212" s="231" t="s">
        <v>389</v>
      </c>
      <c r="E212" s="232" t="s">
        <v>623</v>
      </c>
      <c r="F212" s="232">
        <v>153.5</v>
      </c>
      <c r="G212" s="232"/>
      <c r="H212" s="232">
        <v>196</v>
      </c>
      <c r="I212" s="234">
        <v>196</v>
      </c>
      <c r="J212" s="204" t="s">
        <v>770</v>
      </c>
      <c r="K212" s="205">
        <f t="shared" si="69"/>
        <v>42.5</v>
      </c>
      <c r="L212" s="206">
        <f t="shared" si="70"/>
        <v>0.27687296416938112</v>
      </c>
      <c r="M212" s="201" t="s">
        <v>591</v>
      </c>
      <c r="N212" s="207">
        <v>43605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8">
        <v>115</v>
      </c>
      <c r="B213" s="209">
        <v>43306</v>
      </c>
      <c r="C213" s="209"/>
      <c r="D213" s="210" t="s">
        <v>740</v>
      </c>
      <c r="E213" s="211" t="s">
        <v>623</v>
      </c>
      <c r="F213" s="212">
        <v>27.5</v>
      </c>
      <c r="G213" s="212"/>
      <c r="H213" s="213">
        <v>13.1</v>
      </c>
      <c r="I213" s="213">
        <v>60</v>
      </c>
      <c r="J213" s="214" t="s">
        <v>771</v>
      </c>
      <c r="K213" s="215">
        <v>-14.4</v>
      </c>
      <c r="L213" s="216">
        <v>-0.52363636363636401</v>
      </c>
      <c r="M213" s="212" t="s">
        <v>604</v>
      </c>
      <c r="N213" s="209">
        <v>43138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8">
        <v>116</v>
      </c>
      <c r="B214" s="239">
        <v>43318</v>
      </c>
      <c r="C214" s="239"/>
      <c r="D214" s="217" t="s">
        <v>772</v>
      </c>
      <c r="E214" s="212" t="s">
        <v>623</v>
      </c>
      <c r="F214" s="212">
        <v>148.5</v>
      </c>
      <c r="G214" s="212"/>
      <c r="H214" s="212">
        <v>102</v>
      </c>
      <c r="I214" s="213">
        <v>182</v>
      </c>
      <c r="J214" s="214" t="s">
        <v>773</v>
      </c>
      <c r="K214" s="215">
        <f>H214-F214</f>
        <v>-46.5</v>
      </c>
      <c r="L214" s="216">
        <f>K214/F214</f>
        <v>-0.31313131313131315</v>
      </c>
      <c r="M214" s="212" t="s">
        <v>604</v>
      </c>
      <c r="N214" s="209">
        <v>43661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117</v>
      </c>
      <c r="B215" s="199">
        <v>43335</v>
      </c>
      <c r="C215" s="199"/>
      <c r="D215" s="200" t="s">
        <v>774</v>
      </c>
      <c r="E215" s="201" t="s">
        <v>623</v>
      </c>
      <c r="F215" s="232">
        <v>285</v>
      </c>
      <c r="G215" s="201"/>
      <c r="H215" s="201">
        <v>355</v>
      </c>
      <c r="I215" s="203">
        <v>364</v>
      </c>
      <c r="J215" s="204" t="s">
        <v>775</v>
      </c>
      <c r="K215" s="205">
        <v>70</v>
      </c>
      <c r="L215" s="206">
        <v>0.24561403508771901</v>
      </c>
      <c r="M215" s="201" t="s">
        <v>591</v>
      </c>
      <c r="N215" s="207">
        <v>43455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118</v>
      </c>
      <c r="B216" s="199">
        <v>43341</v>
      </c>
      <c r="C216" s="199"/>
      <c r="D216" s="200" t="s">
        <v>377</v>
      </c>
      <c r="E216" s="201" t="s">
        <v>623</v>
      </c>
      <c r="F216" s="232">
        <v>525</v>
      </c>
      <c r="G216" s="201"/>
      <c r="H216" s="201">
        <v>585</v>
      </c>
      <c r="I216" s="203">
        <v>635</v>
      </c>
      <c r="J216" s="204" t="s">
        <v>776</v>
      </c>
      <c r="K216" s="205">
        <f t="shared" ref="K216:K233" si="71">H216-F216</f>
        <v>60</v>
      </c>
      <c r="L216" s="206">
        <f t="shared" ref="L216:L233" si="72">K216/F216</f>
        <v>0.11428571428571428</v>
      </c>
      <c r="M216" s="201" t="s">
        <v>591</v>
      </c>
      <c r="N216" s="207">
        <v>43662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119</v>
      </c>
      <c r="B217" s="199">
        <v>43395</v>
      </c>
      <c r="C217" s="199"/>
      <c r="D217" s="200" t="s">
        <v>363</v>
      </c>
      <c r="E217" s="201" t="s">
        <v>623</v>
      </c>
      <c r="F217" s="232">
        <v>475</v>
      </c>
      <c r="G217" s="201"/>
      <c r="H217" s="201">
        <v>574</v>
      </c>
      <c r="I217" s="203">
        <v>570</v>
      </c>
      <c r="J217" s="204" t="s">
        <v>681</v>
      </c>
      <c r="K217" s="205">
        <f t="shared" si="71"/>
        <v>99</v>
      </c>
      <c r="L217" s="206">
        <f t="shared" si="72"/>
        <v>0.20842105263157895</v>
      </c>
      <c r="M217" s="201" t="s">
        <v>591</v>
      </c>
      <c r="N217" s="207">
        <v>43403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120</v>
      </c>
      <c r="B218" s="230">
        <v>43397</v>
      </c>
      <c r="C218" s="230"/>
      <c r="D218" s="231" t="s">
        <v>384</v>
      </c>
      <c r="E218" s="232" t="s">
        <v>623</v>
      </c>
      <c r="F218" s="232">
        <v>707.5</v>
      </c>
      <c r="G218" s="232"/>
      <c r="H218" s="232">
        <v>872</v>
      </c>
      <c r="I218" s="234">
        <v>872</v>
      </c>
      <c r="J218" s="235" t="s">
        <v>681</v>
      </c>
      <c r="K218" s="205">
        <f t="shared" si="71"/>
        <v>164.5</v>
      </c>
      <c r="L218" s="236">
        <f t="shared" si="72"/>
        <v>0.23250883392226149</v>
      </c>
      <c r="M218" s="232" t="s">
        <v>591</v>
      </c>
      <c r="N218" s="237">
        <v>43482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121</v>
      </c>
      <c r="B219" s="230">
        <v>43398</v>
      </c>
      <c r="C219" s="230"/>
      <c r="D219" s="231" t="s">
        <v>777</v>
      </c>
      <c r="E219" s="232" t="s">
        <v>623</v>
      </c>
      <c r="F219" s="232">
        <v>162</v>
      </c>
      <c r="G219" s="232"/>
      <c r="H219" s="232">
        <v>204</v>
      </c>
      <c r="I219" s="234">
        <v>209</v>
      </c>
      <c r="J219" s="235" t="s">
        <v>778</v>
      </c>
      <c r="K219" s="205">
        <f t="shared" si="71"/>
        <v>42</v>
      </c>
      <c r="L219" s="236">
        <f t="shared" si="72"/>
        <v>0.25925925925925924</v>
      </c>
      <c r="M219" s="232" t="s">
        <v>591</v>
      </c>
      <c r="N219" s="237">
        <v>43539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122</v>
      </c>
      <c r="B220" s="230">
        <v>43399</v>
      </c>
      <c r="C220" s="230"/>
      <c r="D220" s="231" t="s">
        <v>482</v>
      </c>
      <c r="E220" s="232" t="s">
        <v>623</v>
      </c>
      <c r="F220" s="232">
        <v>240</v>
      </c>
      <c r="G220" s="232"/>
      <c r="H220" s="232">
        <v>297</v>
      </c>
      <c r="I220" s="234">
        <v>297</v>
      </c>
      <c r="J220" s="235" t="s">
        <v>681</v>
      </c>
      <c r="K220" s="241">
        <f t="shared" si="71"/>
        <v>57</v>
      </c>
      <c r="L220" s="236">
        <f t="shared" si="72"/>
        <v>0.23749999999999999</v>
      </c>
      <c r="M220" s="232" t="s">
        <v>591</v>
      </c>
      <c r="N220" s="237">
        <v>43417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8">
        <v>123</v>
      </c>
      <c r="B221" s="199">
        <v>43439</v>
      </c>
      <c r="C221" s="199"/>
      <c r="D221" s="200" t="s">
        <v>779</v>
      </c>
      <c r="E221" s="201" t="s">
        <v>623</v>
      </c>
      <c r="F221" s="201">
        <v>202.5</v>
      </c>
      <c r="G221" s="201"/>
      <c r="H221" s="201">
        <v>255</v>
      </c>
      <c r="I221" s="203">
        <v>252</v>
      </c>
      <c r="J221" s="204" t="s">
        <v>681</v>
      </c>
      <c r="K221" s="205">
        <f t="shared" si="71"/>
        <v>52.5</v>
      </c>
      <c r="L221" s="206">
        <f t="shared" si="72"/>
        <v>0.25925925925925924</v>
      </c>
      <c r="M221" s="201" t="s">
        <v>591</v>
      </c>
      <c r="N221" s="207">
        <v>43542</v>
      </c>
      <c r="O221" s="1"/>
      <c r="P221" s="1"/>
      <c r="Q221" s="1"/>
      <c r="R221" s="6" t="s">
        <v>780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124</v>
      </c>
      <c r="B222" s="230">
        <v>43465</v>
      </c>
      <c r="C222" s="199"/>
      <c r="D222" s="231" t="s">
        <v>416</v>
      </c>
      <c r="E222" s="232" t="s">
        <v>623</v>
      </c>
      <c r="F222" s="232">
        <v>710</v>
      </c>
      <c r="G222" s="232"/>
      <c r="H222" s="232">
        <v>866</v>
      </c>
      <c r="I222" s="234">
        <v>866</v>
      </c>
      <c r="J222" s="235" t="s">
        <v>681</v>
      </c>
      <c r="K222" s="205">
        <f t="shared" si="71"/>
        <v>156</v>
      </c>
      <c r="L222" s="206">
        <f t="shared" si="72"/>
        <v>0.21971830985915494</v>
      </c>
      <c r="M222" s="201" t="s">
        <v>591</v>
      </c>
      <c r="N222" s="207">
        <v>43553</v>
      </c>
      <c r="O222" s="1"/>
      <c r="P222" s="1"/>
      <c r="Q222" s="1"/>
      <c r="R222" s="6" t="s">
        <v>780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125</v>
      </c>
      <c r="B223" s="230">
        <v>43522</v>
      </c>
      <c r="C223" s="230"/>
      <c r="D223" s="231" t="s">
        <v>153</v>
      </c>
      <c r="E223" s="232" t="s">
        <v>623</v>
      </c>
      <c r="F223" s="232">
        <v>337.25</v>
      </c>
      <c r="G223" s="232"/>
      <c r="H223" s="232">
        <v>398.5</v>
      </c>
      <c r="I223" s="234">
        <v>411</v>
      </c>
      <c r="J223" s="204" t="s">
        <v>781</v>
      </c>
      <c r="K223" s="205">
        <f t="shared" si="71"/>
        <v>61.25</v>
      </c>
      <c r="L223" s="206">
        <f t="shared" si="72"/>
        <v>0.1816160118606375</v>
      </c>
      <c r="M223" s="201" t="s">
        <v>591</v>
      </c>
      <c r="N223" s="207">
        <v>43760</v>
      </c>
      <c r="O223" s="1"/>
      <c r="P223" s="1"/>
      <c r="Q223" s="1"/>
      <c r="R223" s="6" t="s">
        <v>780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42">
        <v>126</v>
      </c>
      <c r="B224" s="243">
        <v>43559</v>
      </c>
      <c r="C224" s="243"/>
      <c r="D224" s="244" t="s">
        <v>782</v>
      </c>
      <c r="E224" s="245" t="s">
        <v>623</v>
      </c>
      <c r="F224" s="245">
        <v>130</v>
      </c>
      <c r="G224" s="245"/>
      <c r="H224" s="245">
        <v>65</v>
      </c>
      <c r="I224" s="246">
        <v>158</v>
      </c>
      <c r="J224" s="214" t="s">
        <v>783</v>
      </c>
      <c r="K224" s="215">
        <f t="shared" si="71"/>
        <v>-65</v>
      </c>
      <c r="L224" s="216">
        <f t="shared" si="72"/>
        <v>-0.5</v>
      </c>
      <c r="M224" s="212" t="s">
        <v>604</v>
      </c>
      <c r="N224" s="209">
        <v>43726</v>
      </c>
      <c r="O224" s="1"/>
      <c r="P224" s="1"/>
      <c r="Q224" s="1"/>
      <c r="R224" s="6" t="s">
        <v>784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9">
        <v>127</v>
      </c>
      <c r="B225" s="230">
        <v>43017</v>
      </c>
      <c r="C225" s="230"/>
      <c r="D225" s="231" t="s">
        <v>186</v>
      </c>
      <c r="E225" s="232" t="s">
        <v>623</v>
      </c>
      <c r="F225" s="232">
        <v>141.5</v>
      </c>
      <c r="G225" s="232"/>
      <c r="H225" s="232">
        <v>183.5</v>
      </c>
      <c r="I225" s="234">
        <v>210</v>
      </c>
      <c r="J225" s="204" t="s">
        <v>778</v>
      </c>
      <c r="K225" s="205">
        <f t="shared" si="71"/>
        <v>42</v>
      </c>
      <c r="L225" s="206">
        <f t="shared" si="72"/>
        <v>0.29681978798586572</v>
      </c>
      <c r="M225" s="201" t="s">
        <v>591</v>
      </c>
      <c r="N225" s="207">
        <v>43042</v>
      </c>
      <c r="O225" s="1"/>
      <c r="P225" s="1"/>
      <c r="Q225" s="1"/>
      <c r="R225" s="6" t="s">
        <v>784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2">
        <v>128</v>
      </c>
      <c r="B226" s="243">
        <v>43074</v>
      </c>
      <c r="C226" s="243"/>
      <c r="D226" s="244" t="s">
        <v>785</v>
      </c>
      <c r="E226" s="245" t="s">
        <v>623</v>
      </c>
      <c r="F226" s="240">
        <v>172</v>
      </c>
      <c r="G226" s="245"/>
      <c r="H226" s="245">
        <v>155.25</v>
      </c>
      <c r="I226" s="246">
        <v>230</v>
      </c>
      <c r="J226" s="214" t="s">
        <v>786</v>
      </c>
      <c r="K226" s="215">
        <f t="shared" si="71"/>
        <v>-16.75</v>
      </c>
      <c r="L226" s="216">
        <f t="shared" si="72"/>
        <v>-9.7383720930232565E-2</v>
      </c>
      <c r="M226" s="212" t="s">
        <v>604</v>
      </c>
      <c r="N226" s="209">
        <v>43787</v>
      </c>
      <c r="O226" s="1"/>
      <c r="P226" s="1"/>
      <c r="Q226" s="1"/>
      <c r="R226" s="6" t="s">
        <v>784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9">
        <v>129</v>
      </c>
      <c r="B227" s="230">
        <v>43398</v>
      </c>
      <c r="C227" s="230"/>
      <c r="D227" s="231" t="s">
        <v>108</v>
      </c>
      <c r="E227" s="232" t="s">
        <v>623</v>
      </c>
      <c r="F227" s="232">
        <v>698.5</v>
      </c>
      <c r="G227" s="232"/>
      <c r="H227" s="232">
        <v>890</v>
      </c>
      <c r="I227" s="234">
        <v>890</v>
      </c>
      <c r="J227" s="204" t="s">
        <v>861</v>
      </c>
      <c r="K227" s="205">
        <f t="shared" si="71"/>
        <v>191.5</v>
      </c>
      <c r="L227" s="206">
        <f t="shared" si="72"/>
        <v>0.27415891195418757</v>
      </c>
      <c r="M227" s="201" t="s">
        <v>591</v>
      </c>
      <c r="N227" s="207">
        <v>44328</v>
      </c>
      <c r="O227" s="1"/>
      <c r="P227" s="1"/>
      <c r="Q227" s="1"/>
      <c r="R227" s="6" t="s">
        <v>780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9">
        <v>130</v>
      </c>
      <c r="B228" s="230">
        <v>42877</v>
      </c>
      <c r="C228" s="230"/>
      <c r="D228" s="231" t="s">
        <v>376</v>
      </c>
      <c r="E228" s="232" t="s">
        <v>623</v>
      </c>
      <c r="F228" s="232">
        <v>127.6</v>
      </c>
      <c r="G228" s="232"/>
      <c r="H228" s="232">
        <v>138</v>
      </c>
      <c r="I228" s="234">
        <v>190</v>
      </c>
      <c r="J228" s="204" t="s">
        <v>787</v>
      </c>
      <c r="K228" s="205">
        <f t="shared" si="71"/>
        <v>10.400000000000006</v>
      </c>
      <c r="L228" s="206">
        <f t="shared" si="72"/>
        <v>8.1504702194357417E-2</v>
      </c>
      <c r="M228" s="201" t="s">
        <v>591</v>
      </c>
      <c r="N228" s="207">
        <v>43774</v>
      </c>
      <c r="O228" s="1"/>
      <c r="P228" s="1"/>
      <c r="Q228" s="1"/>
      <c r="R228" s="6" t="s">
        <v>784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131</v>
      </c>
      <c r="B229" s="230">
        <v>43158</v>
      </c>
      <c r="C229" s="230"/>
      <c r="D229" s="231" t="s">
        <v>788</v>
      </c>
      <c r="E229" s="232" t="s">
        <v>623</v>
      </c>
      <c r="F229" s="232">
        <v>317</v>
      </c>
      <c r="G229" s="232"/>
      <c r="H229" s="232">
        <v>382.5</v>
      </c>
      <c r="I229" s="234">
        <v>398</v>
      </c>
      <c r="J229" s="204" t="s">
        <v>789</v>
      </c>
      <c r="K229" s="205">
        <f t="shared" si="71"/>
        <v>65.5</v>
      </c>
      <c r="L229" s="206">
        <f t="shared" si="72"/>
        <v>0.20662460567823343</v>
      </c>
      <c r="M229" s="201" t="s">
        <v>591</v>
      </c>
      <c r="N229" s="207">
        <v>44238</v>
      </c>
      <c r="O229" s="1"/>
      <c r="P229" s="1"/>
      <c r="Q229" s="1"/>
      <c r="R229" s="6" t="s">
        <v>784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42">
        <v>132</v>
      </c>
      <c r="B230" s="243">
        <v>43164</v>
      </c>
      <c r="C230" s="243"/>
      <c r="D230" s="244" t="s">
        <v>145</v>
      </c>
      <c r="E230" s="245" t="s">
        <v>623</v>
      </c>
      <c r="F230" s="240">
        <f>510-14.4</f>
        <v>495.6</v>
      </c>
      <c r="G230" s="245"/>
      <c r="H230" s="245">
        <v>350</v>
      </c>
      <c r="I230" s="246">
        <v>672</v>
      </c>
      <c r="J230" s="214" t="s">
        <v>790</v>
      </c>
      <c r="K230" s="215">
        <f t="shared" si="71"/>
        <v>-145.60000000000002</v>
      </c>
      <c r="L230" s="216">
        <f t="shared" si="72"/>
        <v>-0.29378531073446329</v>
      </c>
      <c r="M230" s="212" t="s">
        <v>604</v>
      </c>
      <c r="N230" s="209">
        <v>43887</v>
      </c>
      <c r="O230" s="1"/>
      <c r="P230" s="1"/>
      <c r="Q230" s="1"/>
      <c r="R230" s="6" t="s">
        <v>780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42">
        <v>133</v>
      </c>
      <c r="B231" s="243">
        <v>43237</v>
      </c>
      <c r="C231" s="243"/>
      <c r="D231" s="244" t="s">
        <v>474</v>
      </c>
      <c r="E231" s="245" t="s">
        <v>623</v>
      </c>
      <c r="F231" s="240">
        <v>230.3</v>
      </c>
      <c r="G231" s="245"/>
      <c r="H231" s="245">
        <v>102.5</v>
      </c>
      <c r="I231" s="246">
        <v>348</v>
      </c>
      <c r="J231" s="214" t="s">
        <v>791</v>
      </c>
      <c r="K231" s="215">
        <f t="shared" si="71"/>
        <v>-127.80000000000001</v>
      </c>
      <c r="L231" s="216">
        <f t="shared" si="72"/>
        <v>-0.55492835432045162</v>
      </c>
      <c r="M231" s="212" t="s">
        <v>604</v>
      </c>
      <c r="N231" s="209">
        <v>43896</v>
      </c>
      <c r="O231" s="1"/>
      <c r="P231" s="1"/>
      <c r="Q231" s="1"/>
      <c r="R231" s="6" t="s">
        <v>780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134</v>
      </c>
      <c r="B232" s="230">
        <v>43258</v>
      </c>
      <c r="C232" s="230"/>
      <c r="D232" s="231" t="s">
        <v>439</v>
      </c>
      <c r="E232" s="232" t="s">
        <v>623</v>
      </c>
      <c r="F232" s="232">
        <f>342.5-5.1</f>
        <v>337.4</v>
      </c>
      <c r="G232" s="232"/>
      <c r="H232" s="232">
        <v>412.5</v>
      </c>
      <c r="I232" s="234">
        <v>439</v>
      </c>
      <c r="J232" s="204" t="s">
        <v>792</v>
      </c>
      <c r="K232" s="205">
        <f t="shared" si="71"/>
        <v>75.100000000000023</v>
      </c>
      <c r="L232" s="206">
        <f t="shared" si="72"/>
        <v>0.22258446947243635</v>
      </c>
      <c r="M232" s="201" t="s">
        <v>591</v>
      </c>
      <c r="N232" s="207">
        <v>44230</v>
      </c>
      <c r="O232" s="1"/>
      <c r="P232" s="1"/>
      <c r="Q232" s="1"/>
      <c r="R232" s="6" t="s">
        <v>784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3">
        <v>135</v>
      </c>
      <c r="B233" s="222">
        <v>43285</v>
      </c>
      <c r="C233" s="222"/>
      <c r="D233" s="223" t="s">
        <v>55</v>
      </c>
      <c r="E233" s="224" t="s">
        <v>623</v>
      </c>
      <c r="F233" s="224">
        <f>127.5-5.53</f>
        <v>121.97</v>
      </c>
      <c r="G233" s="225"/>
      <c r="H233" s="225">
        <v>122.5</v>
      </c>
      <c r="I233" s="225">
        <v>170</v>
      </c>
      <c r="J233" s="226" t="s">
        <v>823</v>
      </c>
      <c r="K233" s="227">
        <f t="shared" si="71"/>
        <v>0.53000000000000114</v>
      </c>
      <c r="L233" s="228">
        <f t="shared" si="72"/>
        <v>4.3453308190538747E-3</v>
      </c>
      <c r="M233" s="224" t="s">
        <v>714</v>
      </c>
      <c r="N233" s="222">
        <v>44431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42">
        <v>136</v>
      </c>
      <c r="B234" s="243">
        <v>43294</v>
      </c>
      <c r="C234" s="243"/>
      <c r="D234" s="244" t="s">
        <v>365</v>
      </c>
      <c r="E234" s="245" t="s">
        <v>623</v>
      </c>
      <c r="F234" s="240">
        <v>46.5</v>
      </c>
      <c r="G234" s="245"/>
      <c r="H234" s="245">
        <v>17</v>
      </c>
      <c r="I234" s="246">
        <v>59</v>
      </c>
      <c r="J234" s="214" t="s">
        <v>793</v>
      </c>
      <c r="K234" s="215">
        <f t="shared" ref="K234:K242" si="73">H234-F234</f>
        <v>-29.5</v>
      </c>
      <c r="L234" s="216">
        <f t="shared" ref="L234:L242" si="74">K234/F234</f>
        <v>-0.63440860215053763</v>
      </c>
      <c r="M234" s="212" t="s">
        <v>604</v>
      </c>
      <c r="N234" s="209">
        <v>43887</v>
      </c>
      <c r="O234" s="1"/>
      <c r="P234" s="1"/>
      <c r="Q234" s="1"/>
      <c r="R234" s="6" t="s">
        <v>780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137</v>
      </c>
      <c r="B235" s="230">
        <v>43396</v>
      </c>
      <c r="C235" s="230"/>
      <c r="D235" s="231" t="s">
        <v>418</v>
      </c>
      <c r="E235" s="232" t="s">
        <v>623</v>
      </c>
      <c r="F235" s="232">
        <v>156.5</v>
      </c>
      <c r="G235" s="232"/>
      <c r="H235" s="232">
        <v>207.5</v>
      </c>
      <c r="I235" s="234">
        <v>191</v>
      </c>
      <c r="J235" s="204" t="s">
        <v>681</v>
      </c>
      <c r="K235" s="205">
        <f t="shared" si="73"/>
        <v>51</v>
      </c>
      <c r="L235" s="206">
        <f t="shared" si="74"/>
        <v>0.32587859424920129</v>
      </c>
      <c r="M235" s="201" t="s">
        <v>591</v>
      </c>
      <c r="N235" s="207">
        <v>44369</v>
      </c>
      <c r="O235" s="1"/>
      <c r="P235" s="1"/>
      <c r="Q235" s="1"/>
      <c r="R235" s="6" t="s">
        <v>780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9">
        <v>138</v>
      </c>
      <c r="B236" s="230">
        <v>43439</v>
      </c>
      <c r="C236" s="230"/>
      <c r="D236" s="231" t="s">
        <v>327</v>
      </c>
      <c r="E236" s="232" t="s">
        <v>623</v>
      </c>
      <c r="F236" s="232">
        <v>259.5</v>
      </c>
      <c r="G236" s="232"/>
      <c r="H236" s="232">
        <v>320</v>
      </c>
      <c r="I236" s="234">
        <v>320</v>
      </c>
      <c r="J236" s="204" t="s">
        <v>681</v>
      </c>
      <c r="K236" s="205">
        <f t="shared" si="73"/>
        <v>60.5</v>
      </c>
      <c r="L236" s="206">
        <f t="shared" si="74"/>
        <v>0.23314065510597304</v>
      </c>
      <c r="M236" s="201" t="s">
        <v>591</v>
      </c>
      <c r="N236" s="207">
        <v>44323</v>
      </c>
      <c r="O236" s="1"/>
      <c r="P236" s="1"/>
      <c r="Q236" s="1"/>
      <c r="R236" s="6" t="s">
        <v>780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42">
        <v>139</v>
      </c>
      <c r="B237" s="243">
        <v>43439</v>
      </c>
      <c r="C237" s="243"/>
      <c r="D237" s="244" t="s">
        <v>794</v>
      </c>
      <c r="E237" s="245" t="s">
        <v>623</v>
      </c>
      <c r="F237" s="245">
        <v>715</v>
      </c>
      <c r="G237" s="245"/>
      <c r="H237" s="245">
        <v>445</v>
      </c>
      <c r="I237" s="246">
        <v>840</v>
      </c>
      <c r="J237" s="214" t="s">
        <v>795</v>
      </c>
      <c r="K237" s="215">
        <f t="shared" si="73"/>
        <v>-270</v>
      </c>
      <c r="L237" s="216">
        <f t="shared" si="74"/>
        <v>-0.3776223776223776</v>
      </c>
      <c r="M237" s="212" t="s">
        <v>604</v>
      </c>
      <c r="N237" s="209">
        <v>43800</v>
      </c>
      <c r="O237" s="1"/>
      <c r="P237" s="1"/>
      <c r="Q237" s="1"/>
      <c r="R237" s="6" t="s">
        <v>780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140</v>
      </c>
      <c r="B238" s="230">
        <v>43469</v>
      </c>
      <c r="C238" s="230"/>
      <c r="D238" s="231" t="s">
        <v>158</v>
      </c>
      <c r="E238" s="232" t="s">
        <v>623</v>
      </c>
      <c r="F238" s="232">
        <v>875</v>
      </c>
      <c r="G238" s="232"/>
      <c r="H238" s="232">
        <v>1165</v>
      </c>
      <c r="I238" s="234">
        <v>1185</v>
      </c>
      <c r="J238" s="204" t="s">
        <v>796</v>
      </c>
      <c r="K238" s="205">
        <f t="shared" si="73"/>
        <v>290</v>
      </c>
      <c r="L238" s="206">
        <f t="shared" si="74"/>
        <v>0.33142857142857141</v>
      </c>
      <c r="M238" s="201" t="s">
        <v>591</v>
      </c>
      <c r="N238" s="207">
        <v>43847</v>
      </c>
      <c r="O238" s="1"/>
      <c r="P238" s="1"/>
      <c r="Q238" s="1"/>
      <c r="R238" s="6" t="s">
        <v>780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141</v>
      </c>
      <c r="B239" s="230">
        <v>43559</v>
      </c>
      <c r="C239" s="230"/>
      <c r="D239" s="231" t="s">
        <v>343</v>
      </c>
      <c r="E239" s="232" t="s">
        <v>623</v>
      </c>
      <c r="F239" s="232">
        <f>387-14.63</f>
        <v>372.37</v>
      </c>
      <c r="G239" s="232"/>
      <c r="H239" s="232">
        <v>490</v>
      </c>
      <c r="I239" s="234">
        <v>490</v>
      </c>
      <c r="J239" s="204" t="s">
        <v>681</v>
      </c>
      <c r="K239" s="205">
        <f t="shared" si="73"/>
        <v>117.63</v>
      </c>
      <c r="L239" s="206">
        <f t="shared" si="74"/>
        <v>0.31589548030185027</v>
      </c>
      <c r="M239" s="201" t="s">
        <v>591</v>
      </c>
      <c r="N239" s="207">
        <v>43850</v>
      </c>
      <c r="O239" s="1"/>
      <c r="P239" s="1"/>
      <c r="Q239" s="1"/>
      <c r="R239" s="6" t="s">
        <v>780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42">
        <v>142</v>
      </c>
      <c r="B240" s="243">
        <v>43578</v>
      </c>
      <c r="C240" s="243"/>
      <c r="D240" s="244" t="s">
        <v>797</v>
      </c>
      <c r="E240" s="245" t="s">
        <v>593</v>
      </c>
      <c r="F240" s="245">
        <v>220</v>
      </c>
      <c r="G240" s="245"/>
      <c r="H240" s="245">
        <v>127.5</v>
      </c>
      <c r="I240" s="246">
        <v>284</v>
      </c>
      <c r="J240" s="214" t="s">
        <v>798</v>
      </c>
      <c r="K240" s="215">
        <f t="shared" si="73"/>
        <v>-92.5</v>
      </c>
      <c r="L240" s="216">
        <f t="shared" si="74"/>
        <v>-0.42045454545454547</v>
      </c>
      <c r="M240" s="212" t="s">
        <v>604</v>
      </c>
      <c r="N240" s="209">
        <v>43896</v>
      </c>
      <c r="O240" s="1"/>
      <c r="P240" s="1"/>
      <c r="Q240" s="1"/>
      <c r="R240" s="6" t="s">
        <v>780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143</v>
      </c>
      <c r="B241" s="230">
        <v>43622</v>
      </c>
      <c r="C241" s="230"/>
      <c r="D241" s="231" t="s">
        <v>483</v>
      </c>
      <c r="E241" s="232" t="s">
        <v>593</v>
      </c>
      <c r="F241" s="232">
        <v>332.8</v>
      </c>
      <c r="G241" s="232"/>
      <c r="H241" s="232">
        <v>405</v>
      </c>
      <c r="I241" s="234">
        <v>419</v>
      </c>
      <c r="J241" s="204" t="s">
        <v>799</v>
      </c>
      <c r="K241" s="205">
        <f t="shared" si="73"/>
        <v>72.199999999999989</v>
      </c>
      <c r="L241" s="206">
        <f t="shared" si="74"/>
        <v>0.21694711538461534</v>
      </c>
      <c r="M241" s="201" t="s">
        <v>591</v>
      </c>
      <c r="N241" s="207">
        <v>43860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3">
        <v>144</v>
      </c>
      <c r="B242" s="222">
        <v>43641</v>
      </c>
      <c r="C242" s="222"/>
      <c r="D242" s="223" t="s">
        <v>151</v>
      </c>
      <c r="E242" s="224" t="s">
        <v>623</v>
      </c>
      <c r="F242" s="224">
        <v>386</v>
      </c>
      <c r="G242" s="225"/>
      <c r="H242" s="225">
        <v>395</v>
      </c>
      <c r="I242" s="225">
        <v>452</v>
      </c>
      <c r="J242" s="226" t="s">
        <v>800</v>
      </c>
      <c r="K242" s="227">
        <f t="shared" si="73"/>
        <v>9</v>
      </c>
      <c r="L242" s="228">
        <f t="shared" si="74"/>
        <v>2.3316062176165803E-2</v>
      </c>
      <c r="M242" s="224" t="s">
        <v>714</v>
      </c>
      <c r="N242" s="222">
        <v>43868</v>
      </c>
      <c r="O242" s="1"/>
      <c r="P242" s="1"/>
      <c r="Q242" s="1"/>
      <c r="R242" s="6" t="s">
        <v>784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3">
        <v>145</v>
      </c>
      <c r="B243" s="222">
        <v>43707</v>
      </c>
      <c r="C243" s="222"/>
      <c r="D243" s="223" t="s">
        <v>131</v>
      </c>
      <c r="E243" s="224" t="s">
        <v>623</v>
      </c>
      <c r="F243" s="224">
        <v>137.5</v>
      </c>
      <c r="G243" s="225"/>
      <c r="H243" s="225">
        <v>138.5</v>
      </c>
      <c r="I243" s="225">
        <v>190</v>
      </c>
      <c r="J243" s="226" t="s">
        <v>822</v>
      </c>
      <c r="K243" s="227">
        <f t="shared" ref="K243" si="75">H243-F243</f>
        <v>1</v>
      </c>
      <c r="L243" s="228">
        <f t="shared" ref="L243" si="76">K243/F243</f>
        <v>7.2727272727272727E-3</v>
      </c>
      <c r="M243" s="224" t="s">
        <v>714</v>
      </c>
      <c r="N243" s="222">
        <v>44432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146</v>
      </c>
      <c r="B244" s="230">
        <v>43731</v>
      </c>
      <c r="C244" s="230"/>
      <c r="D244" s="231" t="s">
        <v>430</v>
      </c>
      <c r="E244" s="232" t="s">
        <v>623</v>
      </c>
      <c r="F244" s="232">
        <v>235</v>
      </c>
      <c r="G244" s="232"/>
      <c r="H244" s="232">
        <v>295</v>
      </c>
      <c r="I244" s="234">
        <v>296</v>
      </c>
      <c r="J244" s="204" t="s">
        <v>801</v>
      </c>
      <c r="K244" s="205">
        <f t="shared" ref="K244:K249" si="77">H244-F244</f>
        <v>60</v>
      </c>
      <c r="L244" s="206">
        <f t="shared" ref="L244:L249" si="78">K244/F244</f>
        <v>0.25531914893617019</v>
      </c>
      <c r="M244" s="201" t="s">
        <v>591</v>
      </c>
      <c r="N244" s="207">
        <v>43844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147</v>
      </c>
      <c r="B245" s="230">
        <v>43752</v>
      </c>
      <c r="C245" s="230"/>
      <c r="D245" s="231" t="s">
        <v>802</v>
      </c>
      <c r="E245" s="232" t="s">
        <v>623</v>
      </c>
      <c r="F245" s="232">
        <v>277.5</v>
      </c>
      <c r="G245" s="232"/>
      <c r="H245" s="232">
        <v>333</v>
      </c>
      <c r="I245" s="234">
        <v>333</v>
      </c>
      <c r="J245" s="204" t="s">
        <v>803</v>
      </c>
      <c r="K245" s="205">
        <f t="shared" si="77"/>
        <v>55.5</v>
      </c>
      <c r="L245" s="206">
        <f t="shared" si="78"/>
        <v>0.2</v>
      </c>
      <c r="M245" s="201" t="s">
        <v>591</v>
      </c>
      <c r="N245" s="207">
        <v>43846</v>
      </c>
      <c r="O245" s="1"/>
      <c r="P245" s="1"/>
      <c r="Q245" s="1"/>
      <c r="R245" s="6" t="s">
        <v>780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9">
        <v>148</v>
      </c>
      <c r="B246" s="230">
        <v>43752</v>
      </c>
      <c r="C246" s="230"/>
      <c r="D246" s="231" t="s">
        <v>804</v>
      </c>
      <c r="E246" s="232" t="s">
        <v>623</v>
      </c>
      <c r="F246" s="232">
        <v>930</v>
      </c>
      <c r="G246" s="232"/>
      <c r="H246" s="232">
        <v>1165</v>
      </c>
      <c r="I246" s="234">
        <v>1200</v>
      </c>
      <c r="J246" s="204" t="s">
        <v>805</v>
      </c>
      <c r="K246" s="205">
        <f t="shared" si="77"/>
        <v>235</v>
      </c>
      <c r="L246" s="206">
        <f t="shared" si="78"/>
        <v>0.25268817204301075</v>
      </c>
      <c r="M246" s="201" t="s">
        <v>591</v>
      </c>
      <c r="N246" s="207">
        <v>43847</v>
      </c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149</v>
      </c>
      <c r="B247" s="230">
        <v>43753</v>
      </c>
      <c r="C247" s="230"/>
      <c r="D247" s="231" t="s">
        <v>806</v>
      </c>
      <c r="E247" s="232" t="s">
        <v>623</v>
      </c>
      <c r="F247" s="202">
        <v>111</v>
      </c>
      <c r="G247" s="232"/>
      <c r="H247" s="232">
        <v>141</v>
      </c>
      <c r="I247" s="234">
        <v>141</v>
      </c>
      <c r="J247" s="204" t="s">
        <v>607</v>
      </c>
      <c r="K247" s="205">
        <f t="shared" si="77"/>
        <v>30</v>
      </c>
      <c r="L247" s="206">
        <f t="shared" si="78"/>
        <v>0.27027027027027029</v>
      </c>
      <c r="M247" s="201" t="s">
        <v>591</v>
      </c>
      <c r="N247" s="207">
        <v>44328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150</v>
      </c>
      <c r="B248" s="230">
        <v>43753</v>
      </c>
      <c r="C248" s="230"/>
      <c r="D248" s="231" t="s">
        <v>807</v>
      </c>
      <c r="E248" s="232" t="s">
        <v>623</v>
      </c>
      <c r="F248" s="202">
        <v>296</v>
      </c>
      <c r="G248" s="232"/>
      <c r="H248" s="232">
        <v>370</v>
      </c>
      <c r="I248" s="234">
        <v>370</v>
      </c>
      <c r="J248" s="204" t="s">
        <v>681</v>
      </c>
      <c r="K248" s="205">
        <f t="shared" si="77"/>
        <v>74</v>
      </c>
      <c r="L248" s="206">
        <f t="shared" si="78"/>
        <v>0.25</v>
      </c>
      <c r="M248" s="201" t="s">
        <v>591</v>
      </c>
      <c r="N248" s="207">
        <v>43853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151</v>
      </c>
      <c r="B249" s="230">
        <v>43754</v>
      </c>
      <c r="C249" s="230"/>
      <c r="D249" s="231" t="s">
        <v>808</v>
      </c>
      <c r="E249" s="232" t="s">
        <v>623</v>
      </c>
      <c r="F249" s="202">
        <v>300</v>
      </c>
      <c r="G249" s="232"/>
      <c r="H249" s="232">
        <v>382.5</v>
      </c>
      <c r="I249" s="234">
        <v>344</v>
      </c>
      <c r="J249" s="204" t="s">
        <v>809</v>
      </c>
      <c r="K249" s="205">
        <f t="shared" si="77"/>
        <v>82.5</v>
      </c>
      <c r="L249" s="206">
        <f t="shared" si="78"/>
        <v>0.27500000000000002</v>
      </c>
      <c r="M249" s="201" t="s">
        <v>591</v>
      </c>
      <c r="N249" s="207">
        <v>44238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8">
        <v>152</v>
      </c>
      <c r="B250" s="249">
        <v>43832</v>
      </c>
      <c r="C250" s="249"/>
      <c r="D250" s="250" t="s">
        <v>810</v>
      </c>
      <c r="E250" s="56" t="s">
        <v>623</v>
      </c>
      <c r="F250" s="251" t="s">
        <v>811</v>
      </c>
      <c r="G250" s="56"/>
      <c r="H250" s="56"/>
      <c r="I250" s="252">
        <v>590</v>
      </c>
      <c r="J250" s="247" t="s">
        <v>594</v>
      </c>
      <c r="K250" s="247"/>
      <c r="L250" s="253"/>
      <c r="M250" s="254" t="s">
        <v>594</v>
      </c>
      <c r="N250" s="255"/>
      <c r="O250" s="1"/>
      <c r="P250" s="1"/>
      <c r="Q250" s="1"/>
      <c r="R250" s="6" t="s">
        <v>784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153</v>
      </c>
      <c r="B251" s="230">
        <v>43966</v>
      </c>
      <c r="C251" s="230"/>
      <c r="D251" s="231" t="s">
        <v>71</v>
      </c>
      <c r="E251" s="232" t="s">
        <v>623</v>
      </c>
      <c r="F251" s="202">
        <v>67.5</v>
      </c>
      <c r="G251" s="232"/>
      <c r="H251" s="232">
        <v>86</v>
      </c>
      <c r="I251" s="234">
        <v>86</v>
      </c>
      <c r="J251" s="204" t="s">
        <v>812</v>
      </c>
      <c r="K251" s="205">
        <f t="shared" ref="K251:K258" si="79">H251-F251</f>
        <v>18.5</v>
      </c>
      <c r="L251" s="206">
        <f t="shared" ref="L251:L258" si="80">K251/F251</f>
        <v>0.27407407407407408</v>
      </c>
      <c r="M251" s="201" t="s">
        <v>591</v>
      </c>
      <c r="N251" s="207">
        <v>44008</v>
      </c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9">
        <v>154</v>
      </c>
      <c r="B252" s="230">
        <v>44035</v>
      </c>
      <c r="C252" s="230"/>
      <c r="D252" s="231" t="s">
        <v>482</v>
      </c>
      <c r="E252" s="232" t="s">
        <v>623</v>
      </c>
      <c r="F252" s="202">
        <v>231</v>
      </c>
      <c r="G252" s="232"/>
      <c r="H252" s="232">
        <v>281</v>
      </c>
      <c r="I252" s="234">
        <v>281</v>
      </c>
      <c r="J252" s="204" t="s">
        <v>681</v>
      </c>
      <c r="K252" s="205">
        <f t="shared" si="79"/>
        <v>50</v>
      </c>
      <c r="L252" s="206">
        <f t="shared" si="80"/>
        <v>0.21645021645021645</v>
      </c>
      <c r="M252" s="201" t="s">
        <v>591</v>
      </c>
      <c r="N252" s="207">
        <v>44358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155</v>
      </c>
      <c r="B253" s="230">
        <v>44092</v>
      </c>
      <c r="C253" s="230"/>
      <c r="D253" s="231" t="s">
        <v>407</v>
      </c>
      <c r="E253" s="232" t="s">
        <v>623</v>
      </c>
      <c r="F253" s="232">
        <v>206</v>
      </c>
      <c r="G253" s="232"/>
      <c r="H253" s="232">
        <v>248</v>
      </c>
      <c r="I253" s="234">
        <v>248</v>
      </c>
      <c r="J253" s="204" t="s">
        <v>681</v>
      </c>
      <c r="K253" s="205">
        <f t="shared" si="79"/>
        <v>42</v>
      </c>
      <c r="L253" s="206">
        <f t="shared" si="80"/>
        <v>0.20388349514563106</v>
      </c>
      <c r="M253" s="201" t="s">
        <v>591</v>
      </c>
      <c r="N253" s="207">
        <v>44214</v>
      </c>
      <c r="O253" s="1"/>
      <c r="P253" s="1"/>
      <c r="Q253" s="1"/>
      <c r="R253" s="6" t="s">
        <v>784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156</v>
      </c>
      <c r="B254" s="230">
        <v>44140</v>
      </c>
      <c r="C254" s="230"/>
      <c r="D254" s="231" t="s">
        <v>407</v>
      </c>
      <c r="E254" s="232" t="s">
        <v>623</v>
      </c>
      <c r="F254" s="232">
        <v>182.5</v>
      </c>
      <c r="G254" s="232"/>
      <c r="H254" s="232">
        <v>248</v>
      </c>
      <c r="I254" s="234">
        <v>248</v>
      </c>
      <c r="J254" s="204" t="s">
        <v>681</v>
      </c>
      <c r="K254" s="205">
        <f t="shared" si="79"/>
        <v>65.5</v>
      </c>
      <c r="L254" s="206">
        <f t="shared" si="80"/>
        <v>0.35890410958904112</v>
      </c>
      <c r="M254" s="201" t="s">
        <v>591</v>
      </c>
      <c r="N254" s="207">
        <v>44214</v>
      </c>
      <c r="O254" s="1"/>
      <c r="P254" s="1"/>
      <c r="Q254" s="1"/>
      <c r="R254" s="6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157</v>
      </c>
      <c r="B255" s="230">
        <v>44140</v>
      </c>
      <c r="C255" s="230"/>
      <c r="D255" s="231" t="s">
        <v>327</v>
      </c>
      <c r="E255" s="232" t="s">
        <v>623</v>
      </c>
      <c r="F255" s="232">
        <v>247.5</v>
      </c>
      <c r="G255" s="232"/>
      <c r="H255" s="232">
        <v>320</v>
      </c>
      <c r="I255" s="234">
        <v>320</v>
      </c>
      <c r="J255" s="204" t="s">
        <v>681</v>
      </c>
      <c r="K255" s="205">
        <f t="shared" si="79"/>
        <v>72.5</v>
      </c>
      <c r="L255" s="206">
        <f t="shared" si="80"/>
        <v>0.29292929292929293</v>
      </c>
      <c r="M255" s="201" t="s">
        <v>591</v>
      </c>
      <c r="N255" s="207">
        <v>44323</v>
      </c>
      <c r="O255" s="1"/>
      <c r="P255" s="1"/>
      <c r="Q255" s="1"/>
      <c r="R255" s="6" t="s">
        <v>784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158</v>
      </c>
      <c r="B256" s="230">
        <v>44140</v>
      </c>
      <c r="C256" s="230"/>
      <c r="D256" s="231" t="s">
        <v>272</v>
      </c>
      <c r="E256" s="232" t="s">
        <v>623</v>
      </c>
      <c r="F256" s="202">
        <v>925</v>
      </c>
      <c r="G256" s="232"/>
      <c r="H256" s="232">
        <v>1095</v>
      </c>
      <c r="I256" s="234">
        <v>1093</v>
      </c>
      <c r="J256" s="204" t="s">
        <v>813</v>
      </c>
      <c r="K256" s="205">
        <f t="shared" si="79"/>
        <v>170</v>
      </c>
      <c r="L256" s="206">
        <f t="shared" si="80"/>
        <v>0.18378378378378379</v>
      </c>
      <c r="M256" s="201" t="s">
        <v>591</v>
      </c>
      <c r="N256" s="207">
        <v>44201</v>
      </c>
      <c r="O256" s="1"/>
      <c r="P256" s="1"/>
      <c r="Q256" s="1"/>
      <c r="R256" s="6" t="s">
        <v>784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159</v>
      </c>
      <c r="B257" s="230">
        <v>44140</v>
      </c>
      <c r="C257" s="230"/>
      <c r="D257" s="231" t="s">
        <v>343</v>
      </c>
      <c r="E257" s="232" t="s">
        <v>623</v>
      </c>
      <c r="F257" s="202">
        <v>332.5</v>
      </c>
      <c r="G257" s="232"/>
      <c r="H257" s="232">
        <v>393</v>
      </c>
      <c r="I257" s="234">
        <v>406</v>
      </c>
      <c r="J257" s="204" t="s">
        <v>814</v>
      </c>
      <c r="K257" s="205">
        <f t="shared" si="79"/>
        <v>60.5</v>
      </c>
      <c r="L257" s="206">
        <f t="shared" si="80"/>
        <v>0.18195488721804512</v>
      </c>
      <c r="M257" s="201" t="s">
        <v>591</v>
      </c>
      <c r="N257" s="207">
        <v>44256</v>
      </c>
      <c r="O257" s="1"/>
      <c r="P257" s="1"/>
      <c r="Q257" s="1"/>
      <c r="R257" s="6" t="s">
        <v>784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160</v>
      </c>
      <c r="B258" s="230">
        <v>44141</v>
      </c>
      <c r="C258" s="230"/>
      <c r="D258" s="231" t="s">
        <v>482</v>
      </c>
      <c r="E258" s="232" t="s">
        <v>623</v>
      </c>
      <c r="F258" s="202">
        <v>231</v>
      </c>
      <c r="G258" s="232"/>
      <c r="H258" s="232">
        <v>281</v>
      </c>
      <c r="I258" s="234">
        <v>281</v>
      </c>
      <c r="J258" s="204" t="s">
        <v>681</v>
      </c>
      <c r="K258" s="205">
        <f t="shared" si="79"/>
        <v>50</v>
      </c>
      <c r="L258" s="206">
        <f t="shared" si="80"/>
        <v>0.21645021645021645</v>
      </c>
      <c r="M258" s="201" t="s">
        <v>591</v>
      </c>
      <c r="N258" s="207">
        <v>44358</v>
      </c>
      <c r="O258" s="1"/>
      <c r="P258" s="1"/>
      <c r="Q258" s="1"/>
      <c r="R258" s="6" t="s">
        <v>784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56">
        <v>161</v>
      </c>
      <c r="B259" s="249">
        <v>44187</v>
      </c>
      <c r="C259" s="249"/>
      <c r="D259" s="250" t="s">
        <v>455</v>
      </c>
      <c r="E259" s="56" t="s">
        <v>623</v>
      </c>
      <c r="F259" s="251" t="s">
        <v>815</v>
      </c>
      <c r="G259" s="56"/>
      <c r="H259" s="56"/>
      <c r="I259" s="252">
        <v>239</v>
      </c>
      <c r="J259" s="247" t="s">
        <v>594</v>
      </c>
      <c r="K259" s="247"/>
      <c r="L259" s="253"/>
      <c r="M259" s="254"/>
      <c r="N259" s="255"/>
      <c r="O259" s="1"/>
      <c r="P259" s="1"/>
      <c r="Q259" s="1"/>
      <c r="R259" s="6" t="s">
        <v>784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56">
        <v>162</v>
      </c>
      <c r="B260" s="249">
        <v>44258</v>
      </c>
      <c r="C260" s="249"/>
      <c r="D260" s="250" t="s">
        <v>810</v>
      </c>
      <c r="E260" s="56" t="s">
        <v>623</v>
      </c>
      <c r="F260" s="251" t="s">
        <v>811</v>
      </c>
      <c r="G260" s="56"/>
      <c r="H260" s="56"/>
      <c r="I260" s="252">
        <v>590</v>
      </c>
      <c r="J260" s="247" t="s">
        <v>594</v>
      </c>
      <c r="K260" s="247"/>
      <c r="L260" s="253"/>
      <c r="M260" s="254"/>
      <c r="N260" s="255"/>
      <c r="O260" s="1"/>
      <c r="P260" s="1"/>
      <c r="R260" s="6" t="s">
        <v>784</v>
      </c>
    </row>
    <row r="261" spans="1:26" ht="12.75" customHeight="1">
      <c r="A261" s="229">
        <v>163</v>
      </c>
      <c r="B261" s="230">
        <v>44274</v>
      </c>
      <c r="C261" s="230"/>
      <c r="D261" s="231" t="s">
        <v>343</v>
      </c>
      <c r="E261" s="232" t="s">
        <v>623</v>
      </c>
      <c r="F261" s="202">
        <v>355</v>
      </c>
      <c r="G261" s="232"/>
      <c r="H261" s="232">
        <v>422.5</v>
      </c>
      <c r="I261" s="234">
        <v>420</v>
      </c>
      <c r="J261" s="204" t="s">
        <v>816</v>
      </c>
      <c r="K261" s="205">
        <f t="shared" ref="K261:K264" si="81">H261-F261</f>
        <v>67.5</v>
      </c>
      <c r="L261" s="206">
        <f t="shared" ref="L261:L264" si="82">K261/F261</f>
        <v>0.19014084507042253</v>
      </c>
      <c r="M261" s="201" t="s">
        <v>591</v>
      </c>
      <c r="N261" s="207">
        <v>44361</v>
      </c>
      <c r="O261" s="1"/>
      <c r="R261" s="257" t="s">
        <v>784</v>
      </c>
    </row>
    <row r="262" spans="1:26" ht="12.75" customHeight="1">
      <c r="A262" s="229">
        <v>164</v>
      </c>
      <c r="B262" s="230">
        <v>44295</v>
      </c>
      <c r="C262" s="230"/>
      <c r="D262" s="231" t="s">
        <v>817</v>
      </c>
      <c r="E262" s="232" t="s">
        <v>623</v>
      </c>
      <c r="F262" s="202">
        <v>555</v>
      </c>
      <c r="G262" s="232"/>
      <c r="H262" s="232">
        <v>663</v>
      </c>
      <c r="I262" s="234">
        <v>663</v>
      </c>
      <c r="J262" s="204" t="s">
        <v>818</v>
      </c>
      <c r="K262" s="205">
        <f t="shared" si="81"/>
        <v>108</v>
      </c>
      <c r="L262" s="206">
        <f t="shared" si="82"/>
        <v>0.19459459459459461</v>
      </c>
      <c r="M262" s="201" t="s">
        <v>591</v>
      </c>
      <c r="N262" s="207">
        <v>44321</v>
      </c>
      <c r="O262" s="1"/>
      <c r="P262" s="1"/>
      <c r="Q262" s="1"/>
      <c r="R262" s="257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165</v>
      </c>
      <c r="B263" s="230">
        <v>44308</v>
      </c>
      <c r="C263" s="230"/>
      <c r="D263" s="231" t="s">
        <v>376</v>
      </c>
      <c r="E263" s="232" t="s">
        <v>623</v>
      </c>
      <c r="F263" s="202">
        <v>126.5</v>
      </c>
      <c r="G263" s="232"/>
      <c r="H263" s="232">
        <v>155</v>
      </c>
      <c r="I263" s="234">
        <v>155</v>
      </c>
      <c r="J263" s="204" t="s">
        <v>681</v>
      </c>
      <c r="K263" s="205">
        <f t="shared" si="81"/>
        <v>28.5</v>
      </c>
      <c r="L263" s="206">
        <f t="shared" si="82"/>
        <v>0.22529644268774704</v>
      </c>
      <c r="M263" s="201" t="s">
        <v>591</v>
      </c>
      <c r="N263" s="207">
        <v>44362</v>
      </c>
      <c r="O263" s="1"/>
      <c r="R263" s="257" t="s">
        <v>784</v>
      </c>
    </row>
    <row r="264" spans="1:26" ht="12.75" customHeight="1">
      <c r="A264" s="308">
        <v>166</v>
      </c>
      <c r="B264" s="309">
        <v>44368</v>
      </c>
      <c r="C264" s="309"/>
      <c r="D264" s="310" t="s">
        <v>394</v>
      </c>
      <c r="E264" s="311" t="s">
        <v>623</v>
      </c>
      <c r="F264" s="312">
        <v>287.5</v>
      </c>
      <c r="G264" s="311"/>
      <c r="H264" s="311">
        <v>245</v>
      </c>
      <c r="I264" s="313">
        <v>344</v>
      </c>
      <c r="J264" s="214" t="s">
        <v>858</v>
      </c>
      <c r="K264" s="215">
        <f t="shared" si="81"/>
        <v>-42.5</v>
      </c>
      <c r="L264" s="216">
        <f t="shared" si="82"/>
        <v>-0.14782608695652175</v>
      </c>
      <c r="M264" s="212" t="s">
        <v>604</v>
      </c>
      <c r="N264" s="209">
        <v>44508</v>
      </c>
      <c r="O264" s="1"/>
      <c r="R264" s="257" t="s">
        <v>784</v>
      </c>
    </row>
    <row r="265" spans="1:26" ht="12.75" customHeight="1">
      <c r="A265" s="256">
        <v>167</v>
      </c>
      <c r="B265" s="249">
        <v>44368</v>
      </c>
      <c r="C265" s="249"/>
      <c r="D265" s="250" t="s">
        <v>482</v>
      </c>
      <c r="E265" s="56" t="s">
        <v>623</v>
      </c>
      <c r="F265" s="251" t="s">
        <v>819</v>
      </c>
      <c r="G265" s="56"/>
      <c r="H265" s="56"/>
      <c r="I265" s="252">
        <v>320</v>
      </c>
      <c r="J265" s="247" t="s">
        <v>594</v>
      </c>
      <c r="K265" s="256"/>
      <c r="L265" s="249"/>
      <c r="M265" s="249"/>
      <c r="N265" s="250"/>
      <c r="O265" s="44"/>
      <c r="R265" s="257" t="s">
        <v>784</v>
      </c>
    </row>
    <row r="266" spans="1:26" ht="12.75" customHeight="1">
      <c r="A266" s="437">
        <v>168</v>
      </c>
      <c r="B266" s="438">
        <v>44406</v>
      </c>
      <c r="C266" s="438"/>
      <c r="D266" s="439" t="s">
        <v>376</v>
      </c>
      <c r="E266" s="440" t="s">
        <v>623</v>
      </c>
      <c r="F266" s="441">
        <v>162.5</v>
      </c>
      <c r="G266" s="440"/>
      <c r="H266" s="440">
        <v>200</v>
      </c>
      <c r="I266" s="440">
        <v>200</v>
      </c>
      <c r="J266" s="204" t="s">
        <v>681</v>
      </c>
      <c r="K266" s="205">
        <f t="shared" ref="K266" si="83">H266-F266</f>
        <v>37.5</v>
      </c>
      <c r="L266" s="206">
        <f t="shared" ref="L266" si="84">K266/F266</f>
        <v>0.23076923076923078</v>
      </c>
      <c r="M266" s="201" t="s">
        <v>591</v>
      </c>
      <c r="N266" s="207">
        <v>44571</v>
      </c>
      <c r="O266" s="44"/>
      <c r="R266" s="257" t="s">
        <v>784</v>
      </c>
    </row>
    <row r="267" spans="1:26" ht="12.75" customHeight="1">
      <c r="A267" s="229">
        <v>169</v>
      </c>
      <c r="B267" s="230">
        <v>44462</v>
      </c>
      <c r="C267" s="230"/>
      <c r="D267" s="231" t="s">
        <v>825</v>
      </c>
      <c r="E267" s="232" t="s">
        <v>623</v>
      </c>
      <c r="F267" s="202">
        <v>1235</v>
      </c>
      <c r="G267" s="232"/>
      <c r="H267" s="232">
        <v>1505</v>
      </c>
      <c r="I267" s="234">
        <v>1500</v>
      </c>
      <c r="J267" s="204" t="s">
        <v>681</v>
      </c>
      <c r="K267" s="205">
        <f t="shared" ref="K267" si="85">H267-F267</f>
        <v>270</v>
      </c>
      <c r="L267" s="206">
        <f t="shared" ref="L267" si="86">K267/F267</f>
        <v>0.21862348178137653</v>
      </c>
      <c r="M267" s="201" t="s">
        <v>591</v>
      </c>
      <c r="N267" s="207">
        <v>44564</v>
      </c>
      <c r="O267" s="1"/>
      <c r="R267" s="257" t="s">
        <v>784</v>
      </c>
    </row>
    <row r="268" spans="1:26" ht="12.75" customHeight="1">
      <c r="A268" s="279">
        <v>170</v>
      </c>
      <c r="B268" s="280">
        <v>44480</v>
      </c>
      <c r="C268" s="280"/>
      <c r="D268" s="281" t="s">
        <v>827</v>
      </c>
      <c r="E268" s="282" t="s">
        <v>623</v>
      </c>
      <c r="F268" s="283" t="s">
        <v>832</v>
      </c>
      <c r="G268" s="282"/>
      <c r="H268" s="282"/>
      <c r="I268" s="282">
        <v>145</v>
      </c>
      <c r="J268" s="284" t="s">
        <v>594</v>
      </c>
      <c r="K268" s="279"/>
      <c r="L268" s="280"/>
      <c r="M268" s="280"/>
      <c r="N268" s="281"/>
      <c r="O268" s="44"/>
      <c r="R268" s="257" t="s">
        <v>784</v>
      </c>
    </row>
    <row r="269" spans="1:26" ht="12.75" customHeight="1">
      <c r="A269" s="285">
        <v>171</v>
      </c>
      <c r="B269" s="286">
        <v>44481</v>
      </c>
      <c r="C269" s="286"/>
      <c r="D269" s="287" t="s">
        <v>261</v>
      </c>
      <c r="E269" s="288" t="s">
        <v>623</v>
      </c>
      <c r="F269" s="289" t="s">
        <v>829</v>
      </c>
      <c r="G269" s="288"/>
      <c r="H269" s="288"/>
      <c r="I269" s="288">
        <v>380</v>
      </c>
      <c r="J269" s="290" t="s">
        <v>594</v>
      </c>
      <c r="K269" s="285"/>
      <c r="L269" s="286"/>
      <c r="M269" s="286"/>
      <c r="N269" s="287"/>
      <c r="O269" s="44"/>
      <c r="R269" s="257" t="s">
        <v>784</v>
      </c>
    </row>
    <row r="270" spans="1:26" ht="12.75" customHeight="1">
      <c r="A270" s="285">
        <v>172</v>
      </c>
      <c r="B270" s="286">
        <v>44481</v>
      </c>
      <c r="C270" s="286"/>
      <c r="D270" s="287" t="s">
        <v>402</v>
      </c>
      <c r="E270" s="288" t="s">
        <v>623</v>
      </c>
      <c r="F270" s="289" t="s">
        <v>830</v>
      </c>
      <c r="G270" s="288"/>
      <c r="H270" s="288"/>
      <c r="I270" s="288">
        <v>56</v>
      </c>
      <c r="J270" s="290" t="s">
        <v>594</v>
      </c>
      <c r="K270" s="285"/>
      <c r="L270" s="286"/>
      <c r="M270" s="286"/>
      <c r="N270" s="287"/>
      <c r="O270" s="44"/>
      <c r="R270" s="257"/>
    </row>
    <row r="271" spans="1:26" ht="12.75" customHeight="1">
      <c r="A271" s="291">
        <v>173</v>
      </c>
      <c r="B271" s="286">
        <v>44551</v>
      </c>
      <c r="C271" s="291"/>
      <c r="D271" s="291" t="s">
        <v>119</v>
      </c>
      <c r="E271" s="288" t="s">
        <v>623</v>
      </c>
      <c r="F271" s="288" t="s">
        <v>872</v>
      </c>
      <c r="G271" s="288"/>
      <c r="H271" s="288"/>
      <c r="I271" s="288">
        <v>3000</v>
      </c>
      <c r="J271" s="288" t="s">
        <v>594</v>
      </c>
      <c r="K271" s="288"/>
      <c r="L271" s="288"/>
      <c r="M271" s="288"/>
      <c r="N271" s="291"/>
      <c r="O271" s="44"/>
      <c r="R271" s="257"/>
    </row>
    <row r="272" spans="1:26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257"/>
    </row>
    <row r="273" spans="1:18" ht="12.75" customHeight="1">
      <c r="A273" s="256"/>
      <c r="B273" s="258" t="s">
        <v>820</v>
      </c>
      <c r="F273" s="59"/>
      <c r="G273" s="59"/>
      <c r="H273" s="59"/>
      <c r="I273" s="59"/>
      <c r="J273" s="44"/>
      <c r="K273" s="59"/>
      <c r="L273" s="59"/>
      <c r="M273" s="59"/>
      <c r="O273" s="44"/>
      <c r="R273" s="257"/>
    </row>
    <row r="274" spans="1:18" ht="12.75" customHeight="1"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1:18" ht="12.75" customHeight="1"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1:18" ht="12.75" customHeight="1"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1:18" ht="12.75" customHeight="1"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1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1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1:18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1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1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1:18" ht="12.75" customHeight="1">
      <c r="A283" s="259"/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A284" s="259"/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A285" s="56"/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</sheetData>
  <autoFilter ref="R1:R28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2022-01-12T02:33:45Z</dcterms:modified>
</cp:coreProperties>
</file>