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F&amp;O)'!$R$1:$R$294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K80" i="6"/>
  <c r="M80" s="1"/>
  <c r="K79"/>
  <c r="M79" s="1"/>
  <c r="L20"/>
  <c r="K20"/>
  <c r="K78"/>
  <c r="M78" s="1"/>
  <c r="L55"/>
  <c r="K55"/>
  <c r="L53"/>
  <c r="K53"/>
  <c r="L33"/>
  <c r="K33"/>
  <c r="L50"/>
  <c r="K50"/>
  <c r="L48"/>
  <c r="K48"/>
  <c r="L17"/>
  <c r="K17"/>
  <c r="P18"/>
  <c r="K77"/>
  <c r="M77" s="1"/>
  <c r="L52"/>
  <c r="K52"/>
  <c r="M76"/>
  <c r="K76"/>
  <c r="L277"/>
  <c r="K277"/>
  <c r="M74"/>
  <c r="K74"/>
  <c r="L19"/>
  <c r="K19"/>
  <c r="L51"/>
  <c r="K51"/>
  <c r="M17" l="1"/>
  <c r="M48"/>
  <c r="M33"/>
  <c r="M20"/>
  <c r="M53"/>
  <c r="M51"/>
  <c r="M55"/>
  <c r="M50"/>
  <c r="M52"/>
  <c r="M19"/>
  <c r="L49"/>
  <c r="K49"/>
  <c r="M49" l="1"/>
  <c r="K75"/>
  <c r="M75" s="1"/>
  <c r="K73"/>
  <c r="M73" s="1"/>
  <c r="K69"/>
  <c r="M69" s="1"/>
  <c r="K70"/>
  <c r="M70" s="1"/>
  <c r="L13"/>
  <c r="K13"/>
  <c r="L16"/>
  <c r="K16"/>
  <c r="K71"/>
  <c r="M71" s="1"/>
  <c r="K68"/>
  <c r="M68" s="1"/>
  <c r="K67"/>
  <c r="M67" s="1"/>
  <c r="K66"/>
  <c r="M66" s="1"/>
  <c r="M16" l="1"/>
  <c r="M13"/>
  <c r="L34"/>
  <c r="K34"/>
  <c r="L31"/>
  <c r="K31"/>
  <c r="L11"/>
  <c r="K11"/>
  <c r="L14"/>
  <c r="K14"/>
  <c r="P15"/>
  <c r="M31" l="1"/>
  <c r="M34"/>
  <c r="M11"/>
  <c r="M14"/>
  <c r="P12" l="1"/>
  <c r="K10" l="1"/>
  <c r="L10"/>
  <c r="P89"/>
  <c r="L89"/>
  <c r="K89"/>
  <c r="M10" l="1"/>
  <c r="M89"/>
  <c r="K256" l="1"/>
  <c r="L256" s="1"/>
  <c r="K276" l="1"/>
  <c r="L276" s="1"/>
  <c r="K275"/>
  <c r="L275" s="1"/>
  <c r="K274"/>
  <c r="L274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F252"/>
  <c r="K252" s="1"/>
  <c r="L252" s="1"/>
  <c r="K251"/>
  <c r="L251" s="1"/>
  <c r="K250"/>
  <c r="L250" s="1"/>
  <c r="K249"/>
  <c r="L249" s="1"/>
  <c r="K248"/>
  <c r="L248" s="1"/>
  <c r="K247"/>
  <c r="L247" s="1"/>
  <c r="F246"/>
  <c r="K246" s="1"/>
  <c r="L246" s="1"/>
  <c r="F245"/>
  <c r="K245" s="1"/>
  <c r="L245" s="1"/>
  <c r="K244"/>
  <c r="L244" s="1"/>
  <c r="F243"/>
  <c r="K243" s="1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4"/>
  <c r="L224" s="1"/>
  <c r="F223"/>
  <c r="K223" s="1"/>
  <c r="L223" s="1"/>
  <c r="K222"/>
  <c r="L222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3"/>
  <c r="L193" s="1"/>
  <c r="K191"/>
  <c r="L191" s="1"/>
  <c r="K190"/>
  <c r="L190" s="1"/>
  <c r="K189"/>
  <c r="L189" s="1"/>
  <c r="K187"/>
  <c r="L187" s="1"/>
  <c r="K186"/>
  <c r="L186" s="1"/>
  <c r="K185"/>
  <c r="L185" s="1"/>
  <c r="K184"/>
  <c r="K183"/>
  <c r="L183" s="1"/>
  <c r="K182"/>
  <c r="L182" s="1"/>
  <c r="K180"/>
  <c r="L180" s="1"/>
  <c r="K179"/>
  <c r="L179" s="1"/>
  <c r="K178"/>
  <c r="L178" s="1"/>
  <c r="K177"/>
  <c r="L177" s="1"/>
  <c r="K176"/>
  <c r="L176" s="1"/>
  <c r="F175"/>
  <c r="K175" s="1"/>
  <c r="L175" s="1"/>
  <c r="H174"/>
  <c r="K174" s="1"/>
  <c r="L174" s="1"/>
  <c r="K171"/>
  <c r="L171" s="1"/>
  <c r="K170"/>
  <c r="L170" s="1"/>
  <c r="K169"/>
  <c r="L169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H140"/>
  <c r="K140" s="1"/>
  <c r="L140" s="1"/>
  <c r="F139"/>
  <c r="K139" s="1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M7"/>
  <c r="D7" i="5"/>
  <c r="K6" i="4"/>
  <c r="K6" i="3"/>
  <c r="L6" i="2"/>
</calcChain>
</file>

<file path=xl/sharedStrings.xml><?xml version="1.0" encoding="utf-8"?>
<sst xmlns="http://schemas.openxmlformats.org/spreadsheetml/2006/main" count="2864" uniqueCount="1079">
  <si>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</si>
  <si>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</si>
  <si>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</si>
  <si>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</si>
  <si>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</si>
  <si>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</si>
  <si>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</si>
  <si>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</si>
  <si>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</si>
  <si>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</si>
  <si>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</si>
  <si>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</si>
  <si>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</si>
  <si>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</si>
  <si>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</si>
  <si>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</si>
  <si>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</si>
  <si>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</si>
  <si>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</si>
  <si>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</si>
  <si>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</si>
  <si>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</si>
  <si>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</si>
  <si>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</si>
  <si>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</si>
  <si>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</si>
  <si>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</si>
  <si>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</si>
  <si>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</si>
  <si>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</si>
  <si>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</si>
  <si>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</si>
  <si>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</si>
  <si>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</si>
  <si>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</si>
  <si>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</si>
  <si>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</si>
  <si>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</si>
  <si>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</si>
  <si>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</si>
  <si>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</si>
  <si>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</si>
  <si>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</si>
  <si>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</si>
  <si>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</si>
  <si>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</si>
  <si>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</si>
  <si>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</si>
  <si>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</si>
  <si>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</si>
  <si>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</si>
  <si>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</si>
  <si>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</si>
  <si>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</si>
  <si>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</si>
  <si>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</si>
  <si>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</si>
  <si>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</si>
  <si>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</si>
  <si>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</si>
  <si>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</si>
  <si>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</si>
  <si>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</si>
  <si>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</si>
  <si>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</si>
  <si>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</si>
  <si>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</si>
  <si>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</si>
  <si>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</si>
  <si>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</si>
  <si>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</si>
  <si>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</si>
  <si>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</si>
  <si>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</si>
  <si>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</si>
  <si>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</si>
  <si>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</si>
  <si>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</si>
  <si>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</si>
  <si>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</si>
  <si>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</si>
  <si>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</si>
  <si>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</si>
  <si>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</si>
  <si>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</si>
  <si>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</si>
  <si>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</si>
  <si>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</si>
  <si>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</si>
  <si>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</si>
  <si>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</si>
  <si>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</si>
  <si>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</si>
  <si>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</si>
  <si>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</si>
  <si>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</si>
  <si>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</si>
  <si>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</si>
  <si>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</si>
  <si>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</si>
  <si>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</si>
  <si>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</si>
  <si>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</si>
  <si>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</si>
  <si>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</si>
  <si>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</si>
  <si>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</si>
  <si>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</si>
  <si>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</si>
  <si>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</si>
  <si>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</si>
  <si>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</si>
  <si>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</si>
  <si>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</si>
  <si>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</si>
  <si>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</si>
  <si>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</si>
  <si>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</si>
  <si>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</si>
  <si>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</si>
  <si>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</si>
  <si>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</si>
  <si>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</si>
  <si>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</si>
  <si>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</si>
  <si>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</si>
  <si>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</si>
  <si>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</si>
  <si>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</si>
  <si>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</si>
  <si>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</si>
  <si>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</si>
  <si>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</si>
  <si>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</si>
  <si>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</si>
  <si>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</si>
  <si>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</si>
  <si>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</si>
  <si>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</si>
  <si>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</si>
  <si>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</si>
  <si>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</si>
  <si>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</si>
  <si>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</si>
  <si>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</si>
  <si>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</si>
  <si>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</si>
  <si>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</si>
  <si>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</si>
  <si>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</si>
  <si>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</si>
  <si>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</si>
  <si>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</si>
  <si>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</si>
  <si>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</si>
  <si>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</si>
  <si>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</si>
  <si>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</si>
  <si>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</si>
  <si>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</si>
  <si>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</si>
  <si>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</si>
  <si>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</si>
  <si>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</si>
  <si>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</si>
  <si>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</si>
  <si>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</si>
  <si>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</si>
  <si>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</si>
  <si>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</si>
  <si>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</si>
  <si>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</si>
  <si>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</si>
  <si>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</si>
  <si>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</si>
  <si>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</si>
  <si>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</si>
  <si>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</si>
  <si>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</si>
  <si>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</si>
  <si>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</si>
  <si>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</si>
  <si>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</si>
  <si>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</si>
  <si>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</si>
  <si>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</si>
  <si>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</si>
  <si>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</si>
  <si>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</si>
  <si>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</si>
  <si>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</si>
  <si>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</si>
  <si>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</si>
  <si>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</si>
  <si>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</si>
  <si>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</si>
  <si>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</si>
  <si>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</si>
  <si>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</si>
  <si>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</si>
  <si>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</si>
  <si>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</si>
  <si>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</si>
  <si>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</si>
  <si>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</si>
  <si>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</si>
  <si>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</si>
  <si>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</si>
  <si>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</si>
  <si>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</si>
  <si>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</si>
  <si>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</si>
  <si>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</si>
  <si>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</si>
  <si>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</si>
  <si>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</si>
  <si>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</si>
  <si>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</si>
  <si>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</si>
  <si>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</si>
  <si>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</si>
  <si>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</si>
  <si>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</si>
  <si>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</si>
  <si>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</si>
  <si>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</si>
  <si>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</si>
  <si>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</si>
  <si>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</si>
  <si>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</si>
  <si>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</si>
  <si>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</si>
  <si>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</si>
  <si>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</si>
  <si>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</si>
  <si>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</si>
  <si>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</si>
  <si>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</si>
  <si>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</si>
  <si>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</si>
  <si>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</si>
  <si>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</si>
  <si>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</si>
  <si>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</si>
  <si>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</si>
  <si>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</si>
  <si>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</si>
  <si>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</si>
  <si>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</si>
  <si>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</si>
  <si>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</si>
  <si>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</si>
  <si>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</si>
  <si>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</si>
  <si>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</si>
  <si>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</si>
  <si>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</si>
  <si>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</si>
  <si>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</si>
  <si>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</si>
  <si>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</si>
  <si>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</si>
  <si>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</si>
  <si>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</si>
  <si>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</si>
  <si>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</si>
  <si>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</si>
  <si>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</si>
  <si>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</si>
  <si>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</si>
  <si>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</si>
  <si>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</si>
  <si>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</si>
  <si>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</si>
  <si>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</si>
  <si>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</si>
  <si>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</si>
  <si>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</si>
  <si>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</si>
  <si>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</si>
  <si>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</si>
  <si>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</si>
  <si>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</si>
  <si>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</si>
  <si>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</si>
  <si>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</si>
  <si>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</si>
  <si>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</si>
  <si>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</si>
  <si>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</si>
  <si>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</si>
  <si>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</si>
  <si>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</si>
  <si>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</si>
  <si>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</si>
  <si>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</si>
  <si>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</si>
  <si>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</si>
  <si>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</si>
  <si>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</si>
  <si>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</si>
  <si>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</si>
  <si>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</si>
  <si>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</si>
  <si>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</si>
  <si>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</si>
  <si>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</si>
  <si>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</si>
  <si>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</si>
  <si>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</si>
  <si>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</si>
  <si>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</si>
  <si>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</si>
  <si>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</si>
  <si>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</si>
  <si>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</si>
  <si>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</si>
  <si>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</si>
  <si>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</si>
  <si>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</si>
  <si>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</si>
  <si>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</si>
  <si>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</si>
  <si>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</si>
  <si>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</si>
  <si>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</si>
  <si>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</si>
  <si>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</si>
  <si>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</si>
  <si>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</si>
  <si>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</si>
  <si>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</si>
  <si>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</si>
  <si>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</si>
  <si>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</si>
  <si>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</si>
  <si>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</si>
  <si>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</si>
  <si>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</si>
  <si>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</si>
  <si>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</si>
  <si>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</si>
  <si>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</si>
  <si>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</si>
  <si>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</si>
  <si>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</si>
  <si>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</si>
  <si>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</si>
  <si>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</si>
  <si>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</si>
  <si>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</si>
  <si>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</si>
  <si>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</si>
  <si>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</si>
  <si>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</si>
  <si>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</si>
  <si>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</si>
  <si>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</si>
  <si>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</si>
  <si>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</si>
  <si>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</si>
  <si>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</si>
  <si>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</si>
  <si>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</si>
  <si>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</si>
  <si>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</si>
  <si>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</si>
  <si>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</si>
  <si>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</si>
  <si>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</si>
  <si>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</si>
  <si>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</si>
  <si>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</si>
  <si>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</si>
  <si>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</si>
  <si>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</si>
  <si>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</si>
  <si>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</si>
  <si>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</si>
  <si>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</si>
  <si>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</si>
  <si>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</si>
  <si>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</si>
  <si>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</si>
  <si>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</si>
  <si>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</si>
  <si>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</si>
  <si>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</si>
  <si>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</si>
  <si>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</si>
  <si>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</si>
  <si>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</si>
  <si>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</si>
  <si>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</si>
  <si>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</si>
  <si>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</si>
  <si>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</si>
  <si>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</si>
  <si>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</si>
  <si>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</si>
  <si>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</si>
  <si>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</si>
  <si>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</si>
  <si>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</si>
  <si>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</si>
  <si>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</si>
  <si>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</si>
  <si>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</si>
  <si>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</si>
  <si>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</si>
  <si>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</si>
  <si>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</si>
  <si>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</si>
  <si>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</si>
  <si>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</si>
  <si>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</si>
  <si>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</si>
  <si>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</si>
  <si>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</si>
  <si>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</si>
  <si>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</si>
  <si>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</si>
  <si>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</si>
  <si>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</si>
  <si>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</si>
  <si>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</si>
  <si>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</si>
  <si>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</si>
  <si>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</si>
  <si>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</si>
  <si>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</si>
  <si>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</si>
  <si>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</si>
  <si>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</si>
  <si>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</si>
  <si>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</si>
  <si>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</si>
  <si>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</si>
  <si>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</si>
  <si>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</si>
  <si>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</si>
  <si>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</si>
  <si>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</si>
  <si>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</si>
  <si>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</si>
  <si>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</si>
  <si>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</si>
  <si>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</si>
  <si>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</si>
  <si>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</si>
  <si>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</si>
  <si>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</si>
  <si>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</si>
  <si>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</si>
  <si>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</si>
  <si>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</si>
  <si>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</si>
  <si>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</si>
  <si>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</si>
  <si>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</si>
  <si>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</si>
  <si>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</si>
  <si>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</si>
  <si>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</si>
  <si>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</si>
  <si>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</si>
  <si>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</si>
  <si>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</si>
  <si>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</si>
  <si>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</si>
  <si>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</si>
  <si>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</si>
  <si>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</si>
  <si>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</si>
  <si>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</si>
  <si>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</si>
  <si>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</si>
  <si>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</si>
  <si>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</si>
  <si>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</si>
  <si>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</si>
  <si>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</si>
  <si>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</si>
  <si>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</si>
  <si>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</si>
  <si>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</si>
  <si>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</si>
  <si>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</si>
  <si>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</si>
  <si>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</si>
  <si>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</si>
  <si>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</si>
  <si>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</si>
  <si>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</si>
  <si>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</si>
  <si>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</si>
  <si>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</si>
  <si>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</si>
  <si>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</si>
  <si>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</si>
  <si>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</si>
  <si>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</si>
  <si>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</si>
  <si>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</si>
  <si>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</si>
  <si>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</si>
  <si>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</si>
  <si>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</si>
  <si>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</si>
  <si>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</si>
  <si>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</si>
  <si>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</si>
  <si>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</si>
  <si>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</si>
  <si>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</si>
  <si>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</si>
  <si>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</si>
  <si>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</si>
  <si>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</si>
  <si>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</si>
  <si>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</si>
  <si>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</si>
  <si>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</si>
  <si>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</si>
  <si>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</si>
  <si>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</si>
  <si>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</si>
  <si>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</si>
  <si>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</si>
  <si>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</si>
  <si>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</si>
  <si>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</si>
  <si>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</si>
  <si>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</si>
  <si>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</si>
  <si>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</si>
  <si>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</si>
  <si>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</si>
  <si>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</si>
  <si>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</si>
  <si>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</si>
  <si>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</si>
  <si>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</si>
  <si>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</si>
  <si>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</si>
  <si>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</si>
  <si>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</si>
  <si>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</si>
  <si>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</si>
  <si>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</si>
  <si>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</si>
  <si>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</si>
  <si>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</si>
  <si>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</si>
  <si>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</si>
  <si>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</si>
  <si>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</si>
  <si>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</si>
  <si>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</si>
  <si>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</si>
  <si>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</si>
  <si>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</si>
  <si>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</si>
  <si>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</si>
  <si>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</si>
  <si>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</si>
  <si>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</si>
  <si>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</si>
  <si>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</si>
  <si>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</si>
  <si>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</si>
  <si>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</si>
  <si>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</si>
  <si>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</si>
  <si>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</si>
  <si>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</si>
  <si>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</si>
  <si>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</si>
  <si>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</si>
  <si>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</si>
  <si>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</si>
  <si>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</si>
  <si>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</si>
  <si>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</si>
  <si>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</si>
  <si>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</si>
  <si>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</si>
  <si>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</si>
  <si>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</si>
  <si>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</si>
  <si>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</si>
  <si>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</si>
  <si>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</si>
  <si>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</si>
  <si>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</si>
  <si>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</si>
  <si>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</si>
  <si>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</si>
  <si>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</si>
  <si>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</si>
  <si>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</si>
  <si>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</si>
  <si>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</si>
  <si>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</si>
  <si>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</si>
  <si>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</si>
  <si>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</si>
  <si>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</si>
  <si>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</si>
  <si>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</si>
  <si>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</si>
  <si>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</si>
  <si>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</si>
  <si>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</si>
  <si>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</si>
  <si>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</si>
  <si>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</si>
  <si>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</si>
  <si>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</si>
  <si>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</si>
  <si>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</si>
  <si>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</si>
  <si>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</si>
  <si>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</si>
  <si>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</si>
  <si>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</si>
  <si>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</si>
  <si>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</si>
  <si>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</si>
  <si>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</si>
  <si>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</si>
  <si>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</si>
  <si>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</si>
  <si>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</si>
  <si>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</si>
  <si>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</si>
  <si>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</si>
  <si>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</si>
  <si>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</si>
  <si>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</si>
  <si>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</si>
  <si>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</si>
  <si>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</si>
  <si>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</si>
  <si>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</si>
  <si>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</si>
  <si>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</si>
  <si>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</si>
  <si>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</si>
  <si>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</si>
  <si>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</si>
  <si>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</si>
  <si>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</si>
  <si>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</si>
  <si>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</si>
  <si>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</si>
  <si>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</si>
  <si>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</si>
  <si>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</si>
  <si>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</si>
  <si>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</si>
  <si>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</si>
  <si>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</si>
  <si>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</si>
  <si>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</si>
  <si>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</si>
  <si>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</si>
  <si>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</si>
  <si>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</si>
  <si>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</si>
  <si>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</si>
  <si>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</si>
  <si>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</si>
  <si>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</si>
  <si>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</si>
  <si>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</si>
  <si>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</si>
  <si>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</si>
  <si>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</si>
  <si>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</si>
  <si>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</si>
  <si>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</si>
  <si>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</si>
  <si>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</si>
  <si>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</si>
  <si>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</si>
  <si>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</si>
  <si>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</si>
  <si>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</si>
  <si>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</si>
  <si>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</si>
  <si>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</si>
  <si>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</si>
  <si>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</si>
  <si>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</si>
  <si>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</si>
  <si>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</si>
  <si>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</si>
  <si>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</si>
  <si>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</si>
  <si>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</si>
  <si>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</si>
  <si>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</si>
  <si>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</si>
  <si>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</si>
  <si>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</si>
  <si>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</si>
  <si>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</si>
  <si>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</si>
  <si>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</si>
  <si>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</si>
  <si>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</si>
  <si>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</si>
  <si>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</si>
  <si>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</si>
  <si>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</si>
  <si>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</si>
  <si>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</si>
  <si>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</si>
  <si>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</si>
  <si>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</si>
  <si>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</si>
  <si>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</si>
  <si>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</si>
  <si>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</si>
  <si>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</si>
  <si>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</si>
  <si>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</si>
  <si>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</si>
  <si>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</si>
  <si>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</si>
  <si>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</si>
  <si>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</si>
  <si>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</si>
  <si>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</si>
  <si>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</si>
  <si>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</si>
  <si>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</si>
  <si>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</si>
  <si>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</si>
  <si>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</si>
  <si>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</si>
  <si>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</si>
  <si>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</si>
  <si>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</si>
  <si>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</si>
  <si>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</si>
  <si>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</si>
  <si>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</si>
  <si>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</si>
  <si>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</si>
  <si>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</si>
  <si>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</si>
  <si>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</si>
  <si>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</si>
  <si>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</si>
  <si>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</si>
  <si>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</si>
  <si>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</si>
  <si>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</si>
  <si>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</si>
  <si>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</si>
  <si>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</si>
  <si>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</si>
  <si>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</si>
  <si>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</si>
  <si>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</si>
  <si>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</si>
  <si>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</si>
  <si>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</si>
  <si>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</si>
  <si>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</si>
  <si>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</si>
  <si>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</si>
  <si>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</si>
  <si>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</si>
  <si>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</si>
  <si>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</si>
  <si>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</si>
  <si>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</si>
  <si>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</si>
  <si>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</si>
  <si>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</si>
  <si>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</si>
  <si>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</si>
  <si>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</si>
  <si>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</si>
  <si>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</si>
  <si>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</si>
  <si>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</si>
  <si>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</si>
  <si>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</si>
  <si>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</si>
  <si>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</si>
  <si>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</si>
  <si>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</si>
  <si>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</si>
  <si>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</si>
  <si>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</si>
  <si>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</si>
  <si>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</si>
  <si>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</si>
  <si>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</si>
  <si>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</si>
  <si>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</si>
  <si>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</si>
  <si>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</si>
  <si>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</si>
  <si>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</si>
  <si>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</si>
  <si>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</si>
  <si>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</si>
  <si>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</si>
  <si>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</si>
  <si>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</si>
  <si>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</si>
  <si>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</si>
  <si>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</si>
  <si>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</si>
  <si>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</si>
  <si>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</si>
  <si>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</si>
  <si>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</si>
  <si>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</si>
  <si>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</si>
  <si>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</si>
  <si>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</si>
  <si>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</si>
  <si>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</si>
  <si>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</si>
  <si>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</si>
  <si>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</si>
  <si>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</si>
  <si>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</si>
  <si>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</si>
  <si>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</si>
  <si>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</si>
  <si>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</si>
  <si>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</si>
  <si>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</si>
  <si>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</si>
  <si>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</si>
  <si>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</si>
  <si>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</si>
  <si>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</si>
  <si>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</si>
  <si>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</si>
  <si>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</si>
  <si>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</si>
  <si>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</si>
  <si>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NSE</t>
  </si>
  <si>
    <t>3480-3495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</si>
  <si>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</si>
  <si>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</si>
  <si>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</si>
  <si>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</si>
  <si>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</si>
  <si>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</si>
  <si>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</si>
  <si>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</si>
  <si>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</si>
  <si>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</si>
  <si>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</si>
  <si>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</si>
  <si>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</si>
  <si>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</si>
  <si>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</si>
  <si>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</si>
  <si>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</si>
  <si>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</si>
  <si>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</si>
  <si>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</si>
  <si>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</si>
  <si>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</si>
  <si>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</si>
  <si>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</si>
  <si>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</si>
  <si>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</si>
  <si>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</si>
  <si>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</si>
  <si>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</si>
  <si>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</si>
  <si>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</si>
  <si>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1005-1015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</si>
  <si>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</si>
  <si>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</si>
  <si>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</si>
  <si>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</si>
  <si>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</si>
  <si>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</si>
  <si>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</si>
  <si>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</si>
  <si>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</si>
  <si>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</si>
  <si>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</si>
  <si>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</si>
  <si>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</si>
  <si>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</si>
  <si>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</si>
  <si>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</si>
  <si>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</si>
  <si>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</si>
  <si>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</si>
  <si>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</si>
  <si>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</si>
  <si>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</si>
  <si>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</si>
  <si>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40-42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</si>
  <si>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</si>
  <si>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</si>
  <si>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</si>
  <si>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</si>
  <si>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</si>
  <si>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</si>
  <si>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</si>
  <si>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</si>
  <si>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NNM SECURITIES PVT LTD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</si>
  <si>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</si>
  <si>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</si>
  <si>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</si>
  <si>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</si>
  <si>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</si>
  <si>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</si>
  <si>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</si>
  <si>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</si>
  <si>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</si>
  <si>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</si>
  <si>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</si>
  <si>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AMRAAGRI</t>
  </si>
  <si>
    <t>CPML</t>
  </si>
  <si>
    <t>NAVEEN GUPTA</t>
  </si>
  <si>
    <t>TOPGAIN FINANCE PRIVATE LIMITED</t>
  </si>
  <si>
    <t>ALPHA LEON ENTERPRISES LLP</t>
  </si>
  <si>
    <t>MNIL</t>
  </si>
  <si>
    <t>SITA RAM</t>
  </si>
  <si>
    <t>OZONEWORLD</t>
  </si>
  <si>
    <t>TIAANC</t>
  </si>
  <si>
    <t>MEGA BUCKS CAPITAL PRIVATE LIMITED</t>
  </si>
  <si>
    <t>VIKASWSP</t>
  </si>
  <si>
    <t>GRAVITON RESEARCH CAPITAL LLP</t>
  </si>
  <si>
    <t>Vikas Wsp Ltd</t>
  </si>
  <si>
    <t>SONY  SEBASTIAN</t>
  </si>
  <si>
    <t>Profit of Rs.430/-</t>
  </si>
  <si>
    <t>Loss of Rs.200/-</t>
  </si>
  <si>
    <t>Profit of Rs.13.5/-</t>
  </si>
  <si>
    <t>Part Profit of Rs.20/-</t>
  </si>
  <si>
    <t>Profit of Rs.27/-</t>
  </si>
  <si>
    <t>Profit of Rs.23/-</t>
  </si>
  <si>
    <t>1740-1800</t>
  </si>
  <si>
    <t>2423-2425</t>
  </si>
  <si>
    <t>Profit of Rs.45/-</t>
  </si>
  <si>
    <t>2990-3000</t>
  </si>
  <si>
    <t>3100-3200</t>
  </si>
  <si>
    <t>ICICIBANK NOV FUT</t>
  </si>
  <si>
    <t>794-804</t>
  </si>
  <si>
    <t>Profit of Rs.7/-</t>
  </si>
  <si>
    <t>Profit of Rs.7.5/-</t>
  </si>
  <si>
    <t>2350-2360</t>
  </si>
  <si>
    <t>2420-2480</t>
  </si>
  <si>
    <t>Profit of Rs.8/-</t>
  </si>
  <si>
    <t>ANUPAM NARAIN GUPTA</t>
  </si>
  <si>
    <t>FAIRCHEMOR</t>
  </si>
  <si>
    <t>MANSI SHARE &amp; STOCK ADVISORS PRIVATE LIMITED</t>
  </si>
  <si>
    <t>FIH MAURITIUS INVESTMENTS LTD</t>
  </si>
  <si>
    <t>HANSUGAR</t>
  </si>
  <si>
    <t>JETMALL</t>
  </si>
  <si>
    <t>AKASH DAGAR</t>
  </si>
  <si>
    <t>RIKHAV SECURITIES LIMITED</t>
  </si>
  <si>
    <t>OBCL</t>
  </si>
  <si>
    <t>ANKITA VISHAL SHAH</t>
  </si>
  <si>
    <t>OLGA TRADING PRIVATE LIMITED</t>
  </si>
  <si>
    <t>LIBAS</t>
  </si>
  <si>
    <t>Libas Consu Products Ltd</t>
  </si>
  <si>
    <t>VORA RUSHABH MUKESH</t>
  </si>
  <si>
    <t>BMETRICS</t>
  </si>
  <si>
    <t>Bombay Metrics S C Ltd</t>
  </si>
  <si>
    <t>RAJESH KUMAR</t>
  </si>
  <si>
    <t>Profit of Rs.85/-</t>
  </si>
  <si>
    <t>50-65</t>
  </si>
  <si>
    <t>Profit of Rs.17/-</t>
  </si>
  <si>
    <t>NIFTY 17900 PE 25-NOV</t>
  </si>
  <si>
    <t>118-122</t>
  </si>
  <si>
    <t>NIFTY 17950 PE 11-NOV</t>
  </si>
  <si>
    <t>105-120</t>
  </si>
  <si>
    <t>Loss of Rs.34.5/-</t>
  </si>
  <si>
    <t>17990-18010</t>
  </si>
  <si>
    <t>17850-17750</t>
  </si>
  <si>
    <t>ADJIA</t>
  </si>
  <si>
    <t>SHRENI SHARES PRIVATE LIMITED</t>
  </si>
  <si>
    <t>ZAINULABDEEN</t>
  </si>
  <si>
    <t>ALEXANDER</t>
  </si>
  <si>
    <t>HEMLATABEN ROHITKUMAR PANDYA</t>
  </si>
  <si>
    <t>ANDREW LALCHUNGNUNGA</t>
  </si>
  <si>
    <t>PROFICIENT MERCHANDISE LIMITED</t>
  </si>
  <si>
    <t>CUBIFIN</t>
  </si>
  <si>
    <t>DEEP</t>
  </si>
  <si>
    <t>DML</t>
  </si>
  <si>
    <t>RAMNATH SHARMA</t>
  </si>
  <si>
    <t>DOLFIN</t>
  </si>
  <si>
    <t>NATIONAL STOCK EXCHANGE OF INDIA LIMITED</t>
  </si>
  <si>
    <t>BIREN PRAVIN GANDHI</t>
  </si>
  <si>
    <t>INNOVATIVE</t>
  </si>
  <si>
    <t>GRISHMA VIRAL JHAVERI</t>
  </si>
  <si>
    <t>INTELLCAP</t>
  </si>
  <si>
    <t>OLUMPUS TRADING AND ADVISORY LLP</t>
  </si>
  <si>
    <t>INTELSOFT</t>
  </si>
  <si>
    <t>MICRO LOGISTICS INDIA PRIVATE LIMITED</t>
  </si>
  <si>
    <t>JINESH SURESHBHAI SHAH HUF</t>
  </si>
  <si>
    <t>KCDGROUP</t>
  </si>
  <si>
    <t>RADHA VASANT PANDEY</t>
  </si>
  <si>
    <t>KRL</t>
  </si>
  <si>
    <t>KISHOR CHHAGANLAL THAKKAR .</t>
  </si>
  <si>
    <t>VISHAL V KOTHARI (HUF)</t>
  </si>
  <si>
    <t>LUHARUKA</t>
  </si>
  <si>
    <t>KAILASH J WAGHELA</t>
  </si>
  <si>
    <t>MUKTA</t>
  </si>
  <si>
    <t>HIMANSU SEKHAR PADHY</t>
  </si>
  <si>
    <t>NATURAL</t>
  </si>
  <si>
    <t>RAJESHKUMAR RAMESHCHANDRA GUPTA</t>
  </si>
  <si>
    <t>TERRENCE JOSEPH COUTINHO</t>
  </si>
  <si>
    <t>ROBIN NANIK KARAMCHANDANI</t>
  </si>
  <si>
    <t>NCLRESE</t>
  </si>
  <si>
    <t>SANDARV TRADING PRIVATE LIMITED</t>
  </si>
  <si>
    <t>OMANSH</t>
  </si>
  <si>
    <t>MIHIR CHAWLA</t>
  </si>
  <si>
    <t>ANUPAM JAIN</t>
  </si>
  <si>
    <t>PALMJEWELS</t>
  </si>
  <si>
    <t>PANINDIAC</t>
  </si>
  <si>
    <t>RAKESH GUPTA</t>
  </si>
  <si>
    <t>RELCHEMQ</t>
  </si>
  <si>
    <t>SHYAM SUNDER AGRAWAL</t>
  </si>
  <si>
    <t>ROLLT</t>
  </si>
  <si>
    <t>SHAH NISHITH</t>
  </si>
  <si>
    <t>JASODA TRACON LLP</t>
  </si>
  <si>
    <t>SHYMINV</t>
  </si>
  <si>
    <t>SIPTL</t>
  </si>
  <si>
    <t>HARSHAD BABUBHAI PATEL</t>
  </si>
  <si>
    <t>GLADISMENEZES</t>
  </si>
  <si>
    <t>DIVYAKANDA</t>
  </si>
  <si>
    <t>LALITKUMARGOPILAL</t>
  </si>
  <si>
    <t>DEEPAK PRABHAKAR KAPRE</t>
  </si>
  <si>
    <t>SRESTHA</t>
  </si>
  <si>
    <t>SUNIL BHANDARI</t>
  </si>
  <si>
    <t>VISAGAR</t>
  </si>
  <si>
    <t>MEGHKUMAR MAHENDRAKUMAR SHAH</t>
  </si>
  <si>
    <t>AKSHAY RAJENDRABHAI OSWAL</t>
  </si>
  <si>
    <t>SHAH JAY ARVIND</t>
  </si>
  <si>
    <t>Delta Corp Limited</t>
  </si>
  <si>
    <t>Fairchem Organics Limited</t>
  </si>
  <si>
    <t>MIT#157G  MASSACHUSETTS INSTITUTE OF TECHNOLOGY</t>
  </si>
  <si>
    <t>MIT#853O-MASSACHUSETTS INSTITUTE OF TECHNOLOGY</t>
  </si>
  <si>
    <t>The India Cements Limited</t>
  </si>
  <si>
    <t>SURJECTIVE RESEARCH CAPITAL LLP</t>
  </si>
  <si>
    <t>KEERTI</t>
  </si>
  <si>
    <t>Keerti Know &amp; Skill Ltd.</t>
  </si>
  <si>
    <t>GAURAV CHANDRAKANT SHAH</t>
  </si>
  <si>
    <t>AKSHAY RAJENDRABHAI OSWALS</t>
  </si>
  <si>
    <t>ORIENTALTL</t>
  </si>
  <si>
    <t>Oriental Trimex Limited</t>
  </si>
  <si>
    <t>NISHCHAYA TRADINGS PRIVATE LIMITED  .</t>
  </si>
  <si>
    <t>S H Kelkar and Co. Ltd.</t>
  </si>
  <si>
    <t>VAIBHAV STOCK AND DERIVATIVES BROKING PRIVATE LIMITED</t>
  </si>
  <si>
    <t>THOMASCOTT</t>
  </si>
  <si>
    <t>Thomas Scott (India) Ltd</t>
  </si>
  <si>
    <t>JAYSUKHLAL TRIBHOVANDAS DOSHI (HUF)</t>
  </si>
  <si>
    <t>ADROIT FINANCIAL SERVICES PVT LTD</t>
  </si>
  <si>
    <t>SIMMI UPPAL</t>
  </si>
  <si>
    <t>SAHIL RAI</t>
  </si>
  <si>
    <t>MULTIPLIER S AND S ADV PVT LTD</t>
  </si>
  <si>
    <t>VLIFE-RE1</t>
  </si>
  <si>
    <t>Vikas Lifecare Limited</t>
  </si>
  <si>
    <t>KOLITA MOHAN</t>
  </si>
  <si>
    <t>DHANAASHA MARKETING PRIVATE LIMITED</t>
  </si>
  <si>
    <t>PATINT-RE1</t>
  </si>
  <si>
    <t>Patel Integrated Logistic</t>
  </si>
  <si>
    <t>PATEL HOLDINGS LIMITED</t>
  </si>
  <si>
    <t>ABHINAV JAIN</t>
  </si>
  <si>
    <t>PUNEET RAJKUMAR BEHR</t>
  </si>
  <si>
    <t>JAYANT SHAMJI CHHEDA HUF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</si>
</sst>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3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6" borderId="21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5" fontId="1" fillId="14" borderId="1" xfId="0" applyNumberFormat="1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43" fontId="36" fillId="17" borderId="15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1" fontId="35" fillId="12" borderId="21" xfId="0" applyNumberFormat="1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165" fontId="35" fillId="0" borderId="21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0" fontId="1" fillId="30" borderId="1" xfId="0" applyFont="1" applyFill="1" applyBorder="1" applyAlignment="1">
      <alignment horizontal="center" vertical="center"/>
    </xf>
    <xf numFmtId="165" fontId="35" fillId="14" borderId="21" xfId="0" applyNumberFormat="1" applyFont="1" applyFill="1" applyBorder="1" applyAlignment="1">
      <alignment horizontal="center" vertical="center"/>
    </xf>
    <xf numFmtId="15" fontId="1" fillId="30" borderId="1" xfId="0" applyNumberFormat="1" applyFont="1" applyFill="1" applyBorder="1" applyAlignment="1">
      <alignment horizontal="center" vertical="center"/>
    </xf>
    <xf numFmtId="0" fontId="36" fillId="30" borderId="1" xfId="0" applyFont="1" applyFill="1" applyBorder="1"/>
    <xf numFmtId="43" fontId="35" fillId="30" borderId="1" xfId="0" applyNumberFormat="1" applyFont="1" applyFill="1" applyBorder="1" applyAlignment="1">
      <alignment horizontal="center" vertical="top"/>
    </xf>
    <xf numFmtId="0" fontId="35" fillId="30" borderId="1" xfId="0" applyFont="1" applyFill="1" applyBorder="1" applyAlignment="1">
      <alignment horizontal="center" vertical="center"/>
    </xf>
    <xf numFmtId="0" fontId="35" fillId="30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7" fillId="16" borderId="24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0" fontId="43" fillId="13" borderId="24" xfId="0" applyFont="1" applyFill="1" applyBorder="1" applyAlignment="1"/>
    <xf numFmtId="0" fontId="35" fillId="12" borderId="29" xfId="0" applyFont="1" applyFill="1" applyBorder="1" applyAlignment="1">
      <alignment horizontal="center" vertical="center"/>
    </xf>
    <xf numFmtId="2" fontId="36" fillId="16" borderId="24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" xfId="0" applyFont="1" applyFill="1" applyBorder="1"/>
    <xf numFmtId="0" fontId="35" fillId="2" borderId="2" xfId="0" applyFont="1" applyFill="1" applyBorder="1"/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3" xfId="0" applyNumberFormat="1" applyFont="1" applyFill="1" applyBorder="1" applyAlignment="1">
      <alignment horizontal="center" vertical="center"/>
    </xf>
    <xf numFmtId="2" fontId="36" fillId="2" borderId="30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16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512</xdr:row>
      <xdr:rowOff>6722</xdr:rowOff>
    </xdr:from>
    <xdr:to>
      <xdr:col>3</xdr:col>
      <xdr:colOff>759760</xdr:colOff>
      <xdr:row>515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44511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C25" sqref="C2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44511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6" t="s">
        <v>16</v>
      </c>
      <c r="B9" s="518" t="s">
        <v>17</v>
      </c>
      <c r="C9" s="518" t="s">
        <v>18</v>
      </c>
      <c r="D9" s="518" t="s">
        <v>19</v>
      </c>
      <c r="E9" s="26" t="s">
        <v>20</v>
      </c>
      <c r="F9" s="26" t="s">
        <v>21</v>
      </c>
      <c r="G9" s="513" t="s">
        <v>22</v>
      </c>
      <c r="H9" s="514"/>
      <c r="I9" s="515"/>
      <c r="J9" s="513" t="s">
        <v>23</v>
      </c>
      <c r="K9" s="514"/>
      <c r="L9" s="515"/>
      <c r="M9" s="26"/>
      <c r="N9" s="27"/>
      <c r="O9" s="27"/>
      <c r="P9" s="27"/>
    </row>
    <row r="10" spans="1:16" ht="59.25" customHeight="1">
      <c r="A10" s="517"/>
      <c r="B10" s="519"/>
      <c r="C10" s="519"/>
      <c r="D10" s="51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39120.6</v>
      </c>
      <c r="F11" s="35">
        <v>39152.183333333334</v>
      </c>
      <c r="G11" s="36">
        <v>38954.366666666669</v>
      </c>
      <c r="H11" s="36">
        <v>38788.133333333331</v>
      </c>
      <c r="I11" s="36">
        <v>38590.316666666666</v>
      </c>
      <c r="J11" s="36">
        <v>39318.416666666672</v>
      </c>
      <c r="K11" s="36">
        <v>39516.233333333337</v>
      </c>
      <c r="L11" s="36">
        <v>39682.466666666674</v>
      </c>
      <c r="M11" s="37">
        <v>39350</v>
      </c>
      <c r="N11" s="37">
        <v>38985.949999999997</v>
      </c>
      <c r="O11" s="38">
        <v>2285150</v>
      </c>
      <c r="P11" s="39">
        <v>3.6419711091457467E-2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18022.95</v>
      </c>
      <c r="F12" s="40">
        <v>18011.383333333331</v>
      </c>
      <c r="G12" s="41">
        <v>17936.766666666663</v>
      </c>
      <c r="H12" s="41">
        <v>17850.583333333332</v>
      </c>
      <c r="I12" s="41">
        <v>17775.966666666664</v>
      </c>
      <c r="J12" s="41">
        <v>18097.566666666662</v>
      </c>
      <c r="K12" s="41">
        <v>18172.183333333331</v>
      </c>
      <c r="L12" s="41">
        <v>18258.366666666661</v>
      </c>
      <c r="M12" s="31">
        <v>18086</v>
      </c>
      <c r="N12" s="31">
        <v>17925.2</v>
      </c>
      <c r="O12" s="42">
        <v>11404250</v>
      </c>
      <c r="P12" s="43">
        <v>2.4654420320130099E-2</v>
      </c>
    </row>
    <row r="13" spans="1:16" ht="12.75" customHeight="1">
      <c r="A13" s="31">
        <v>3</v>
      </c>
      <c r="B13" s="32" t="s">
        <v>35</v>
      </c>
      <c r="C13" s="33" t="s">
        <v>853</v>
      </c>
      <c r="D13" s="34">
        <v>44530</v>
      </c>
      <c r="E13" s="40">
        <v>19039.2</v>
      </c>
      <c r="F13" s="40">
        <v>19013.05</v>
      </c>
      <c r="G13" s="41">
        <v>18981.099999999999</v>
      </c>
      <c r="H13" s="41">
        <v>18923</v>
      </c>
      <c r="I13" s="41">
        <v>18891.05</v>
      </c>
      <c r="J13" s="41">
        <v>19071.149999999998</v>
      </c>
      <c r="K13" s="41">
        <v>19103.100000000002</v>
      </c>
      <c r="L13" s="41">
        <v>19161.199999999997</v>
      </c>
      <c r="M13" s="31">
        <v>19045</v>
      </c>
      <c r="N13" s="31">
        <v>18954.95</v>
      </c>
      <c r="O13" s="42">
        <v>1360</v>
      </c>
      <c r="P13" s="43">
        <v>-2.8571428571428571E-2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961.5</v>
      </c>
      <c r="F14" s="40">
        <v>959.83333333333337</v>
      </c>
      <c r="G14" s="41">
        <v>951.7166666666667</v>
      </c>
      <c r="H14" s="41">
        <v>941.93333333333328</v>
      </c>
      <c r="I14" s="41">
        <v>933.81666666666661</v>
      </c>
      <c r="J14" s="41">
        <v>969.61666666666679</v>
      </c>
      <c r="K14" s="41">
        <v>977.73333333333335</v>
      </c>
      <c r="L14" s="41">
        <v>987.51666666666688</v>
      </c>
      <c r="M14" s="31">
        <v>967.95</v>
      </c>
      <c r="N14" s="31">
        <v>950.05</v>
      </c>
      <c r="O14" s="42">
        <v>3937200</v>
      </c>
      <c r="P14" s="43">
        <v>-1.6560509554140127E-2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20146</v>
      </c>
      <c r="F15" s="40">
        <v>20123.649999999998</v>
      </c>
      <c r="G15" s="41">
        <v>20062.299999999996</v>
      </c>
      <c r="H15" s="41">
        <v>19978.599999999999</v>
      </c>
      <c r="I15" s="41">
        <v>19917.249999999996</v>
      </c>
      <c r="J15" s="41">
        <v>20207.349999999995</v>
      </c>
      <c r="K15" s="41">
        <v>20268.699999999993</v>
      </c>
      <c r="L15" s="41">
        <v>20352.399999999994</v>
      </c>
      <c r="M15" s="31">
        <v>20185</v>
      </c>
      <c r="N15" s="31">
        <v>20039.95</v>
      </c>
      <c r="O15" s="42">
        <v>35125</v>
      </c>
      <c r="P15" s="43">
        <v>1.7378711078928313E-2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302.8</v>
      </c>
      <c r="F16" s="40">
        <v>304.46666666666664</v>
      </c>
      <c r="G16" s="41">
        <v>298.73333333333329</v>
      </c>
      <c r="H16" s="41">
        <v>294.66666666666663</v>
      </c>
      <c r="I16" s="41">
        <v>288.93333333333328</v>
      </c>
      <c r="J16" s="41">
        <v>308.5333333333333</v>
      </c>
      <c r="K16" s="41">
        <v>314.26666666666665</v>
      </c>
      <c r="L16" s="41">
        <v>318.33333333333331</v>
      </c>
      <c r="M16" s="31">
        <v>310.2</v>
      </c>
      <c r="N16" s="31">
        <v>300.39999999999998</v>
      </c>
      <c r="O16" s="42">
        <v>10202400</v>
      </c>
      <c r="P16" s="43">
        <v>-7.9737335834896811E-2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2555.65</v>
      </c>
      <c r="F17" s="40">
        <v>2548.1833333333334</v>
      </c>
      <c r="G17" s="41">
        <v>2522.5166666666669</v>
      </c>
      <c r="H17" s="41">
        <v>2489.3833333333337</v>
      </c>
      <c r="I17" s="41">
        <v>2463.7166666666672</v>
      </c>
      <c r="J17" s="41">
        <v>2581.3166666666666</v>
      </c>
      <c r="K17" s="41">
        <v>2606.9833333333327</v>
      </c>
      <c r="L17" s="41">
        <v>2640.1166666666663</v>
      </c>
      <c r="M17" s="31">
        <v>2573.85</v>
      </c>
      <c r="N17" s="31">
        <v>2515.0500000000002</v>
      </c>
      <c r="O17" s="42">
        <v>2314250</v>
      </c>
      <c r="P17" s="43">
        <v>-2.1044839255499152E-2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1662.6</v>
      </c>
      <c r="F18" s="40">
        <v>1660.8833333333332</v>
      </c>
      <c r="G18" s="41">
        <v>1628.2666666666664</v>
      </c>
      <c r="H18" s="41">
        <v>1593.9333333333332</v>
      </c>
      <c r="I18" s="41">
        <v>1561.3166666666664</v>
      </c>
      <c r="J18" s="41">
        <v>1695.2166666666665</v>
      </c>
      <c r="K18" s="41">
        <v>1727.8333333333333</v>
      </c>
      <c r="L18" s="41">
        <v>1762.1666666666665</v>
      </c>
      <c r="M18" s="31">
        <v>1693.5</v>
      </c>
      <c r="N18" s="31">
        <v>1626.55</v>
      </c>
      <c r="O18" s="42">
        <v>23837000</v>
      </c>
      <c r="P18" s="43">
        <v>-3.0681332980908037E-2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738.75</v>
      </c>
      <c r="F19" s="40">
        <v>739.23333333333323</v>
      </c>
      <c r="G19" s="41">
        <v>731.06666666666649</v>
      </c>
      <c r="H19" s="41">
        <v>723.38333333333321</v>
      </c>
      <c r="I19" s="41">
        <v>715.21666666666647</v>
      </c>
      <c r="J19" s="41">
        <v>746.91666666666652</v>
      </c>
      <c r="K19" s="41">
        <v>755.08333333333326</v>
      </c>
      <c r="L19" s="41">
        <v>762.76666666666654</v>
      </c>
      <c r="M19" s="31">
        <v>747.4</v>
      </c>
      <c r="N19" s="31">
        <v>731.55</v>
      </c>
      <c r="O19" s="42">
        <v>95100000</v>
      </c>
      <c r="P19" s="43">
        <v>1.7512212463955126E-3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3562</v>
      </c>
      <c r="F20" s="40">
        <v>3570.1333333333332</v>
      </c>
      <c r="G20" s="41">
        <v>3542.0166666666664</v>
      </c>
      <c r="H20" s="41">
        <v>3522.0333333333333</v>
      </c>
      <c r="I20" s="41">
        <v>3493.9166666666665</v>
      </c>
      <c r="J20" s="41">
        <v>3590.1166666666663</v>
      </c>
      <c r="K20" s="41">
        <v>3618.2333333333331</v>
      </c>
      <c r="L20" s="41">
        <v>3638.2166666666662</v>
      </c>
      <c r="M20" s="31">
        <v>3598.25</v>
      </c>
      <c r="N20" s="31">
        <v>3550.15</v>
      </c>
      <c r="O20" s="42">
        <v>596600</v>
      </c>
      <c r="P20" s="43">
        <v>4.7153923880094307E-3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705.25</v>
      </c>
      <c r="F21" s="40">
        <v>706.58333333333337</v>
      </c>
      <c r="G21" s="41">
        <v>700.66666666666674</v>
      </c>
      <c r="H21" s="41">
        <v>696.08333333333337</v>
      </c>
      <c r="I21" s="41">
        <v>690.16666666666674</v>
      </c>
      <c r="J21" s="41">
        <v>711.16666666666674</v>
      </c>
      <c r="K21" s="41">
        <v>717.08333333333348</v>
      </c>
      <c r="L21" s="41">
        <v>721.66666666666674</v>
      </c>
      <c r="M21" s="31">
        <v>712.5</v>
      </c>
      <c r="N21" s="31">
        <v>702</v>
      </c>
      <c r="O21" s="42">
        <v>9746000</v>
      </c>
      <c r="P21" s="43">
        <v>1.9533257941811454E-3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428.8</v>
      </c>
      <c r="F22" s="40">
        <v>429.40000000000003</v>
      </c>
      <c r="G22" s="41">
        <v>424.85000000000008</v>
      </c>
      <c r="H22" s="41">
        <v>420.90000000000003</v>
      </c>
      <c r="I22" s="41">
        <v>416.35000000000008</v>
      </c>
      <c r="J22" s="41">
        <v>433.35000000000008</v>
      </c>
      <c r="K22" s="41">
        <v>437.90000000000003</v>
      </c>
      <c r="L22" s="41">
        <v>441.85000000000008</v>
      </c>
      <c r="M22" s="31">
        <v>433.95</v>
      </c>
      <c r="N22" s="31">
        <v>425.45</v>
      </c>
      <c r="O22" s="42">
        <v>12160500</v>
      </c>
      <c r="P22" s="43">
        <v>-8.7049549549549549E-2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797.6</v>
      </c>
      <c r="F23" s="40">
        <v>790.5</v>
      </c>
      <c r="G23" s="41">
        <v>772.15</v>
      </c>
      <c r="H23" s="41">
        <v>746.69999999999993</v>
      </c>
      <c r="I23" s="41">
        <v>728.34999999999991</v>
      </c>
      <c r="J23" s="41">
        <v>815.95</v>
      </c>
      <c r="K23" s="41">
        <v>834.3</v>
      </c>
      <c r="L23" s="41">
        <v>859.75000000000011</v>
      </c>
      <c r="M23" s="31">
        <v>808.85</v>
      </c>
      <c r="N23" s="31">
        <v>765.05</v>
      </c>
      <c r="O23" s="42">
        <v>2284500</v>
      </c>
      <c r="P23" s="43">
        <v>6.2360491071428568E-2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4559.75</v>
      </c>
      <c r="F24" s="40">
        <v>4544.95</v>
      </c>
      <c r="G24" s="41">
        <v>4500.8999999999996</v>
      </c>
      <c r="H24" s="41">
        <v>4442.05</v>
      </c>
      <c r="I24" s="41">
        <v>4398</v>
      </c>
      <c r="J24" s="41">
        <v>4603.7999999999993</v>
      </c>
      <c r="K24" s="41">
        <v>4647.8500000000004</v>
      </c>
      <c r="L24" s="41">
        <v>4706.6999999999989</v>
      </c>
      <c r="M24" s="31">
        <v>4589</v>
      </c>
      <c r="N24" s="31">
        <v>4486.1000000000004</v>
      </c>
      <c r="O24" s="42">
        <v>2336000</v>
      </c>
      <c r="P24" s="43">
        <v>-3.3262635145621021E-2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234.1</v>
      </c>
      <c r="F25" s="40">
        <v>232.83333333333334</v>
      </c>
      <c r="G25" s="41">
        <v>230.76666666666668</v>
      </c>
      <c r="H25" s="41">
        <v>227.43333333333334</v>
      </c>
      <c r="I25" s="41">
        <v>225.36666666666667</v>
      </c>
      <c r="J25" s="41">
        <v>236.16666666666669</v>
      </c>
      <c r="K25" s="41">
        <v>238.23333333333335</v>
      </c>
      <c r="L25" s="41">
        <v>241.56666666666669</v>
      </c>
      <c r="M25" s="31">
        <v>234.9</v>
      </c>
      <c r="N25" s="31">
        <v>229.5</v>
      </c>
      <c r="O25" s="42">
        <v>13227500</v>
      </c>
      <c r="P25" s="43">
        <v>2.843062926459439E-3</v>
      </c>
    </row>
    <row r="26" spans="1:16" ht="12.75" customHeight="1">
      <c r="A26" s="31">
        <v>16</v>
      </c>
      <c r="B26" s="331" t="s">
        <v>49</v>
      </c>
      <c r="C26" s="33" t="s">
        <v>55</v>
      </c>
      <c r="D26" s="34">
        <v>44525</v>
      </c>
      <c r="E26" s="40">
        <v>148.9</v>
      </c>
      <c r="F26" s="40">
        <v>149.43333333333334</v>
      </c>
      <c r="G26" s="41">
        <v>147.46666666666667</v>
      </c>
      <c r="H26" s="41">
        <v>146.03333333333333</v>
      </c>
      <c r="I26" s="41">
        <v>144.06666666666666</v>
      </c>
      <c r="J26" s="41">
        <v>150.86666666666667</v>
      </c>
      <c r="K26" s="41">
        <v>152.83333333333337</v>
      </c>
      <c r="L26" s="41">
        <v>154.26666666666668</v>
      </c>
      <c r="M26" s="31">
        <v>151.4</v>
      </c>
      <c r="N26" s="31">
        <v>148</v>
      </c>
      <c r="O26" s="42">
        <v>40918500</v>
      </c>
      <c r="P26" s="43">
        <v>-1.6334919948074428E-2</v>
      </c>
    </row>
    <row r="27" spans="1:16" ht="12.75" customHeight="1">
      <c r="A27" s="31">
        <v>17</v>
      </c>
      <c r="B27" s="332" t="s">
        <v>56</v>
      </c>
      <c r="C27" s="33" t="s">
        <v>57</v>
      </c>
      <c r="D27" s="34">
        <v>44525</v>
      </c>
      <c r="E27" s="40">
        <v>3121.2</v>
      </c>
      <c r="F27" s="40">
        <v>3123.0833333333335</v>
      </c>
      <c r="G27" s="41">
        <v>3091.8666666666668</v>
      </c>
      <c r="H27" s="41">
        <v>3062.5333333333333</v>
      </c>
      <c r="I27" s="41">
        <v>3031.3166666666666</v>
      </c>
      <c r="J27" s="41">
        <v>3152.416666666667</v>
      </c>
      <c r="K27" s="41">
        <v>3183.6333333333332</v>
      </c>
      <c r="L27" s="41">
        <v>3212.9666666666672</v>
      </c>
      <c r="M27" s="31">
        <v>3154.3</v>
      </c>
      <c r="N27" s="31">
        <v>3093.75</v>
      </c>
      <c r="O27" s="42">
        <v>3929400</v>
      </c>
      <c r="P27" s="43">
        <v>1.1272390364422484E-2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44525</v>
      </c>
      <c r="E28" s="40">
        <v>2307.0500000000002</v>
      </c>
      <c r="F28" s="40">
        <v>2299.6666666666665</v>
      </c>
      <c r="G28" s="41">
        <v>2272.3833333333332</v>
      </c>
      <c r="H28" s="41">
        <v>2237.7166666666667</v>
      </c>
      <c r="I28" s="41">
        <v>2210.4333333333334</v>
      </c>
      <c r="J28" s="41">
        <v>2334.333333333333</v>
      </c>
      <c r="K28" s="41">
        <v>2361.6166666666668</v>
      </c>
      <c r="L28" s="41">
        <v>2396.2833333333328</v>
      </c>
      <c r="M28" s="31">
        <v>2326.9499999999998</v>
      </c>
      <c r="N28" s="31">
        <v>2265</v>
      </c>
      <c r="O28" s="42">
        <v>732050</v>
      </c>
      <c r="P28" s="43">
        <v>-1.9159911569638911E-2</v>
      </c>
    </row>
    <row r="29" spans="1:16" ht="12.75" customHeight="1">
      <c r="A29" s="31">
        <v>19</v>
      </c>
      <c r="B29" s="32" t="s">
        <v>44</v>
      </c>
      <c r="C29" s="33" t="s">
        <v>310</v>
      </c>
      <c r="D29" s="34">
        <v>44525</v>
      </c>
      <c r="E29" s="40">
        <v>8912.6</v>
      </c>
      <c r="F29" s="40">
        <v>8890.6</v>
      </c>
      <c r="G29" s="41">
        <v>8836.3000000000011</v>
      </c>
      <c r="H29" s="41">
        <v>8760</v>
      </c>
      <c r="I29" s="41">
        <v>8705.7000000000007</v>
      </c>
      <c r="J29" s="41">
        <v>8966.9000000000015</v>
      </c>
      <c r="K29" s="41">
        <v>9021.2000000000007</v>
      </c>
      <c r="L29" s="41">
        <v>9097.5000000000018</v>
      </c>
      <c r="M29" s="31">
        <v>8944.9</v>
      </c>
      <c r="N29" s="31">
        <v>8814.2999999999993</v>
      </c>
      <c r="O29" s="42">
        <v>37050</v>
      </c>
      <c r="P29" s="43">
        <v>-1.5936254980079681E-2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1214.8</v>
      </c>
      <c r="F30" s="40">
        <v>1225.8333333333333</v>
      </c>
      <c r="G30" s="41">
        <v>1199.4666666666665</v>
      </c>
      <c r="H30" s="41">
        <v>1184.1333333333332</v>
      </c>
      <c r="I30" s="41">
        <v>1157.7666666666664</v>
      </c>
      <c r="J30" s="41">
        <v>1241.1666666666665</v>
      </c>
      <c r="K30" s="41">
        <v>1267.5333333333333</v>
      </c>
      <c r="L30" s="41">
        <v>1282.8666666666666</v>
      </c>
      <c r="M30" s="31">
        <v>1252.2</v>
      </c>
      <c r="N30" s="31">
        <v>1210.5</v>
      </c>
      <c r="O30" s="42">
        <v>4163000</v>
      </c>
      <c r="P30" s="43">
        <v>2.8663207314059799E-2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700.9</v>
      </c>
      <c r="F31" s="40">
        <v>696.19999999999993</v>
      </c>
      <c r="G31" s="41">
        <v>683.69999999999982</v>
      </c>
      <c r="H31" s="41">
        <v>666.49999999999989</v>
      </c>
      <c r="I31" s="41">
        <v>653.99999999999977</v>
      </c>
      <c r="J31" s="41">
        <v>713.39999999999986</v>
      </c>
      <c r="K31" s="41">
        <v>725.90000000000009</v>
      </c>
      <c r="L31" s="41">
        <v>743.09999999999991</v>
      </c>
      <c r="M31" s="31">
        <v>708.7</v>
      </c>
      <c r="N31" s="31">
        <v>679</v>
      </c>
      <c r="O31" s="42">
        <v>16856150</v>
      </c>
      <c r="P31" s="43">
        <v>3.033961295370359E-2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750</v>
      </c>
      <c r="F32" s="40">
        <v>746.6</v>
      </c>
      <c r="G32" s="41">
        <v>738.40000000000009</v>
      </c>
      <c r="H32" s="41">
        <v>726.80000000000007</v>
      </c>
      <c r="I32" s="41">
        <v>718.60000000000014</v>
      </c>
      <c r="J32" s="41">
        <v>758.2</v>
      </c>
      <c r="K32" s="41">
        <v>766.40000000000009</v>
      </c>
      <c r="L32" s="41">
        <v>778</v>
      </c>
      <c r="M32" s="31">
        <v>754.8</v>
      </c>
      <c r="N32" s="31">
        <v>735</v>
      </c>
      <c r="O32" s="42">
        <v>50440800</v>
      </c>
      <c r="P32" s="43">
        <v>-2.1463823447248346E-2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3779.45</v>
      </c>
      <c r="F33" s="40">
        <v>3786.0833333333335</v>
      </c>
      <c r="G33" s="41">
        <v>3754.6166666666668</v>
      </c>
      <c r="H33" s="41">
        <v>3729.7833333333333</v>
      </c>
      <c r="I33" s="41">
        <v>3698.3166666666666</v>
      </c>
      <c r="J33" s="41">
        <v>3810.916666666667</v>
      </c>
      <c r="K33" s="41">
        <v>3842.3833333333332</v>
      </c>
      <c r="L33" s="41">
        <v>3867.2166666666672</v>
      </c>
      <c r="M33" s="31">
        <v>3817.55</v>
      </c>
      <c r="N33" s="31">
        <v>3761.25</v>
      </c>
      <c r="O33" s="42">
        <v>2706000</v>
      </c>
      <c r="P33" s="43">
        <v>2.3159088760752435E-2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18369.75</v>
      </c>
      <c r="F34" s="40">
        <v>18298.100000000002</v>
      </c>
      <c r="G34" s="41">
        <v>18131.200000000004</v>
      </c>
      <c r="H34" s="41">
        <v>17892.650000000001</v>
      </c>
      <c r="I34" s="41">
        <v>17725.750000000004</v>
      </c>
      <c r="J34" s="41">
        <v>18536.650000000005</v>
      </c>
      <c r="K34" s="41">
        <v>18703.550000000007</v>
      </c>
      <c r="L34" s="41">
        <v>18942.100000000006</v>
      </c>
      <c r="M34" s="31">
        <v>18465</v>
      </c>
      <c r="N34" s="31">
        <v>18059.55</v>
      </c>
      <c r="O34" s="42">
        <v>679025</v>
      </c>
      <c r="P34" s="43">
        <v>-1.5656144674373935E-2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7601.15</v>
      </c>
      <c r="F35" s="40">
        <v>7585.3666666666659</v>
      </c>
      <c r="G35" s="41">
        <v>7535.7333333333318</v>
      </c>
      <c r="H35" s="41">
        <v>7470.3166666666657</v>
      </c>
      <c r="I35" s="41">
        <v>7420.6833333333316</v>
      </c>
      <c r="J35" s="41">
        <v>7650.7833333333319</v>
      </c>
      <c r="K35" s="41">
        <v>7700.4166666666652</v>
      </c>
      <c r="L35" s="41">
        <v>7765.8333333333321</v>
      </c>
      <c r="M35" s="31">
        <v>7635</v>
      </c>
      <c r="N35" s="31">
        <v>7519.95</v>
      </c>
      <c r="O35" s="42">
        <v>4516750</v>
      </c>
      <c r="P35" s="43">
        <v>5.7336896014250722E-3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2519.5</v>
      </c>
      <c r="F36" s="40">
        <v>2514.4166666666665</v>
      </c>
      <c r="G36" s="41">
        <v>2498.833333333333</v>
      </c>
      <c r="H36" s="41">
        <v>2478.1666666666665</v>
      </c>
      <c r="I36" s="41">
        <v>2462.583333333333</v>
      </c>
      <c r="J36" s="41">
        <v>2535.083333333333</v>
      </c>
      <c r="K36" s="41">
        <v>2550.6666666666661</v>
      </c>
      <c r="L36" s="41">
        <v>2571.333333333333</v>
      </c>
      <c r="M36" s="31">
        <v>2530</v>
      </c>
      <c r="N36" s="31">
        <v>2493.75</v>
      </c>
      <c r="O36" s="42">
        <v>1294400</v>
      </c>
      <c r="P36" s="43">
        <v>-2.9102910291029103E-2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311.5</v>
      </c>
      <c r="F37" s="40">
        <v>311.63333333333338</v>
      </c>
      <c r="G37" s="41">
        <v>303.41666666666674</v>
      </c>
      <c r="H37" s="41">
        <v>295.33333333333337</v>
      </c>
      <c r="I37" s="41">
        <v>287.11666666666673</v>
      </c>
      <c r="J37" s="41">
        <v>319.71666666666675</v>
      </c>
      <c r="K37" s="41">
        <v>327.93333333333334</v>
      </c>
      <c r="L37" s="41">
        <v>336.01666666666677</v>
      </c>
      <c r="M37" s="31">
        <v>319.85000000000002</v>
      </c>
      <c r="N37" s="31">
        <v>303.55</v>
      </c>
      <c r="O37" s="42">
        <v>22464000</v>
      </c>
      <c r="P37" s="43">
        <v>-4.2724553194753392E-2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100.9</v>
      </c>
      <c r="F38" s="40">
        <v>102.83333333333333</v>
      </c>
      <c r="G38" s="41">
        <v>97.316666666666663</v>
      </c>
      <c r="H38" s="41">
        <v>93.733333333333334</v>
      </c>
      <c r="I38" s="41">
        <v>88.216666666666669</v>
      </c>
      <c r="J38" s="41">
        <v>106.41666666666666</v>
      </c>
      <c r="K38" s="41">
        <v>111.93333333333334</v>
      </c>
      <c r="L38" s="41">
        <v>115.51666666666665</v>
      </c>
      <c r="M38" s="31">
        <v>108.35</v>
      </c>
      <c r="N38" s="31">
        <v>99.25</v>
      </c>
      <c r="O38" s="42">
        <v>189844200</v>
      </c>
      <c r="P38" s="43">
        <v>6.0522875816993463E-2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2185.75</v>
      </c>
      <c r="F39" s="40">
        <v>2178</v>
      </c>
      <c r="G39" s="41">
        <v>2165.75</v>
      </c>
      <c r="H39" s="41">
        <v>2145.75</v>
      </c>
      <c r="I39" s="41">
        <v>2133.5</v>
      </c>
      <c r="J39" s="41">
        <v>2198</v>
      </c>
      <c r="K39" s="41">
        <v>2210.25</v>
      </c>
      <c r="L39" s="41">
        <v>2230.25</v>
      </c>
      <c r="M39" s="31">
        <v>2190.25</v>
      </c>
      <c r="N39" s="31">
        <v>2158</v>
      </c>
      <c r="O39" s="42">
        <v>1946450</v>
      </c>
      <c r="P39" s="43">
        <v>-1.0623427453173051E-2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220.8</v>
      </c>
      <c r="F40" s="40">
        <v>220.85</v>
      </c>
      <c r="G40" s="41">
        <v>219.39999999999998</v>
      </c>
      <c r="H40" s="41">
        <v>217.99999999999997</v>
      </c>
      <c r="I40" s="41">
        <v>216.54999999999995</v>
      </c>
      <c r="J40" s="41">
        <v>222.25</v>
      </c>
      <c r="K40" s="41">
        <v>223.7</v>
      </c>
      <c r="L40" s="41">
        <v>225.10000000000002</v>
      </c>
      <c r="M40" s="31">
        <v>222.3</v>
      </c>
      <c r="N40" s="31">
        <v>219.45</v>
      </c>
      <c r="O40" s="42">
        <v>25524600</v>
      </c>
      <c r="P40" s="43">
        <v>2.5339642802625552E-2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776.25</v>
      </c>
      <c r="F41" s="40">
        <v>776.31666666666661</v>
      </c>
      <c r="G41" s="41">
        <v>768.63333333333321</v>
      </c>
      <c r="H41" s="41">
        <v>761.01666666666665</v>
      </c>
      <c r="I41" s="41">
        <v>753.33333333333326</v>
      </c>
      <c r="J41" s="41">
        <v>783.93333333333317</v>
      </c>
      <c r="K41" s="41">
        <v>791.61666666666656</v>
      </c>
      <c r="L41" s="41">
        <v>799.23333333333312</v>
      </c>
      <c r="M41" s="31">
        <v>784</v>
      </c>
      <c r="N41" s="31">
        <v>768.7</v>
      </c>
      <c r="O41" s="42">
        <v>5562700</v>
      </c>
      <c r="P41" s="43">
        <v>0.14256665160415724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830.1</v>
      </c>
      <c r="F42" s="40">
        <v>834.7833333333333</v>
      </c>
      <c r="G42" s="41">
        <v>821.91666666666663</v>
      </c>
      <c r="H42" s="41">
        <v>813.73333333333335</v>
      </c>
      <c r="I42" s="41">
        <v>800.86666666666667</v>
      </c>
      <c r="J42" s="41">
        <v>842.96666666666658</v>
      </c>
      <c r="K42" s="41">
        <v>855.83333333333337</v>
      </c>
      <c r="L42" s="41">
        <v>864.01666666666654</v>
      </c>
      <c r="M42" s="31">
        <v>847.65</v>
      </c>
      <c r="N42" s="31">
        <v>826.6</v>
      </c>
      <c r="O42" s="42">
        <v>10133250</v>
      </c>
      <c r="P42" s="43">
        <v>-1.3723629462004526E-2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736.9</v>
      </c>
      <c r="F43" s="40">
        <v>728.30000000000007</v>
      </c>
      <c r="G43" s="41">
        <v>718.10000000000014</v>
      </c>
      <c r="H43" s="41">
        <v>699.30000000000007</v>
      </c>
      <c r="I43" s="41">
        <v>689.10000000000014</v>
      </c>
      <c r="J43" s="41">
        <v>747.10000000000014</v>
      </c>
      <c r="K43" s="41">
        <v>757.30000000000018</v>
      </c>
      <c r="L43" s="41">
        <v>776.10000000000014</v>
      </c>
      <c r="M43" s="31">
        <v>738.5</v>
      </c>
      <c r="N43" s="31">
        <v>709.5</v>
      </c>
      <c r="O43" s="42">
        <v>64844858</v>
      </c>
      <c r="P43" s="43">
        <v>-3.0165560959970854E-3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66.400000000000006</v>
      </c>
      <c r="F44" s="40">
        <v>67.5</v>
      </c>
      <c r="G44" s="41">
        <v>65</v>
      </c>
      <c r="H44" s="41">
        <v>63.599999999999994</v>
      </c>
      <c r="I44" s="41">
        <v>61.099999999999994</v>
      </c>
      <c r="J44" s="41">
        <v>68.900000000000006</v>
      </c>
      <c r="K44" s="41">
        <v>71.400000000000006</v>
      </c>
      <c r="L44" s="41">
        <v>72.800000000000011</v>
      </c>
      <c r="M44" s="31">
        <v>70</v>
      </c>
      <c r="N44" s="31">
        <v>66.099999999999994</v>
      </c>
      <c r="O44" s="42">
        <v>146181000</v>
      </c>
      <c r="P44" s="43">
        <v>0.1179635429213844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349.15</v>
      </c>
      <c r="F45" s="40">
        <v>349.45</v>
      </c>
      <c r="G45" s="41">
        <v>347.25</v>
      </c>
      <c r="H45" s="41">
        <v>345.35</v>
      </c>
      <c r="I45" s="41">
        <v>343.15000000000003</v>
      </c>
      <c r="J45" s="41">
        <v>351.34999999999997</v>
      </c>
      <c r="K45" s="41">
        <v>353.5499999999999</v>
      </c>
      <c r="L45" s="41">
        <v>355.44999999999993</v>
      </c>
      <c r="M45" s="31">
        <v>351.65</v>
      </c>
      <c r="N45" s="31">
        <v>347.55</v>
      </c>
      <c r="O45" s="42">
        <v>17440900</v>
      </c>
      <c r="P45" s="43">
        <v>-2.6367831245880025E-4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18792.95</v>
      </c>
      <c r="F46" s="40">
        <v>18668.216666666667</v>
      </c>
      <c r="G46" s="41">
        <v>18060.583333333336</v>
      </c>
      <c r="H46" s="41">
        <v>17328.216666666667</v>
      </c>
      <c r="I46" s="41">
        <v>16720.583333333336</v>
      </c>
      <c r="J46" s="41">
        <v>19400.583333333336</v>
      </c>
      <c r="K46" s="41">
        <v>20008.216666666667</v>
      </c>
      <c r="L46" s="41">
        <v>20740.583333333336</v>
      </c>
      <c r="M46" s="31">
        <v>19275.849999999999</v>
      </c>
      <c r="N46" s="31">
        <v>17935.849999999999</v>
      </c>
      <c r="O46" s="42">
        <v>154650</v>
      </c>
      <c r="P46" s="43">
        <v>-4.8600430636727164E-2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426.75</v>
      </c>
      <c r="F47" s="40">
        <v>427.61666666666662</v>
      </c>
      <c r="G47" s="41">
        <v>424.93333333333322</v>
      </c>
      <c r="H47" s="41">
        <v>423.11666666666662</v>
      </c>
      <c r="I47" s="41">
        <v>420.43333333333322</v>
      </c>
      <c r="J47" s="41">
        <v>429.43333333333322</v>
      </c>
      <c r="K47" s="41">
        <v>432.11666666666662</v>
      </c>
      <c r="L47" s="41">
        <v>433.93333333333322</v>
      </c>
      <c r="M47" s="31">
        <v>430.3</v>
      </c>
      <c r="N47" s="31">
        <v>425.8</v>
      </c>
      <c r="O47" s="42">
        <v>31462200</v>
      </c>
      <c r="P47" s="43">
        <v>-8.8460447972781402E-3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3699</v>
      </c>
      <c r="F48" s="40">
        <v>3673</v>
      </c>
      <c r="G48" s="41">
        <v>3626</v>
      </c>
      <c r="H48" s="41">
        <v>3553</v>
      </c>
      <c r="I48" s="41">
        <v>3506</v>
      </c>
      <c r="J48" s="41">
        <v>3746</v>
      </c>
      <c r="K48" s="41">
        <v>3793</v>
      </c>
      <c r="L48" s="41">
        <v>3866</v>
      </c>
      <c r="M48" s="31">
        <v>3720</v>
      </c>
      <c r="N48" s="31">
        <v>3600</v>
      </c>
      <c r="O48" s="42">
        <v>1410400</v>
      </c>
      <c r="P48" s="43">
        <v>7.0952178231871714E-4</v>
      </c>
    </row>
    <row r="49" spans="1:16" ht="12.75" customHeight="1">
      <c r="A49" s="31">
        <v>39</v>
      </c>
      <c r="B49" s="32" t="s">
        <v>87</v>
      </c>
      <c r="C49" s="33" t="s">
        <v>324</v>
      </c>
      <c r="D49" s="34">
        <v>44525</v>
      </c>
      <c r="E49" s="40">
        <v>426.55</v>
      </c>
      <c r="F49" s="40">
        <v>430.8</v>
      </c>
      <c r="G49" s="41">
        <v>420.5</v>
      </c>
      <c r="H49" s="41">
        <v>414.45</v>
      </c>
      <c r="I49" s="41">
        <v>404.15</v>
      </c>
      <c r="J49" s="41">
        <v>436.85</v>
      </c>
      <c r="K49" s="41">
        <v>447.15000000000009</v>
      </c>
      <c r="L49" s="41">
        <v>453.20000000000005</v>
      </c>
      <c r="M49" s="31">
        <v>441.1</v>
      </c>
      <c r="N49" s="31">
        <v>424.75</v>
      </c>
      <c r="O49" s="42">
        <v>2125500</v>
      </c>
      <c r="P49" s="43">
        <v>3.0895334174022699E-2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503.95</v>
      </c>
      <c r="F50" s="40">
        <v>502.43333333333334</v>
      </c>
      <c r="G50" s="41">
        <v>498.06666666666666</v>
      </c>
      <c r="H50" s="41">
        <v>492.18333333333334</v>
      </c>
      <c r="I50" s="41">
        <v>487.81666666666666</v>
      </c>
      <c r="J50" s="41">
        <v>508.31666666666666</v>
      </c>
      <c r="K50" s="41">
        <v>512.68333333333339</v>
      </c>
      <c r="L50" s="41">
        <v>518.56666666666661</v>
      </c>
      <c r="M50" s="31">
        <v>506.8</v>
      </c>
      <c r="N50" s="31">
        <v>496.55</v>
      </c>
      <c r="O50" s="42">
        <v>19193900</v>
      </c>
      <c r="P50" s="43">
        <v>-3.1203153628338236E-2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237</v>
      </c>
      <c r="F51" s="40">
        <v>238.91666666666666</v>
      </c>
      <c r="G51" s="41">
        <v>232.93333333333331</v>
      </c>
      <c r="H51" s="41">
        <v>228.86666666666665</v>
      </c>
      <c r="I51" s="41">
        <v>222.8833333333333</v>
      </c>
      <c r="J51" s="41">
        <v>242.98333333333332</v>
      </c>
      <c r="K51" s="41">
        <v>248.96666666666667</v>
      </c>
      <c r="L51" s="41">
        <v>253.03333333333333</v>
      </c>
      <c r="M51" s="31">
        <v>244.9</v>
      </c>
      <c r="N51" s="31">
        <v>234.85</v>
      </c>
      <c r="O51" s="42">
        <v>45041400</v>
      </c>
      <c r="P51" s="43">
        <v>-5.1080773606370873E-2</v>
      </c>
    </row>
    <row r="52" spans="1:16" ht="12.75" customHeight="1">
      <c r="A52" s="31">
        <v>42</v>
      </c>
      <c r="B52" s="32" t="s">
        <v>63</v>
      </c>
      <c r="C52" s="33" t="s">
        <v>332</v>
      </c>
      <c r="D52" s="34">
        <v>44525</v>
      </c>
      <c r="E52" s="40">
        <v>649.5</v>
      </c>
      <c r="F52" s="40">
        <v>653.08333333333337</v>
      </c>
      <c r="G52" s="41">
        <v>643.66666666666674</v>
      </c>
      <c r="H52" s="41">
        <v>637.83333333333337</v>
      </c>
      <c r="I52" s="41">
        <v>628.41666666666674</v>
      </c>
      <c r="J52" s="41">
        <v>658.91666666666674</v>
      </c>
      <c r="K52" s="41">
        <v>668.33333333333348</v>
      </c>
      <c r="L52" s="41">
        <v>674.16666666666674</v>
      </c>
      <c r="M52" s="31">
        <v>662.5</v>
      </c>
      <c r="N52" s="31">
        <v>647.25</v>
      </c>
      <c r="O52" s="42">
        <v>4672200</v>
      </c>
      <c r="P52" s="43">
        <v>4.6121593291404616E-3</v>
      </c>
    </row>
    <row r="53" spans="1:16" ht="12.75" customHeight="1">
      <c r="A53" s="31">
        <v>43</v>
      </c>
      <c r="B53" s="32" t="s">
        <v>44</v>
      </c>
      <c r="C53" s="33" t="s">
        <v>343</v>
      </c>
      <c r="D53" s="34">
        <v>44525</v>
      </c>
      <c r="E53" s="40">
        <v>352.85</v>
      </c>
      <c r="F53" s="40">
        <v>353.3</v>
      </c>
      <c r="G53" s="41">
        <v>350.55</v>
      </c>
      <c r="H53" s="41">
        <v>348.25</v>
      </c>
      <c r="I53" s="41">
        <v>345.5</v>
      </c>
      <c r="J53" s="41">
        <v>355.6</v>
      </c>
      <c r="K53" s="41">
        <v>358.35</v>
      </c>
      <c r="L53" s="41">
        <v>360.65000000000003</v>
      </c>
      <c r="M53" s="31">
        <v>356.05</v>
      </c>
      <c r="N53" s="31">
        <v>351</v>
      </c>
      <c r="O53" s="42">
        <v>903000</v>
      </c>
      <c r="P53" s="43">
        <v>0.10054844606946983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648.25</v>
      </c>
      <c r="F54" s="40">
        <v>645.41666666666663</v>
      </c>
      <c r="G54" s="41">
        <v>637.23333333333323</v>
      </c>
      <c r="H54" s="41">
        <v>626.21666666666658</v>
      </c>
      <c r="I54" s="41">
        <v>618.03333333333319</v>
      </c>
      <c r="J54" s="41">
        <v>656.43333333333328</v>
      </c>
      <c r="K54" s="41">
        <v>664.61666666666667</v>
      </c>
      <c r="L54" s="41">
        <v>675.63333333333333</v>
      </c>
      <c r="M54" s="31">
        <v>653.6</v>
      </c>
      <c r="N54" s="31">
        <v>634.4</v>
      </c>
      <c r="O54" s="42">
        <v>9122500</v>
      </c>
      <c r="P54" s="43">
        <v>-1.6971982758620691E-2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915.9</v>
      </c>
      <c r="F55" s="40">
        <v>918.13333333333333</v>
      </c>
      <c r="G55" s="41">
        <v>909.36666666666667</v>
      </c>
      <c r="H55" s="41">
        <v>902.83333333333337</v>
      </c>
      <c r="I55" s="41">
        <v>894.06666666666672</v>
      </c>
      <c r="J55" s="41">
        <v>924.66666666666663</v>
      </c>
      <c r="K55" s="41">
        <v>933.43333333333328</v>
      </c>
      <c r="L55" s="41">
        <v>939.96666666666658</v>
      </c>
      <c r="M55" s="31">
        <v>926.9</v>
      </c>
      <c r="N55" s="31">
        <v>911.6</v>
      </c>
      <c r="O55" s="42">
        <v>10724350</v>
      </c>
      <c r="P55" s="43">
        <v>8.2498166707406506E-3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167</v>
      </c>
      <c r="F56" s="40">
        <v>168.1</v>
      </c>
      <c r="G56" s="41">
        <v>165.25</v>
      </c>
      <c r="H56" s="41">
        <v>163.5</v>
      </c>
      <c r="I56" s="41">
        <v>160.65</v>
      </c>
      <c r="J56" s="41">
        <v>169.85</v>
      </c>
      <c r="K56" s="41">
        <v>172.69999999999996</v>
      </c>
      <c r="L56" s="41">
        <v>174.45</v>
      </c>
      <c r="M56" s="31">
        <v>170.95</v>
      </c>
      <c r="N56" s="31">
        <v>166.35</v>
      </c>
      <c r="O56" s="42">
        <v>67989600</v>
      </c>
      <c r="P56" s="43">
        <v>4.102893890675241E-2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5325.15</v>
      </c>
      <c r="F57" s="40">
        <v>5317.6333333333332</v>
      </c>
      <c r="G57" s="41">
        <v>5275.2666666666664</v>
      </c>
      <c r="H57" s="41">
        <v>5225.3833333333332</v>
      </c>
      <c r="I57" s="41">
        <v>5183.0166666666664</v>
      </c>
      <c r="J57" s="41">
        <v>5367.5166666666664</v>
      </c>
      <c r="K57" s="41">
        <v>5409.8833333333332</v>
      </c>
      <c r="L57" s="41">
        <v>5459.7666666666664</v>
      </c>
      <c r="M57" s="31">
        <v>5360</v>
      </c>
      <c r="N57" s="31">
        <v>5267.75</v>
      </c>
      <c r="O57" s="42">
        <v>577900</v>
      </c>
      <c r="P57" s="43">
        <v>-1.2474367737525633E-2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1558.15</v>
      </c>
      <c r="F58" s="40">
        <v>1551.0666666666668</v>
      </c>
      <c r="G58" s="41">
        <v>1542.1833333333336</v>
      </c>
      <c r="H58" s="41">
        <v>1526.2166666666667</v>
      </c>
      <c r="I58" s="41">
        <v>1517.3333333333335</v>
      </c>
      <c r="J58" s="41">
        <v>1567.0333333333338</v>
      </c>
      <c r="K58" s="41">
        <v>1575.916666666667</v>
      </c>
      <c r="L58" s="41">
        <v>1591.8833333333339</v>
      </c>
      <c r="M58" s="31">
        <v>1559.95</v>
      </c>
      <c r="N58" s="31">
        <v>1535.1</v>
      </c>
      <c r="O58" s="42">
        <v>3209500</v>
      </c>
      <c r="P58" s="43">
        <v>-4.766850140201475E-2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704.6</v>
      </c>
      <c r="F59" s="40">
        <v>703.69999999999993</v>
      </c>
      <c r="G59" s="41">
        <v>696.39999999999986</v>
      </c>
      <c r="H59" s="41">
        <v>688.19999999999993</v>
      </c>
      <c r="I59" s="41">
        <v>680.89999999999986</v>
      </c>
      <c r="J59" s="41">
        <v>711.89999999999986</v>
      </c>
      <c r="K59" s="41">
        <v>719.19999999999982</v>
      </c>
      <c r="L59" s="41">
        <v>727.39999999999986</v>
      </c>
      <c r="M59" s="31">
        <v>711</v>
      </c>
      <c r="N59" s="31">
        <v>695.5</v>
      </c>
      <c r="O59" s="42">
        <v>6139760</v>
      </c>
      <c r="P59" s="43">
        <v>-6.207933224770628E-2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791.35</v>
      </c>
      <c r="F60" s="40">
        <v>789.54999999999984</v>
      </c>
      <c r="G60" s="41">
        <v>782.34999999999968</v>
      </c>
      <c r="H60" s="41">
        <v>773.3499999999998</v>
      </c>
      <c r="I60" s="41">
        <v>766.14999999999964</v>
      </c>
      <c r="J60" s="41">
        <v>798.54999999999973</v>
      </c>
      <c r="K60" s="41">
        <v>805.74999999999977</v>
      </c>
      <c r="L60" s="41">
        <v>814.74999999999977</v>
      </c>
      <c r="M60" s="31">
        <v>796.75</v>
      </c>
      <c r="N60" s="31">
        <v>780.55</v>
      </c>
      <c r="O60" s="42">
        <v>1930000</v>
      </c>
      <c r="P60" s="43">
        <v>-3.2372936225315638E-4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460.05</v>
      </c>
      <c r="F61" s="40">
        <v>458.43333333333334</v>
      </c>
      <c r="G61" s="41">
        <v>453.06666666666666</v>
      </c>
      <c r="H61" s="41">
        <v>446.08333333333331</v>
      </c>
      <c r="I61" s="41">
        <v>440.71666666666664</v>
      </c>
      <c r="J61" s="41">
        <v>465.41666666666669</v>
      </c>
      <c r="K61" s="41">
        <v>470.78333333333336</v>
      </c>
      <c r="L61" s="41">
        <v>477.76666666666671</v>
      </c>
      <c r="M61" s="31">
        <v>463.8</v>
      </c>
      <c r="N61" s="31">
        <v>451.45</v>
      </c>
      <c r="O61" s="42">
        <v>1723700</v>
      </c>
      <c r="P61" s="43">
        <v>-4.7416413373860183E-2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169.2</v>
      </c>
      <c r="F62" s="40">
        <v>170.20000000000002</v>
      </c>
      <c r="G62" s="41">
        <v>167.85000000000002</v>
      </c>
      <c r="H62" s="41">
        <v>166.5</v>
      </c>
      <c r="I62" s="41">
        <v>164.15</v>
      </c>
      <c r="J62" s="41">
        <v>171.55000000000004</v>
      </c>
      <c r="K62" s="41">
        <v>173.9</v>
      </c>
      <c r="L62" s="41">
        <v>175.25000000000006</v>
      </c>
      <c r="M62" s="31">
        <v>172.55</v>
      </c>
      <c r="N62" s="31">
        <v>168.85</v>
      </c>
      <c r="O62" s="42">
        <v>8576700</v>
      </c>
      <c r="P62" s="43">
        <v>6.9858638989339222E-3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927.1</v>
      </c>
      <c r="F63" s="40">
        <v>930.43333333333339</v>
      </c>
      <c r="G63" s="41">
        <v>918.46666666666681</v>
      </c>
      <c r="H63" s="41">
        <v>909.83333333333337</v>
      </c>
      <c r="I63" s="41">
        <v>897.86666666666679</v>
      </c>
      <c r="J63" s="41">
        <v>939.06666666666683</v>
      </c>
      <c r="K63" s="41">
        <v>951.03333333333353</v>
      </c>
      <c r="L63" s="41">
        <v>959.66666666666686</v>
      </c>
      <c r="M63" s="31">
        <v>942.4</v>
      </c>
      <c r="N63" s="31">
        <v>921.8</v>
      </c>
      <c r="O63" s="42">
        <v>2689200</v>
      </c>
      <c r="P63" s="43">
        <v>2.9871323529411766E-2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603.35</v>
      </c>
      <c r="F64" s="40">
        <v>601.73333333333335</v>
      </c>
      <c r="G64" s="41">
        <v>598.61666666666667</v>
      </c>
      <c r="H64" s="41">
        <v>593.88333333333333</v>
      </c>
      <c r="I64" s="41">
        <v>590.76666666666665</v>
      </c>
      <c r="J64" s="41">
        <v>606.4666666666667</v>
      </c>
      <c r="K64" s="41">
        <v>609.58333333333348</v>
      </c>
      <c r="L64" s="41">
        <v>614.31666666666672</v>
      </c>
      <c r="M64" s="31">
        <v>604.85</v>
      </c>
      <c r="N64" s="31">
        <v>597</v>
      </c>
      <c r="O64" s="42">
        <v>12807500</v>
      </c>
      <c r="P64" s="43">
        <v>-2.6415811478525276E-2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2171</v>
      </c>
      <c r="F65" s="40">
        <v>2161.9833333333331</v>
      </c>
      <c r="G65" s="41">
        <v>2121.0166666666664</v>
      </c>
      <c r="H65" s="41">
        <v>2071.0333333333333</v>
      </c>
      <c r="I65" s="41">
        <v>2030.0666666666666</v>
      </c>
      <c r="J65" s="41">
        <v>2211.9666666666662</v>
      </c>
      <c r="K65" s="41">
        <v>2252.9333333333325</v>
      </c>
      <c r="L65" s="41">
        <v>2302.9166666666661</v>
      </c>
      <c r="M65" s="31">
        <v>2202.9499999999998</v>
      </c>
      <c r="N65" s="31">
        <v>2112</v>
      </c>
      <c r="O65" s="42">
        <v>487250</v>
      </c>
      <c r="P65" s="43">
        <v>-1.9617706237424547E-2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2363.4499999999998</v>
      </c>
      <c r="F66" s="40">
        <v>2356.7000000000003</v>
      </c>
      <c r="G66" s="41">
        <v>2327.2500000000005</v>
      </c>
      <c r="H66" s="41">
        <v>2291.0500000000002</v>
      </c>
      <c r="I66" s="41">
        <v>2261.6000000000004</v>
      </c>
      <c r="J66" s="41">
        <v>2392.9000000000005</v>
      </c>
      <c r="K66" s="41">
        <v>2422.3500000000004</v>
      </c>
      <c r="L66" s="41">
        <v>2458.5500000000006</v>
      </c>
      <c r="M66" s="31">
        <v>2386.15</v>
      </c>
      <c r="N66" s="31">
        <v>2320.5</v>
      </c>
      <c r="O66" s="42">
        <v>3321500</v>
      </c>
      <c r="P66" s="43">
        <v>-9.0990453460620523E-3</v>
      </c>
    </row>
    <row r="67" spans="1:16" ht="12.75" customHeight="1">
      <c r="A67" s="31">
        <v>57</v>
      </c>
      <c r="B67" s="32" t="s">
        <v>44</v>
      </c>
      <c r="C67" s="33" t="s">
        <v>351</v>
      </c>
      <c r="D67" s="34">
        <v>44525</v>
      </c>
      <c r="E67" s="40">
        <v>302.3</v>
      </c>
      <c r="F67" s="40">
        <v>300.59999999999997</v>
      </c>
      <c r="G67" s="41">
        <v>291.24999999999994</v>
      </c>
      <c r="H67" s="41">
        <v>280.2</v>
      </c>
      <c r="I67" s="41">
        <v>270.84999999999997</v>
      </c>
      <c r="J67" s="41">
        <v>311.64999999999992</v>
      </c>
      <c r="K67" s="41">
        <v>320.99999999999994</v>
      </c>
      <c r="L67" s="41">
        <v>332.0499999999999</v>
      </c>
      <c r="M67" s="31">
        <v>309.95</v>
      </c>
      <c r="N67" s="31">
        <v>289.55</v>
      </c>
      <c r="O67" s="42">
        <v>14255400</v>
      </c>
      <c r="P67" s="43">
        <v>3.4551827741612418E-2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4908.8500000000004</v>
      </c>
      <c r="F68" s="40">
        <v>4932.3833333333341</v>
      </c>
      <c r="G68" s="41">
        <v>4852.0166666666682</v>
      </c>
      <c r="H68" s="41">
        <v>4795.1833333333343</v>
      </c>
      <c r="I68" s="41">
        <v>4714.8166666666684</v>
      </c>
      <c r="J68" s="41">
        <v>4989.2166666666681</v>
      </c>
      <c r="K68" s="41">
        <v>5069.5833333333348</v>
      </c>
      <c r="L68" s="41">
        <v>5126.4166666666679</v>
      </c>
      <c r="M68" s="31">
        <v>5012.75</v>
      </c>
      <c r="N68" s="31">
        <v>4875.55</v>
      </c>
      <c r="O68" s="42">
        <v>2197100</v>
      </c>
      <c r="P68" s="43">
        <v>3.2326269792792371E-2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5549.95</v>
      </c>
      <c r="F69" s="40">
        <v>5553.7666666666664</v>
      </c>
      <c r="G69" s="41">
        <v>5505.333333333333</v>
      </c>
      <c r="H69" s="41">
        <v>5460.7166666666662</v>
      </c>
      <c r="I69" s="41">
        <v>5412.2833333333328</v>
      </c>
      <c r="J69" s="41">
        <v>5598.3833333333332</v>
      </c>
      <c r="K69" s="41">
        <v>5646.8166666666675</v>
      </c>
      <c r="L69" s="41">
        <v>5691.4333333333334</v>
      </c>
      <c r="M69" s="31">
        <v>5602.2</v>
      </c>
      <c r="N69" s="31">
        <v>5509.15</v>
      </c>
      <c r="O69" s="42">
        <v>479125</v>
      </c>
      <c r="P69" s="43">
        <v>1.5364238410596026E-2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435.95</v>
      </c>
      <c r="F70" s="40">
        <v>436</v>
      </c>
      <c r="G70" s="41">
        <v>431.05</v>
      </c>
      <c r="H70" s="41">
        <v>426.15000000000003</v>
      </c>
      <c r="I70" s="41">
        <v>421.20000000000005</v>
      </c>
      <c r="J70" s="41">
        <v>440.9</v>
      </c>
      <c r="K70" s="41">
        <v>445.85</v>
      </c>
      <c r="L70" s="41">
        <v>450.74999999999994</v>
      </c>
      <c r="M70" s="31">
        <v>440.95</v>
      </c>
      <c r="N70" s="31">
        <v>431.1</v>
      </c>
      <c r="O70" s="42">
        <v>37070550</v>
      </c>
      <c r="P70" s="43">
        <v>-1.9989339019189766E-3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4831.6499999999996</v>
      </c>
      <c r="F71" s="40">
        <v>4822.3500000000004</v>
      </c>
      <c r="G71" s="41">
        <v>4791.1500000000005</v>
      </c>
      <c r="H71" s="41">
        <v>4750.6500000000005</v>
      </c>
      <c r="I71" s="41">
        <v>4719.4500000000007</v>
      </c>
      <c r="J71" s="41">
        <v>4862.8500000000004</v>
      </c>
      <c r="K71" s="41">
        <v>4894.0500000000011</v>
      </c>
      <c r="L71" s="41">
        <v>4934.55</v>
      </c>
      <c r="M71" s="31">
        <v>4853.55</v>
      </c>
      <c r="N71" s="31">
        <v>4781.8500000000004</v>
      </c>
      <c r="O71" s="42">
        <v>2620125</v>
      </c>
      <c r="P71" s="43">
        <v>-1.0008578781812983E-3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2749</v>
      </c>
      <c r="F72" s="40">
        <v>2749.0166666666664</v>
      </c>
      <c r="G72" s="41">
        <v>2726.0333333333328</v>
      </c>
      <c r="H72" s="41">
        <v>2703.0666666666666</v>
      </c>
      <c r="I72" s="41">
        <v>2680.083333333333</v>
      </c>
      <c r="J72" s="41">
        <v>2771.9833333333327</v>
      </c>
      <c r="K72" s="41">
        <v>2794.9666666666662</v>
      </c>
      <c r="L72" s="41">
        <v>2817.9333333333325</v>
      </c>
      <c r="M72" s="31">
        <v>2772</v>
      </c>
      <c r="N72" s="31">
        <v>2726.05</v>
      </c>
      <c r="O72" s="42">
        <v>3844750</v>
      </c>
      <c r="P72" s="43">
        <v>-5.4565797400809017E-2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1554.95</v>
      </c>
      <c r="F73" s="40">
        <v>1564.8166666666666</v>
      </c>
      <c r="G73" s="41">
        <v>1530.6333333333332</v>
      </c>
      <c r="H73" s="41">
        <v>1506.3166666666666</v>
      </c>
      <c r="I73" s="41">
        <v>1472.1333333333332</v>
      </c>
      <c r="J73" s="41">
        <v>1589.1333333333332</v>
      </c>
      <c r="K73" s="41">
        <v>1623.3166666666666</v>
      </c>
      <c r="L73" s="41">
        <v>1647.6333333333332</v>
      </c>
      <c r="M73" s="31">
        <v>1599</v>
      </c>
      <c r="N73" s="31">
        <v>1540.5</v>
      </c>
      <c r="O73" s="42">
        <v>9166850</v>
      </c>
      <c r="P73" s="43">
        <v>-1.8202167766258246E-2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183.75</v>
      </c>
      <c r="F74" s="40">
        <v>184.43333333333331</v>
      </c>
      <c r="G74" s="41">
        <v>182.56666666666661</v>
      </c>
      <c r="H74" s="41">
        <v>181.3833333333333</v>
      </c>
      <c r="I74" s="41">
        <v>179.51666666666659</v>
      </c>
      <c r="J74" s="41">
        <v>185.61666666666662</v>
      </c>
      <c r="K74" s="41">
        <v>187.48333333333335</v>
      </c>
      <c r="L74" s="41">
        <v>188.66666666666663</v>
      </c>
      <c r="M74" s="31">
        <v>186.3</v>
      </c>
      <c r="N74" s="31">
        <v>183.25</v>
      </c>
      <c r="O74" s="42">
        <v>29016000</v>
      </c>
      <c r="P74" s="43">
        <v>1.6155088852988692E-3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100.8</v>
      </c>
      <c r="F75" s="40">
        <v>101.7</v>
      </c>
      <c r="G75" s="41">
        <v>99.65</v>
      </c>
      <c r="H75" s="41">
        <v>98.5</v>
      </c>
      <c r="I75" s="41">
        <v>96.45</v>
      </c>
      <c r="J75" s="41">
        <v>102.85000000000001</v>
      </c>
      <c r="K75" s="41">
        <v>104.89999999999999</v>
      </c>
      <c r="L75" s="41">
        <v>106.05000000000001</v>
      </c>
      <c r="M75" s="31">
        <v>103.75</v>
      </c>
      <c r="N75" s="31">
        <v>100.55</v>
      </c>
      <c r="O75" s="42">
        <v>106470000</v>
      </c>
      <c r="P75" s="43">
        <v>8.1431682605813838E-3</v>
      </c>
    </row>
    <row r="76" spans="1:16" ht="12.75" customHeight="1">
      <c r="A76" s="31">
        <v>66</v>
      </c>
      <c r="B76" s="32" t="s">
        <v>87</v>
      </c>
      <c r="C76" s="33" t="s">
        <v>366</v>
      </c>
      <c r="D76" s="34">
        <v>44525</v>
      </c>
      <c r="E76" s="40">
        <v>180.8</v>
      </c>
      <c r="F76" s="40">
        <v>189.36666666666667</v>
      </c>
      <c r="G76" s="41">
        <v>171.08333333333334</v>
      </c>
      <c r="H76" s="41">
        <v>161.36666666666667</v>
      </c>
      <c r="I76" s="41">
        <v>143.08333333333334</v>
      </c>
      <c r="J76" s="41">
        <v>199.08333333333334</v>
      </c>
      <c r="K76" s="41">
        <v>217.36666666666665</v>
      </c>
      <c r="L76" s="41">
        <v>227.08333333333334</v>
      </c>
      <c r="M76" s="31">
        <v>207.65</v>
      </c>
      <c r="N76" s="31">
        <v>179.65</v>
      </c>
      <c r="O76" s="42">
        <v>5330000</v>
      </c>
      <c r="P76" s="43">
        <v>0.87214611872146119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152.5</v>
      </c>
      <c r="F77" s="40">
        <v>152.06666666666666</v>
      </c>
      <c r="G77" s="41">
        <v>150.43333333333334</v>
      </c>
      <c r="H77" s="41">
        <v>148.36666666666667</v>
      </c>
      <c r="I77" s="41">
        <v>146.73333333333335</v>
      </c>
      <c r="J77" s="41">
        <v>154.13333333333333</v>
      </c>
      <c r="K77" s="41">
        <v>155.76666666666665</v>
      </c>
      <c r="L77" s="41">
        <v>157.83333333333331</v>
      </c>
      <c r="M77" s="31">
        <v>153.69999999999999</v>
      </c>
      <c r="N77" s="31">
        <v>150</v>
      </c>
      <c r="O77" s="42">
        <v>53442100</v>
      </c>
      <c r="P77" s="43">
        <v>-2.0503474199794966E-3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522.70000000000005</v>
      </c>
      <c r="F78" s="40">
        <v>524.80000000000007</v>
      </c>
      <c r="G78" s="41">
        <v>518.60000000000014</v>
      </c>
      <c r="H78" s="41">
        <v>514.50000000000011</v>
      </c>
      <c r="I78" s="41">
        <v>508.30000000000018</v>
      </c>
      <c r="J78" s="41">
        <v>528.90000000000009</v>
      </c>
      <c r="K78" s="41">
        <v>535.10000000000014</v>
      </c>
      <c r="L78" s="41">
        <v>539.20000000000005</v>
      </c>
      <c r="M78" s="31">
        <v>531</v>
      </c>
      <c r="N78" s="31">
        <v>520.70000000000005</v>
      </c>
      <c r="O78" s="42">
        <v>8786000</v>
      </c>
      <c r="P78" s="43">
        <v>6.8529256721138639E-3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41.9</v>
      </c>
      <c r="F79" s="40">
        <v>42.25</v>
      </c>
      <c r="G79" s="41">
        <v>41.35</v>
      </c>
      <c r="H79" s="41">
        <v>40.800000000000004</v>
      </c>
      <c r="I79" s="41">
        <v>39.900000000000006</v>
      </c>
      <c r="J79" s="41">
        <v>42.8</v>
      </c>
      <c r="K79" s="41">
        <v>43.7</v>
      </c>
      <c r="L79" s="41">
        <v>44.249999999999993</v>
      </c>
      <c r="M79" s="31">
        <v>43.15</v>
      </c>
      <c r="N79" s="31">
        <v>41.7</v>
      </c>
      <c r="O79" s="42">
        <v>118417500</v>
      </c>
      <c r="P79" s="43">
        <v>-2.464788732394366E-2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977.1</v>
      </c>
      <c r="F80" s="40">
        <v>973.58333333333337</v>
      </c>
      <c r="G80" s="41">
        <v>965.16666666666674</v>
      </c>
      <c r="H80" s="41">
        <v>953.23333333333335</v>
      </c>
      <c r="I80" s="41">
        <v>944.81666666666672</v>
      </c>
      <c r="J80" s="41">
        <v>985.51666666666677</v>
      </c>
      <c r="K80" s="41">
        <v>993.93333333333351</v>
      </c>
      <c r="L80" s="41">
        <v>1005.8666666666668</v>
      </c>
      <c r="M80" s="31">
        <v>982</v>
      </c>
      <c r="N80" s="31">
        <v>961.65</v>
      </c>
      <c r="O80" s="42">
        <v>4954000</v>
      </c>
      <c r="P80" s="43">
        <v>-8.0677692617991124E-4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2378.4499999999998</v>
      </c>
      <c r="F81" s="40">
        <v>2386.083333333333</v>
      </c>
      <c r="G81" s="41">
        <v>2347.3166666666662</v>
      </c>
      <c r="H81" s="41">
        <v>2316.1833333333329</v>
      </c>
      <c r="I81" s="41">
        <v>2277.4166666666661</v>
      </c>
      <c r="J81" s="41">
        <v>2417.2166666666662</v>
      </c>
      <c r="K81" s="41">
        <v>2455.9833333333327</v>
      </c>
      <c r="L81" s="41">
        <v>2487.1166666666663</v>
      </c>
      <c r="M81" s="31">
        <v>2424.85</v>
      </c>
      <c r="N81" s="31">
        <v>2354.9499999999998</v>
      </c>
      <c r="O81" s="42">
        <v>2101125</v>
      </c>
      <c r="P81" s="43">
        <v>9.4093755288542899E-2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324.3</v>
      </c>
      <c r="F82" s="40">
        <v>324.53333333333336</v>
      </c>
      <c r="G82" s="41">
        <v>319.61666666666673</v>
      </c>
      <c r="H82" s="41">
        <v>314.93333333333339</v>
      </c>
      <c r="I82" s="41">
        <v>310.01666666666677</v>
      </c>
      <c r="J82" s="41">
        <v>329.2166666666667</v>
      </c>
      <c r="K82" s="41">
        <v>334.13333333333333</v>
      </c>
      <c r="L82" s="41">
        <v>338.81666666666666</v>
      </c>
      <c r="M82" s="31">
        <v>329.45</v>
      </c>
      <c r="N82" s="31">
        <v>319.85000000000002</v>
      </c>
      <c r="O82" s="42">
        <v>11372350</v>
      </c>
      <c r="P82" s="43">
        <v>3.61530857223556E-2</v>
      </c>
    </row>
    <row r="83" spans="1:16" ht="12.75" customHeight="1">
      <c r="A83" s="31">
        <v>73</v>
      </c>
      <c r="B83" s="32" t="s">
        <v>42</v>
      </c>
      <c r="C83" s="333" t="s">
        <v>111</v>
      </c>
      <c r="D83" s="34">
        <v>44525</v>
      </c>
      <c r="E83" s="40">
        <v>1877.2</v>
      </c>
      <c r="F83" s="40">
        <v>1867.7666666666667</v>
      </c>
      <c r="G83" s="41">
        <v>1854.5833333333333</v>
      </c>
      <c r="H83" s="41">
        <v>1831.9666666666667</v>
      </c>
      <c r="I83" s="41">
        <v>1818.7833333333333</v>
      </c>
      <c r="J83" s="41">
        <v>1890.3833333333332</v>
      </c>
      <c r="K83" s="41">
        <v>1903.5666666666666</v>
      </c>
      <c r="L83" s="41">
        <v>1926.1833333333332</v>
      </c>
      <c r="M83" s="31">
        <v>1880.95</v>
      </c>
      <c r="N83" s="31">
        <v>1845.15</v>
      </c>
      <c r="O83" s="42">
        <v>10203000</v>
      </c>
      <c r="P83" s="43">
        <v>-9.8644786576933714E-3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318.25</v>
      </c>
      <c r="F84" s="40">
        <v>316.73333333333335</v>
      </c>
      <c r="G84" s="41">
        <v>313.56666666666672</v>
      </c>
      <c r="H84" s="41">
        <v>308.88333333333338</v>
      </c>
      <c r="I84" s="41">
        <v>305.71666666666675</v>
      </c>
      <c r="J84" s="41">
        <v>321.41666666666669</v>
      </c>
      <c r="K84" s="41">
        <v>324.58333333333331</v>
      </c>
      <c r="L84" s="41">
        <v>329.26666666666665</v>
      </c>
      <c r="M84" s="31">
        <v>319.89999999999998</v>
      </c>
      <c r="N84" s="31">
        <v>312.05</v>
      </c>
      <c r="O84" s="42">
        <v>1018300</v>
      </c>
      <c r="P84" s="43">
        <v>0.21501014198782961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659.65</v>
      </c>
      <c r="F85" s="40">
        <v>654.99999999999989</v>
      </c>
      <c r="G85" s="41">
        <v>647.69999999999982</v>
      </c>
      <c r="H85" s="41">
        <v>635.74999999999989</v>
      </c>
      <c r="I85" s="41">
        <v>628.44999999999982</v>
      </c>
      <c r="J85" s="41">
        <v>666.94999999999982</v>
      </c>
      <c r="K85" s="41">
        <v>674.24999999999977</v>
      </c>
      <c r="L85" s="41">
        <v>686.19999999999982</v>
      </c>
      <c r="M85" s="31">
        <v>662.3</v>
      </c>
      <c r="N85" s="31">
        <v>643.04999999999995</v>
      </c>
      <c r="O85" s="42">
        <v>3525000</v>
      </c>
      <c r="P85" s="43">
        <v>-3.7542662116040959E-2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1368.9</v>
      </c>
      <c r="F86" s="40">
        <v>1369.4833333333333</v>
      </c>
      <c r="G86" s="41">
        <v>1355.6666666666667</v>
      </c>
      <c r="H86" s="41">
        <v>1342.4333333333334</v>
      </c>
      <c r="I86" s="41">
        <v>1328.6166666666668</v>
      </c>
      <c r="J86" s="41">
        <v>1382.7166666666667</v>
      </c>
      <c r="K86" s="41">
        <v>1396.5333333333333</v>
      </c>
      <c r="L86" s="41">
        <v>1409.7666666666667</v>
      </c>
      <c r="M86" s="31">
        <v>1383.3</v>
      </c>
      <c r="N86" s="31">
        <v>1356.25</v>
      </c>
      <c r="O86" s="42">
        <v>3128350</v>
      </c>
      <c r="P86" s="43">
        <v>-4.0828670799939511E-3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1348</v>
      </c>
      <c r="F87" s="40">
        <v>1341.3333333333333</v>
      </c>
      <c r="G87" s="41">
        <v>1330.7166666666665</v>
      </c>
      <c r="H87" s="41">
        <v>1313.4333333333332</v>
      </c>
      <c r="I87" s="41">
        <v>1302.8166666666664</v>
      </c>
      <c r="J87" s="41">
        <v>1358.6166666666666</v>
      </c>
      <c r="K87" s="41">
        <v>1369.2333333333333</v>
      </c>
      <c r="L87" s="41">
        <v>1386.5166666666667</v>
      </c>
      <c r="M87" s="31">
        <v>1351.95</v>
      </c>
      <c r="N87" s="31">
        <v>1324.05</v>
      </c>
      <c r="O87" s="42">
        <v>3667000</v>
      </c>
      <c r="P87" s="43">
        <v>-4.6417891041477054E-2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1173.3499999999999</v>
      </c>
      <c r="F88" s="40">
        <v>1173.05</v>
      </c>
      <c r="G88" s="41">
        <v>1166.3999999999999</v>
      </c>
      <c r="H88" s="41">
        <v>1159.4499999999998</v>
      </c>
      <c r="I88" s="41">
        <v>1152.7999999999997</v>
      </c>
      <c r="J88" s="41">
        <v>1180</v>
      </c>
      <c r="K88" s="41">
        <v>1186.6500000000001</v>
      </c>
      <c r="L88" s="41">
        <v>1193.6000000000001</v>
      </c>
      <c r="M88" s="31">
        <v>1179.7</v>
      </c>
      <c r="N88" s="31">
        <v>1166.0999999999999</v>
      </c>
      <c r="O88" s="42">
        <v>23296700</v>
      </c>
      <c r="P88" s="43">
        <v>2.1422214037995272E-2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2946.1</v>
      </c>
      <c r="F89" s="40">
        <v>2928.6666666666665</v>
      </c>
      <c r="G89" s="41">
        <v>2906.4333333333329</v>
      </c>
      <c r="H89" s="41">
        <v>2866.7666666666664</v>
      </c>
      <c r="I89" s="41">
        <v>2844.5333333333328</v>
      </c>
      <c r="J89" s="41">
        <v>2968.333333333333</v>
      </c>
      <c r="K89" s="41">
        <v>2990.5666666666666</v>
      </c>
      <c r="L89" s="41">
        <v>3030.2333333333331</v>
      </c>
      <c r="M89" s="31">
        <v>2950.9</v>
      </c>
      <c r="N89" s="31">
        <v>2889</v>
      </c>
      <c r="O89" s="42">
        <v>10849200</v>
      </c>
      <c r="P89" s="43">
        <v>5.7828999327229652E-2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2691.2</v>
      </c>
      <c r="F90" s="40">
        <v>2688.8333333333335</v>
      </c>
      <c r="G90" s="41">
        <v>2673.8666666666668</v>
      </c>
      <c r="H90" s="41">
        <v>2656.5333333333333</v>
      </c>
      <c r="I90" s="41">
        <v>2641.5666666666666</v>
      </c>
      <c r="J90" s="41">
        <v>2706.166666666667</v>
      </c>
      <c r="K90" s="41">
        <v>2721.1333333333332</v>
      </c>
      <c r="L90" s="41">
        <v>2738.4666666666672</v>
      </c>
      <c r="M90" s="31">
        <v>2703.8</v>
      </c>
      <c r="N90" s="31">
        <v>2671.5</v>
      </c>
      <c r="O90" s="42">
        <v>3695400</v>
      </c>
      <c r="P90" s="43">
        <v>1.3548666811185779E-3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1561.4</v>
      </c>
      <c r="F91" s="40">
        <v>1565.25</v>
      </c>
      <c r="G91" s="41">
        <v>1555.35</v>
      </c>
      <c r="H91" s="41">
        <v>1549.3</v>
      </c>
      <c r="I91" s="41">
        <v>1539.3999999999999</v>
      </c>
      <c r="J91" s="41">
        <v>1571.3</v>
      </c>
      <c r="K91" s="41">
        <v>1581.2</v>
      </c>
      <c r="L91" s="41">
        <v>1587.25</v>
      </c>
      <c r="M91" s="31">
        <v>1575.15</v>
      </c>
      <c r="N91" s="31">
        <v>1559.2</v>
      </c>
      <c r="O91" s="42">
        <v>36860450</v>
      </c>
      <c r="P91" s="43">
        <v>7.3042253070112237E-2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707.05</v>
      </c>
      <c r="F92" s="40">
        <v>705.5</v>
      </c>
      <c r="G92" s="41">
        <v>703</v>
      </c>
      <c r="H92" s="41">
        <v>698.95</v>
      </c>
      <c r="I92" s="41">
        <v>696.45</v>
      </c>
      <c r="J92" s="41">
        <v>709.55</v>
      </c>
      <c r="K92" s="41">
        <v>712.05</v>
      </c>
      <c r="L92" s="41">
        <v>716.09999999999991</v>
      </c>
      <c r="M92" s="31">
        <v>708</v>
      </c>
      <c r="N92" s="31">
        <v>701.45</v>
      </c>
      <c r="O92" s="42">
        <v>18164300</v>
      </c>
      <c r="P92" s="43">
        <v>-2.773198304286387E-2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2728.85</v>
      </c>
      <c r="F93" s="40">
        <v>2726.1166666666663</v>
      </c>
      <c r="G93" s="41">
        <v>2712.5333333333328</v>
      </c>
      <c r="H93" s="41">
        <v>2696.2166666666667</v>
      </c>
      <c r="I93" s="41">
        <v>2682.6333333333332</v>
      </c>
      <c r="J93" s="41">
        <v>2742.4333333333325</v>
      </c>
      <c r="K93" s="41">
        <v>2756.0166666666655</v>
      </c>
      <c r="L93" s="41">
        <v>2772.3333333333321</v>
      </c>
      <c r="M93" s="31">
        <v>2739.7</v>
      </c>
      <c r="N93" s="31">
        <v>2709.8</v>
      </c>
      <c r="O93" s="42">
        <v>4532700</v>
      </c>
      <c r="P93" s="43">
        <v>-2.38402894430805E-2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451.7</v>
      </c>
      <c r="F94" s="40">
        <v>455.83333333333331</v>
      </c>
      <c r="G94" s="41">
        <v>446.31666666666661</v>
      </c>
      <c r="H94" s="41">
        <v>440.93333333333328</v>
      </c>
      <c r="I94" s="41">
        <v>431.41666666666657</v>
      </c>
      <c r="J94" s="41">
        <v>461.21666666666664</v>
      </c>
      <c r="K94" s="41">
        <v>470.73333333333341</v>
      </c>
      <c r="L94" s="41">
        <v>476.11666666666667</v>
      </c>
      <c r="M94" s="31">
        <v>465.35</v>
      </c>
      <c r="N94" s="31">
        <v>450.45</v>
      </c>
      <c r="O94" s="42">
        <v>27484525</v>
      </c>
      <c r="P94" s="43">
        <v>0.12575403989256306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346.25</v>
      </c>
      <c r="F95" s="40">
        <v>346.56666666666666</v>
      </c>
      <c r="G95" s="41">
        <v>342.63333333333333</v>
      </c>
      <c r="H95" s="41">
        <v>339.01666666666665</v>
      </c>
      <c r="I95" s="41">
        <v>335.08333333333331</v>
      </c>
      <c r="J95" s="41">
        <v>350.18333333333334</v>
      </c>
      <c r="K95" s="41">
        <v>354.11666666666662</v>
      </c>
      <c r="L95" s="41">
        <v>357.73333333333335</v>
      </c>
      <c r="M95" s="31">
        <v>350.5</v>
      </c>
      <c r="N95" s="31">
        <v>342.95</v>
      </c>
      <c r="O95" s="42">
        <v>16634700</v>
      </c>
      <c r="P95" s="43">
        <v>-1.266025641025641E-2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2409.75</v>
      </c>
      <c r="F96" s="40">
        <v>2413.5166666666669</v>
      </c>
      <c r="G96" s="41">
        <v>2402.9333333333338</v>
      </c>
      <c r="H96" s="41">
        <v>2396.1166666666668</v>
      </c>
      <c r="I96" s="41">
        <v>2385.5333333333338</v>
      </c>
      <c r="J96" s="41">
        <v>2420.3333333333339</v>
      </c>
      <c r="K96" s="41">
        <v>2430.916666666667</v>
      </c>
      <c r="L96" s="41">
        <v>2437.733333333334</v>
      </c>
      <c r="M96" s="31">
        <v>2424.1</v>
      </c>
      <c r="N96" s="31">
        <v>2406.6999999999998</v>
      </c>
      <c r="O96" s="42">
        <v>10704600</v>
      </c>
      <c r="P96" s="43">
        <v>5.9001602659227159E-2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246.25</v>
      </c>
      <c r="F97" s="40">
        <v>248.46666666666667</v>
      </c>
      <c r="G97" s="41">
        <v>237.03333333333336</v>
      </c>
      <c r="H97" s="41">
        <v>227.81666666666669</v>
      </c>
      <c r="I97" s="41">
        <v>216.38333333333338</v>
      </c>
      <c r="J97" s="41">
        <v>257.68333333333334</v>
      </c>
      <c r="K97" s="41">
        <v>269.11666666666667</v>
      </c>
      <c r="L97" s="41">
        <v>278.33333333333331</v>
      </c>
      <c r="M97" s="31">
        <v>259.89999999999998</v>
      </c>
      <c r="N97" s="31">
        <v>239.25</v>
      </c>
      <c r="O97" s="42">
        <v>42209600</v>
      </c>
      <c r="P97" s="43">
        <v>0.12977099236641221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781.05</v>
      </c>
      <c r="F98" s="40">
        <v>780.2166666666667</v>
      </c>
      <c r="G98" s="41">
        <v>774.93333333333339</v>
      </c>
      <c r="H98" s="41">
        <v>768.81666666666672</v>
      </c>
      <c r="I98" s="41">
        <v>763.53333333333342</v>
      </c>
      <c r="J98" s="41">
        <v>786.33333333333337</v>
      </c>
      <c r="K98" s="41">
        <v>791.61666666666667</v>
      </c>
      <c r="L98" s="41">
        <v>797.73333333333335</v>
      </c>
      <c r="M98" s="31">
        <v>785.5</v>
      </c>
      <c r="N98" s="31">
        <v>774.1</v>
      </c>
      <c r="O98" s="42">
        <v>89827375</v>
      </c>
      <c r="P98" s="43">
        <v>1.9316284657752258E-2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1533.9</v>
      </c>
      <c r="F99" s="40">
        <v>1529.8333333333333</v>
      </c>
      <c r="G99" s="41">
        <v>1507.6166666666666</v>
      </c>
      <c r="H99" s="41">
        <v>1481.3333333333333</v>
      </c>
      <c r="I99" s="41">
        <v>1459.1166666666666</v>
      </c>
      <c r="J99" s="41">
        <v>1556.1166666666666</v>
      </c>
      <c r="K99" s="41">
        <v>1578.3333333333333</v>
      </c>
      <c r="L99" s="41">
        <v>1604.6166666666666</v>
      </c>
      <c r="M99" s="31">
        <v>1552.05</v>
      </c>
      <c r="N99" s="31">
        <v>1503.55</v>
      </c>
      <c r="O99" s="42">
        <v>2733600</v>
      </c>
      <c r="P99" s="43">
        <v>4.1113629006150856E-2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648</v>
      </c>
      <c r="F100" s="40">
        <v>650.45000000000005</v>
      </c>
      <c r="G100" s="41">
        <v>642.25000000000011</v>
      </c>
      <c r="H100" s="41">
        <v>636.50000000000011</v>
      </c>
      <c r="I100" s="41">
        <v>628.30000000000018</v>
      </c>
      <c r="J100" s="41">
        <v>656.2</v>
      </c>
      <c r="K100" s="41">
        <v>664.39999999999986</v>
      </c>
      <c r="L100" s="41">
        <v>670.15</v>
      </c>
      <c r="M100" s="31">
        <v>658.65</v>
      </c>
      <c r="N100" s="31">
        <v>644.70000000000005</v>
      </c>
      <c r="O100" s="42">
        <v>4139250</v>
      </c>
      <c r="P100" s="43">
        <v>1.3032305433186491E-2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10.4</v>
      </c>
      <c r="F101" s="40">
        <v>10.416666666666666</v>
      </c>
      <c r="G101" s="41">
        <v>10.233333333333333</v>
      </c>
      <c r="H101" s="41">
        <v>10.066666666666666</v>
      </c>
      <c r="I101" s="41">
        <v>9.8833333333333329</v>
      </c>
      <c r="J101" s="41">
        <v>10.583333333333332</v>
      </c>
      <c r="K101" s="41">
        <v>10.766666666666666</v>
      </c>
      <c r="L101" s="41">
        <v>10.933333333333332</v>
      </c>
      <c r="M101" s="31">
        <v>10.6</v>
      </c>
      <c r="N101" s="31">
        <v>10.25</v>
      </c>
      <c r="O101" s="42">
        <v>844830000</v>
      </c>
      <c r="P101" s="43">
        <v>5.7849066526426504E-2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51.95</v>
      </c>
      <c r="F102" s="40">
        <v>52.266666666666673</v>
      </c>
      <c r="G102" s="41">
        <v>51.383333333333347</v>
      </c>
      <c r="H102" s="41">
        <v>50.816666666666677</v>
      </c>
      <c r="I102" s="41">
        <v>49.933333333333351</v>
      </c>
      <c r="J102" s="41">
        <v>52.833333333333343</v>
      </c>
      <c r="K102" s="41">
        <v>53.716666666666669</v>
      </c>
      <c r="L102" s="41">
        <v>54.283333333333339</v>
      </c>
      <c r="M102" s="31">
        <v>53.15</v>
      </c>
      <c r="N102" s="31">
        <v>51.7</v>
      </c>
      <c r="O102" s="42">
        <v>177090100</v>
      </c>
      <c r="P102" s="43">
        <v>2.7250637064416449E-2</v>
      </c>
    </row>
    <row r="103" spans="1:16" ht="12.75" customHeight="1">
      <c r="A103" s="31">
        <v>93</v>
      </c>
      <c r="B103" s="32" t="s">
        <v>44</v>
      </c>
      <c r="C103" s="33" t="s">
        <v>409</v>
      </c>
      <c r="D103" s="34">
        <v>44525</v>
      </c>
      <c r="E103" s="40">
        <v>782.75</v>
      </c>
      <c r="F103" s="40">
        <v>784.65</v>
      </c>
      <c r="G103" s="41">
        <v>768.59999999999991</v>
      </c>
      <c r="H103" s="41">
        <v>754.44999999999993</v>
      </c>
      <c r="I103" s="41">
        <v>738.39999999999986</v>
      </c>
      <c r="J103" s="41">
        <v>798.8</v>
      </c>
      <c r="K103" s="41">
        <v>814.84999999999991</v>
      </c>
      <c r="L103" s="41">
        <v>829</v>
      </c>
      <c r="M103" s="31">
        <v>800.7</v>
      </c>
      <c r="N103" s="31">
        <v>770.5</v>
      </c>
      <c r="O103" s="42">
        <v>15253750</v>
      </c>
      <c r="P103" s="43">
        <v>1.6416317819912994E-3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491.9</v>
      </c>
      <c r="F104" s="40">
        <v>491.79999999999995</v>
      </c>
      <c r="G104" s="41">
        <v>483.89999999999992</v>
      </c>
      <c r="H104" s="41">
        <v>475.9</v>
      </c>
      <c r="I104" s="41">
        <v>467.99999999999994</v>
      </c>
      <c r="J104" s="41">
        <v>499.7999999999999</v>
      </c>
      <c r="K104" s="41">
        <v>507.7</v>
      </c>
      <c r="L104" s="41">
        <v>515.69999999999982</v>
      </c>
      <c r="M104" s="31">
        <v>499.7</v>
      </c>
      <c r="N104" s="31">
        <v>483.8</v>
      </c>
      <c r="O104" s="42">
        <v>17851625</v>
      </c>
      <c r="P104" s="43">
        <v>1.3663335415365397E-2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215.9</v>
      </c>
      <c r="F105" s="40">
        <v>218.38333333333335</v>
      </c>
      <c r="G105" s="41">
        <v>212.4666666666667</v>
      </c>
      <c r="H105" s="41">
        <v>209.03333333333333</v>
      </c>
      <c r="I105" s="41">
        <v>203.11666666666667</v>
      </c>
      <c r="J105" s="41">
        <v>221.81666666666672</v>
      </c>
      <c r="K105" s="41">
        <v>227.73333333333341</v>
      </c>
      <c r="L105" s="41">
        <v>231.16666666666674</v>
      </c>
      <c r="M105" s="31">
        <v>224.3</v>
      </c>
      <c r="N105" s="31">
        <v>214.95</v>
      </c>
      <c r="O105" s="42">
        <v>16559400</v>
      </c>
      <c r="P105" s="43">
        <v>-1.1868745636490576E-2</v>
      </c>
    </row>
    <row r="106" spans="1:16" ht="12.75" customHeight="1">
      <c r="A106" s="31">
        <v>96</v>
      </c>
      <c r="B106" s="32" t="s">
        <v>42</v>
      </c>
      <c r="C106" s="33" t="s">
        <v>406</v>
      </c>
      <c r="D106" s="34">
        <v>44525</v>
      </c>
      <c r="E106" s="40">
        <v>210.55</v>
      </c>
      <c r="F106" s="40">
        <v>217.61666666666667</v>
      </c>
      <c r="G106" s="41">
        <v>201.93333333333334</v>
      </c>
      <c r="H106" s="41">
        <v>193.31666666666666</v>
      </c>
      <c r="I106" s="41">
        <v>177.63333333333333</v>
      </c>
      <c r="J106" s="41">
        <v>226.23333333333335</v>
      </c>
      <c r="K106" s="41">
        <v>241.91666666666669</v>
      </c>
      <c r="L106" s="41">
        <v>250.53333333333336</v>
      </c>
      <c r="M106" s="31">
        <v>233.3</v>
      </c>
      <c r="N106" s="31">
        <v>209</v>
      </c>
      <c r="O106" s="42">
        <v>14331800</v>
      </c>
      <c r="P106" s="43">
        <v>4.1956567573265866E-2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7601.75</v>
      </c>
      <c r="F107" s="40">
        <v>7501.5666666666666</v>
      </c>
      <c r="G107" s="41">
        <v>7318.1333333333332</v>
      </c>
      <c r="H107" s="41">
        <v>7034.5166666666664</v>
      </c>
      <c r="I107" s="41">
        <v>6851.083333333333</v>
      </c>
      <c r="J107" s="41">
        <v>7785.1833333333334</v>
      </c>
      <c r="K107" s="41">
        <v>7968.6166666666659</v>
      </c>
      <c r="L107" s="41">
        <v>8252.2333333333336</v>
      </c>
      <c r="M107" s="31">
        <v>7685</v>
      </c>
      <c r="N107" s="31">
        <v>7217.95</v>
      </c>
      <c r="O107" s="42">
        <v>269625</v>
      </c>
      <c r="P107" s="43">
        <v>-0.13185220961120503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2144.8000000000002</v>
      </c>
      <c r="F108" s="40">
        <v>2163.25</v>
      </c>
      <c r="G108" s="41">
        <v>2121.5</v>
      </c>
      <c r="H108" s="41">
        <v>2098.1999999999998</v>
      </c>
      <c r="I108" s="41">
        <v>2056.4499999999998</v>
      </c>
      <c r="J108" s="41">
        <v>2186.5500000000002</v>
      </c>
      <c r="K108" s="41">
        <v>2228.3000000000002</v>
      </c>
      <c r="L108" s="41">
        <v>2251.6000000000004</v>
      </c>
      <c r="M108" s="31">
        <v>2205</v>
      </c>
      <c r="N108" s="31">
        <v>2139.9499999999998</v>
      </c>
      <c r="O108" s="42">
        <v>3616750</v>
      </c>
      <c r="P108" s="43">
        <v>-5.4310463357624093E-3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1036.25</v>
      </c>
      <c r="F109" s="40">
        <v>1045.2666666666667</v>
      </c>
      <c r="G109" s="41">
        <v>1022.5833333333333</v>
      </c>
      <c r="H109" s="41">
        <v>1008.9166666666665</v>
      </c>
      <c r="I109" s="41">
        <v>986.23333333333312</v>
      </c>
      <c r="J109" s="41">
        <v>1058.9333333333334</v>
      </c>
      <c r="K109" s="41">
        <v>1081.6166666666668</v>
      </c>
      <c r="L109" s="41">
        <v>1095.2833333333335</v>
      </c>
      <c r="M109" s="31">
        <v>1067.95</v>
      </c>
      <c r="N109" s="31">
        <v>1031.5999999999999</v>
      </c>
      <c r="O109" s="42">
        <v>20120400</v>
      </c>
      <c r="P109" s="43">
        <v>4.6384273344254622E-2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294.85000000000002</v>
      </c>
      <c r="F110" s="40">
        <v>295.53333333333336</v>
      </c>
      <c r="G110" s="41">
        <v>290.76666666666671</v>
      </c>
      <c r="H110" s="41">
        <v>286.68333333333334</v>
      </c>
      <c r="I110" s="41">
        <v>281.91666666666669</v>
      </c>
      <c r="J110" s="41">
        <v>299.61666666666673</v>
      </c>
      <c r="K110" s="41">
        <v>304.38333333333338</v>
      </c>
      <c r="L110" s="41">
        <v>308.46666666666675</v>
      </c>
      <c r="M110" s="31">
        <v>300.3</v>
      </c>
      <c r="N110" s="31">
        <v>291.45</v>
      </c>
      <c r="O110" s="42">
        <v>14128800</v>
      </c>
      <c r="P110" s="43">
        <v>6.4781599493564046E-2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1740.7</v>
      </c>
      <c r="F111" s="40">
        <v>1739.0166666666667</v>
      </c>
      <c r="G111" s="41">
        <v>1725.6333333333332</v>
      </c>
      <c r="H111" s="41">
        <v>1710.5666666666666</v>
      </c>
      <c r="I111" s="41">
        <v>1697.1833333333332</v>
      </c>
      <c r="J111" s="41">
        <v>1754.0833333333333</v>
      </c>
      <c r="K111" s="41">
        <v>1767.4666666666669</v>
      </c>
      <c r="L111" s="41">
        <v>1782.5333333333333</v>
      </c>
      <c r="M111" s="31">
        <v>1752.4</v>
      </c>
      <c r="N111" s="31">
        <v>1723.95</v>
      </c>
      <c r="O111" s="42">
        <v>39373800</v>
      </c>
      <c r="P111" s="43">
        <v>1.2435009333971027E-2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135</v>
      </c>
      <c r="F112" s="40">
        <v>135.41666666666666</v>
      </c>
      <c r="G112" s="41">
        <v>133.88333333333333</v>
      </c>
      <c r="H112" s="41">
        <v>132.76666666666668</v>
      </c>
      <c r="I112" s="41">
        <v>131.23333333333335</v>
      </c>
      <c r="J112" s="41">
        <v>136.5333333333333</v>
      </c>
      <c r="K112" s="41">
        <v>138.06666666666666</v>
      </c>
      <c r="L112" s="41">
        <v>139.18333333333328</v>
      </c>
      <c r="M112" s="31">
        <v>136.94999999999999</v>
      </c>
      <c r="N112" s="31">
        <v>134.30000000000001</v>
      </c>
      <c r="O112" s="42">
        <v>38603500</v>
      </c>
      <c r="P112" s="43">
        <v>3.5571054925893637E-2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2161.85</v>
      </c>
      <c r="F113" s="40">
        <v>2153.5500000000002</v>
      </c>
      <c r="G113" s="41">
        <v>2127.1000000000004</v>
      </c>
      <c r="H113" s="41">
        <v>2092.3500000000004</v>
      </c>
      <c r="I113" s="41">
        <v>2065.9000000000005</v>
      </c>
      <c r="J113" s="41">
        <v>2188.3000000000002</v>
      </c>
      <c r="K113" s="41">
        <v>2214.75</v>
      </c>
      <c r="L113" s="41">
        <v>2249.5</v>
      </c>
      <c r="M113" s="31">
        <v>2180</v>
      </c>
      <c r="N113" s="31">
        <v>2118.8000000000002</v>
      </c>
      <c r="O113" s="42">
        <v>1858500</v>
      </c>
      <c r="P113" s="43">
        <v>6.7597259919865579E-2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852.5</v>
      </c>
      <c r="F114" s="40">
        <v>856.98333333333323</v>
      </c>
      <c r="G114" s="41">
        <v>845.66666666666652</v>
      </c>
      <c r="H114" s="41">
        <v>838.83333333333326</v>
      </c>
      <c r="I114" s="41">
        <v>827.51666666666654</v>
      </c>
      <c r="J114" s="41">
        <v>863.81666666666649</v>
      </c>
      <c r="K114" s="41">
        <v>875.13333333333333</v>
      </c>
      <c r="L114" s="41">
        <v>881.96666666666647</v>
      </c>
      <c r="M114" s="31">
        <v>868.3</v>
      </c>
      <c r="N114" s="31">
        <v>850.15</v>
      </c>
      <c r="O114" s="42">
        <v>14312250</v>
      </c>
      <c r="P114" s="43">
        <v>1.4324819943125946E-2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231.55</v>
      </c>
      <c r="F115" s="40">
        <v>231.08333333333334</v>
      </c>
      <c r="G115" s="41">
        <v>228.51666666666668</v>
      </c>
      <c r="H115" s="41">
        <v>225.48333333333335</v>
      </c>
      <c r="I115" s="41">
        <v>222.91666666666669</v>
      </c>
      <c r="J115" s="41">
        <v>234.11666666666667</v>
      </c>
      <c r="K115" s="41">
        <v>236.68333333333334</v>
      </c>
      <c r="L115" s="41">
        <v>239.71666666666667</v>
      </c>
      <c r="M115" s="31">
        <v>233.65</v>
      </c>
      <c r="N115" s="31">
        <v>228.05</v>
      </c>
      <c r="O115" s="42">
        <v>247971200</v>
      </c>
      <c r="P115" s="43">
        <v>1.4651966689362594E-2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400.9</v>
      </c>
      <c r="F116" s="40">
        <v>404.31666666666666</v>
      </c>
      <c r="G116" s="41">
        <v>394.63333333333333</v>
      </c>
      <c r="H116" s="41">
        <v>388.36666666666667</v>
      </c>
      <c r="I116" s="41">
        <v>378.68333333333334</v>
      </c>
      <c r="J116" s="41">
        <v>410.58333333333331</v>
      </c>
      <c r="K116" s="41">
        <v>420.26666666666659</v>
      </c>
      <c r="L116" s="41">
        <v>426.5333333333333</v>
      </c>
      <c r="M116" s="31">
        <v>414</v>
      </c>
      <c r="N116" s="31">
        <v>398.05</v>
      </c>
      <c r="O116" s="42">
        <v>39820000</v>
      </c>
      <c r="P116" s="43">
        <v>3.0338314250598356E-2</v>
      </c>
    </row>
    <row r="117" spans="1:16" ht="12.75" customHeight="1">
      <c r="A117" s="31">
        <v>107</v>
      </c>
      <c r="B117" s="32" t="s">
        <v>42</v>
      </c>
      <c r="C117" s="33" t="s">
        <v>418</v>
      </c>
      <c r="D117" s="34">
        <v>44525</v>
      </c>
      <c r="E117" s="40">
        <v>3607.3</v>
      </c>
      <c r="F117" s="40">
        <v>3624.5</v>
      </c>
      <c r="G117" s="41">
        <v>3563.85</v>
      </c>
      <c r="H117" s="41">
        <v>3520.4</v>
      </c>
      <c r="I117" s="41">
        <v>3459.75</v>
      </c>
      <c r="J117" s="41">
        <v>3667.95</v>
      </c>
      <c r="K117" s="41">
        <v>3728.5999999999995</v>
      </c>
      <c r="L117" s="41">
        <v>3772.0499999999997</v>
      </c>
      <c r="M117" s="31">
        <v>3685.15</v>
      </c>
      <c r="N117" s="31">
        <v>3581.05</v>
      </c>
      <c r="O117" s="42">
        <v>180425</v>
      </c>
      <c r="P117" s="43">
        <v>-6.7437379576107898E-3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662.9</v>
      </c>
      <c r="F118" s="40">
        <v>664.26666666666665</v>
      </c>
      <c r="G118" s="41">
        <v>651.58333333333326</v>
      </c>
      <c r="H118" s="41">
        <v>640.26666666666665</v>
      </c>
      <c r="I118" s="41">
        <v>627.58333333333326</v>
      </c>
      <c r="J118" s="41">
        <v>675.58333333333326</v>
      </c>
      <c r="K118" s="41">
        <v>688.26666666666665</v>
      </c>
      <c r="L118" s="41">
        <v>699.58333333333326</v>
      </c>
      <c r="M118" s="31">
        <v>676.95</v>
      </c>
      <c r="N118" s="31">
        <v>652.95000000000005</v>
      </c>
      <c r="O118" s="42">
        <v>46753200</v>
      </c>
      <c r="P118" s="43">
        <v>5.6465635581586897E-2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3880.75</v>
      </c>
      <c r="F119" s="40">
        <v>3897.9666666666667</v>
      </c>
      <c r="G119" s="41">
        <v>3852.9333333333334</v>
      </c>
      <c r="H119" s="41">
        <v>3825.1166666666668</v>
      </c>
      <c r="I119" s="41">
        <v>3780.0833333333335</v>
      </c>
      <c r="J119" s="41">
        <v>3925.7833333333333</v>
      </c>
      <c r="K119" s="41">
        <v>3970.8166666666671</v>
      </c>
      <c r="L119" s="41">
        <v>3998.6333333333332</v>
      </c>
      <c r="M119" s="31">
        <v>3943</v>
      </c>
      <c r="N119" s="31">
        <v>3870.15</v>
      </c>
      <c r="O119" s="42">
        <v>1758125</v>
      </c>
      <c r="P119" s="43">
        <v>-6.7090395480225986E-3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2076.4499999999998</v>
      </c>
      <c r="F120" s="40">
        <v>2078.0166666666669</v>
      </c>
      <c r="G120" s="41">
        <v>2063.9833333333336</v>
      </c>
      <c r="H120" s="41">
        <v>2051.5166666666669</v>
      </c>
      <c r="I120" s="41">
        <v>2037.4833333333336</v>
      </c>
      <c r="J120" s="41">
        <v>2090.4833333333336</v>
      </c>
      <c r="K120" s="41">
        <v>2104.5166666666673</v>
      </c>
      <c r="L120" s="41">
        <v>2116.9833333333336</v>
      </c>
      <c r="M120" s="31">
        <v>2092.0500000000002</v>
      </c>
      <c r="N120" s="31">
        <v>2065.5500000000002</v>
      </c>
      <c r="O120" s="42">
        <v>11296000</v>
      </c>
      <c r="P120" s="43">
        <v>2.3633463824851385E-2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87.8</v>
      </c>
      <c r="F121" s="40">
        <v>87.766666666666666</v>
      </c>
      <c r="G121" s="41">
        <v>86.533333333333331</v>
      </c>
      <c r="H121" s="41">
        <v>85.266666666666666</v>
      </c>
      <c r="I121" s="41">
        <v>84.033333333333331</v>
      </c>
      <c r="J121" s="41">
        <v>89.033333333333331</v>
      </c>
      <c r="K121" s="41">
        <v>90.266666666666652</v>
      </c>
      <c r="L121" s="41">
        <v>91.533333333333331</v>
      </c>
      <c r="M121" s="31">
        <v>89</v>
      </c>
      <c r="N121" s="31">
        <v>86.5</v>
      </c>
      <c r="O121" s="42">
        <v>74051352</v>
      </c>
      <c r="P121" s="43">
        <v>3.3246171087037729E-2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3634.25</v>
      </c>
      <c r="F122" s="40">
        <v>3647.1166666666668</v>
      </c>
      <c r="G122" s="41">
        <v>3601.7333333333336</v>
      </c>
      <c r="H122" s="41">
        <v>3569.2166666666667</v>
      </c>
      <c r="I122" s="41">
        <v>3523.8333333333335</v>
      </c>
      <c r="J122" s="41">
        <v>3679.6333333333337</v>
      </c>
      <c r="K122" s="41">
        <v>3725.0166666666669</v>
      </c>
      <c r="L122" s="41">
        <v>3757.5333333333338</v>
      </c>
      <c r="M122" s="31">
        <v>3692.5</v>
      </c>
      <c r="N122" s="31">
        <v>3614.6</v>
      </c>
      <c r="O122" s="42">
        <v>567375</v>
      </c>
      <c r="P122" s="43">
        <v>5.3156146179401996E-3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490.75</v>
      </c>
      <c r="F123" s="40">
        <v>492.11666666666662</v>
      </c>
      <c r="G123" s="41">
        <v>486.28333333333325</v>
      </c>
      <c r="H123" s="41">
        <v>481.81666666666661</v>
      </c>
      <c r="I123" s="41">
        <v>475.98333333333323</v>
      </c>
      <c r="J123" s="41">
        <v>496.58333333333326</v>
      </c>
      <c r="K123" s="41">
        <v>502.41666666666663</v>
      </c>
      <c r="L123" s="41">
        <v>506.88333333333327</v>
      </c>
      <c r="M123" s="31">
        <v>497.95</v>
      </c>
      <c r="N123" s="31">
        <v>487.65</v>
      </c>
      <c r="O123" s="42">
        <v>2813400</v>
      </c>
      <c r="P123" s="43">
        <v>4.4786096256684491E-2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439.7</v>
      </c>
      <c r="F124" s="40">
        <v>437.73333333333329</v>
      </c>
      <c r="G124" s="41">
        <v>433.61666666666656</v>
      </c>
      <c r="H124" s="41">
        <v>427.53333333333325</v>
      </c>
      <c r="I124" s="41">
        <v>423.41666666666652</v>
      </c>
      <c r="J124" s="41">
        <v>443.81666666666661</v>
      </c>
      <c r="K124" s="41">
        <v>447.93333333333328</v>
      </c>
      <c r="L124" s="41">
        <v>454.01666666666665</v>
      </c>
      <c r="M124" s="31">
        <v>441.85</v>
      </c>
      <c r="N124" s="31">
        <v>431.65</v>
      </c>
      <c r="O124" s="42">
        <v>12952000</v>
      </c>
      <c r="P124" s="43">
        <v>-2.1160822249093107E-2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1950.4</v>
      </c>
      <c r="F125" s="40">
        <v>1947.45</v>
      </c>
      <c r="G125" s="41">
        <v>1940.4</v>
      </c>
      <c r="H125" s="41">
        <v>1930.4</v>
      </c>
      <c r="I125" s="41">
        <v>1923.3500000000001</v>
      </c>
      <c r="J125" s="41">
        <v>1957.45</v>
      </c>
      <c r="K125" s="41">
        <v>1964.4999999999998</v>
      </c>
      <c r="L125" s="41">
        <v>1974.5</v>
      </c>
      <c r="M125" s="31">
        <v>1954.5</v>
      </c>
      <c r="N125" s="31">
        <v>1937.45</v>
      </c>
      <c r="O125" s="42">
        <v>9976250</v>
      </c>
      <c r="P125" s="43">
        <v>1.0542256392335022E-2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6845.8</v>
      </c>
      <c r="F126" s="40">
        <v>6865.7666666666664</v>
      </c>
      <c r="G126" s="41">
        <v>6803.5333333333328</v>
      </c>
      <c r="H126" s="41">
        <v>6761.2666666666664</v>
      </c>
      <c r="I126" s="41">
        <v>6699.0333333333328</v>
      </c>
      <c r="J126" s="41">
        <v>6908.0333333333328</v>
      </c>
      <c r="K126" s="41">
        <v>6970.2666666666664</v>
      </c>
      <c r="L126" s="41">
        <v>7012.5333333333328</v>
      </c>
      <c r="M126" s="31">
        <v>6928</v>
      </c>
      <c r="N126" s="31">
        <v>6823.5</v>
      </c>
      <c r="O126" s="42">
        <v>577800</v>
      </c>
      <c r="P126" s="43">
        <v>-2.3821591485048151E-2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5113.2</v>
      </c>
      <c r="F127" s="40">
        <v>5117.5666666666666</v>
      </c>
      <c r="G127" s="41">
        <v>5075.6333333333332</v>
      </c>
      <c r="H127" s="41">
        <v>5038.0666666666666</v>
      </c>
      <c r="I127" s="41">
        <v>4996.1333333333332</v>
      </c>
      <c r="J127" s="41">
        <v>5155.1333333333332</v>
      </c>
      <c r="K127" s="41">
        <v>5197.0666666666657</v>
      </c>
      <c r="L127" s="41">
        <v>5234.6333333333332</v>
      </c>
      <c r="M127" s="31">
        <v>5159.5</v>
      </c>
      <c r="N127" s="31">
        <v>5080</v>
      </c>
      <c r="O127" s="42">
        <v>579000</v>
      </c>
      <c r="P127" s="43">
        <v>1.037344398340249E-3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943.9</v>
      </c>
      <c r="F128" s="40">
        <v>944.65</v>
      </c>
      <c r="G128" s="41">
        <v>937.4</v>
      </c>
      <c r="H128" s="41">
        <v>930.9</v>
      </c>
      <c r="I128" s="41">
        <v>923.65</v>
      </c>
      <c r="J128" s="41">
        <v>951.15</v>
      </c>
      <c r="K128" s="41">
        <v>958.4</v>
      </c>
      <c r="L128" s="41">
        <v>964.9</v>
      </c>
      <c r="M128" s="31">
        <v>951.9</v>
      </c>
      <c r="N128" s="31">
        <v>938.15</v>
      </c>
      <c r="O128" s="42">
        <v>8518700</v>
      </c>
      <c r="P128" s="43">
        <v>6.4269933721630848E-3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920.2</v>
      </c>
      <c r="F129" s="40">
        <v>914.5</v>
      </c>
      <c r="G129" s="41">
        <v>902.75</v>
      </c>
      <c r="H129" s="41">
        <v>885.3</v>
      </c>
      <c r="I129" s="41">
        <v>873.55</v>
      </c>
      <c r="J129" s="41">
        <v>931.95</v>
      </c>
      <c r="K129" s="41">
        <v>943.7</v>
      </c>
      <c r="L129" s="41">
        <v>961.15000000000009</v>
      </c>
      <c r="M129" s="31">
        <v>926.25</v>
      </c>
      <c r="N129" s="31">
        <v>897.05</v>
      </c>
      <c r="O129" s="42">
        <v>12638500</v>
      </c>
      <c r="P129" s="43">
        <v>-8.5961626082114106E-2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201.35</v>
      </c>
      <c r="F130" s="40">
        <v>202.13333333333335</v>
      </c>
      <c r="G130" s="41">
        <v>198.76666666666671</v>
      </c>
      <c r="H130" s="41">
        <v>196.18333333333337</v>
      </c>
      <c r="I130" s="41">
        <v>192.81666666666672</v>
      </c>
      <c r="J130" s="41">
        <v>204.7166666666667</v>
      </c>
      <c r="K130" s="41">
        <v>208.08333333333331</v>
      </c>
      <c r="L130" s="41">
        <v>210.66666666666669</v>
      </c>
      <c r="M130" s="31">
        <v>205.5</v>
      </c>
      <c r="N130" s="31">
        <v>199.55</v>
      </c>
      <c r="O130" s="42">
        <v>22504000</v>
      </c>
      <c r="P130" s="43">
        <v>1.0053859964093357E-2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219.7</v>
      </c>
      <c r="F131" s="40">
        <v>220.68333333333331</v>
      </c>
      <c r="G131" s="41">
        <v>217.21666666666661</v>
      </c>
      <c r="H131" s="41">
        <v>214.73333333333329</v>
      </c>
      <c r="I131" s="41">
        <v>211.26666666666659</v>
      </c>
      <c r="J131" s="41">
        <v>223.16666666666663</v>
      </c>
      <c r="K131" s="41">
        <v>226.63333333333333</v>
      </c>
      <c r="L131" s="41">
        <v>229.11666666666665</v>
      </c>
      <c r="M131" s="31">
        <v>224.15</v>
      </c>
      <c r="N131" s="31">
        <v>218.2</v>
      </c>
      <c r="O131" s="42">
        <v>22308000</v>
      </c>
      <c r="P131" s="43">
        <v>-1.7960908610670893E-2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557.85</v>
      </c>
      <c r="F132" s="40">
        <v>558.43333333333339</v>
      </c>
      <c r="G132" s="41">
        <v>551.81666666666683</v>
      </c>
      <c r="H132" s="41">
        <v>545.78333333333342</v>
      </c>
      <c r="I132" s="41">
        <v>539.16666666666686</v>
      </c>
      <c r="J132" s="41">
        <v>564.46666666666681</v>
      </c>
      <c r="K132" s="41">
        <v>571.08333333333337</v>
      </c>
      <c r="L132" s="41">
        <v>577.11666666666679</v>
      </c>
      <c r="M132" s="31">
        <v>565.04999999999995</v>
      </c>
      <c r="N132" s="31">
        <v>552.4</v>
      </c>
      <c r="O132" s="42">
        <v>7387000</v>
      </c>
      <c r="P132" s="43">
        <v>5.0035536602700784E-2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7544.35</v>
      </c>
      <c r="F133" s="40">
        <v>7545.8666666666659</v>
      </c>
      <c r="G133" s="41">
        <v>7489.4833333333318</v>
      </c>
      <c r="H133" s="41">
        <v>7434.6166666666659</v>
      </c>
      <c r="I133" s="41">
        <v>7378.2333333333318</v>
      </c>
      <c r="J133" s="41">
        <v>7600.7333333333318</v>
      </c>
      <c r="K133" s="41">
        <v>7657.116666666665</v>
      </c>
      <c r="L133" s="41">
        <v>7711.9833333333318</v>
      </c>
      <c r="M133" s="31">
        <v>7602.25</v>
      </c>
      <c r="N133" s="31">
        <v>7491</v>
      </c>
      <c r="O133" s="42">
        <v>2423700</v>
      </c>
      <c r="P133" s="43">
        <v>2.8647822765469823E-2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975</v>
      </c>
      <c r="F134" s="40">
        <v>984.85</v>
      </c>
      <c r="G134" s="41">
        <v>961.7</v>
      </c>
      <c r="H134" s="41">
        <v>948.4</v>
      </c>
      <c r="I134" s="41">
        <v>925.25</v>
      </c>
      <c r="J134" s="41">
        <v>998.15000000000009</v>
      </c>
      <c r="K134" s="41">
        <v>1021.3</v>
      </c>
      <c r="L134" s="41">
        <v>1034.6000000000001</v>
      </c>
      <c r="M134" s="31">
        <v>1008</v>
      </c>
      <c r="N134" s="31">
        <v>971.55</v>
      </c>
      <c r="O134" s="42">
        <v>17551250</v>
      </c>
      <c r="P134" s="43">
        <v>7.4621511085599486E-3</v>
      </c>
    </row>
    <row r="135" spans="1:16" ht="12.75" customHeight="1">
      <c r="A135" s="31">
        <v>125</v>
      </c>
      <c r="B135" s="32" t="s">
        <v>44</v>
      </c>
      <c r="C135" s="33" t="s">
        <v>459</v>
      </c>
      <c r="D135" s="34">
        <v>44525</v>
      </c>
      <c r="E135" s="40">
        <v>1942.45</v>
      </c>
      <c r="F135" s="40">
        <v>1919.4166666666667</v>
      </c>
      <c r="G135" s="41">
        <v>1856.8333333333335</v>
      </c>
      <c r="H135" s="41">
        <v>1771.2166666666667</v>
      </c>
      <c r="I135" s="41">
        <v>1708.6333333333334</v>
      </c>
      <c r="J135" s="41">
        <v>2005.0333333333335</v>
      </c>
      <c r="K135" s="41">
        <v>2067.6166666666668</v>
      </c>
      <c r="L135" s="41">
        <v>2153.2333333333336</v>
      </c>
      <c r="M135" s="31">
        <v>1982</v>
      </c>
      <c r="N135" s="31">
        <v>1833.8</v>
      </c>
      <c r="O135" s="42">
        <v>1532300</v>
      </c>
      <c r="P135" s="43">
        <v>8.6621990568379256E-2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3033.15</v>
      </c>
      <c r="F136" s="40">
        <v>3043.5666666666671</v>
      </c>
      <c r="G136" s="41">
        <v>2982.4333333333343</v>
      </c>
      <c r="H136" s="41">
        <v>2931.7166666666672</v>
      </c>
      <c r="I136" s="41">
        <v>2870.5833333333344</v>
      </c>
      <c r="J136" s="41">
        <v>3094.2833333333342</v>
      </c>
      <c r="K136" s="41">
        <v>3155.4166666666665</v>
      </c>
      <c r="L136" s="41">
        <v>3206.1333333333341</v>
      </c>
      <c r="M136" s="31">
        <v>3104.7</v>
      </c>
      <c r="N136" s="31">
        <v>2992.85</v>
      </c>
      <c r="O136" s="42">
        <v>831400</v>
      </c>
      <c r="P136" s="43">
        <v>6.3443335891532365E-2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993.25</v>
      </c>
      <c r="F137" s="40">
        <v>996.9</v>
      </c>
      <c r="G137" s="41">
        <v>972.65</v>
      </c>
      <c r="H137" s="41">
        <v>952.05</v>
      </c>
      <c r="I137" s="41">
        <v>927.8</v>
      </c>
      <c r="J137" s="41">
        <v>1017.5</v>
      </c>
      <c r="K137" s="41">
        <v>1041.75</v>
      </c>
      <c r="L137" s="41">
        <v>1062.3499999999999</v>
      </c>
      <c r="M137" s="31">
        <v>1021.15</v>
      </c>
      <c r="N137" s="31">
        <v>976.3</v>
      </c>
      <c r="O137" s="42">
        <v>2113800</v>
      </c>
      <c r="P137" s="43">
        <v>-3.0122278556516554E-2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1016.7</v>
      </c>
      <c r="F138" s="40">
        <v>1016.6166666666667</v>
      </c>
      <c r="G138" s="41">
        <v>1009.2333333333333</v>
      </c>
      <c r="H138" s="41">
        <v>1001.7666666666667</v>
      </c>
      <c r="I138" s="41">
        <v>994.38333333333333</v>
      </c>
      <c r="J138" s="41">
        <v>1024.0833333333335</v>
      </c>
      <c r="K138" s="41">
        <v>1031.4666666666667</v>
      </c>
      <c r="L138" s="41">
        <v>1038.9333333333334</v>
      </c>
      <c r="M138" s="31">
        <v>1024</v>
      </c>
      <c r="N138" s="31">
        <v>1009.15</v>
      </c>
      <c r="O138" s="42">
        <v>3841200</v>
      </c>
      <c r="P138" s="43">
        <v>4.865798147857479E-3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4843.95</v>
      </c>
      <c r="F139" s="40">
        <v>4837.8833333333332</v>
      </c>
      <c r="G139" s="41">
        <v>4786.9666666666662</v>
      </c>
      <c r="H139" s="41">
        <v>4729.9833333333327</v>
      </c>
      <c r="I139" s="41">
        <v>4679.0666666666657</v>
      </c>
      <c r="J139" s="41">
        <v>4894.8666666666668</v>
      </c>
      <c r="K139" s="41">
        <v>4945.7833333333347</v>
      </c>
      <c r="L139" s="41">
        <v>5002.7666666666673</v>
      </c>
      <c r="M139" s="31">
        <v>4888.8</v>
      </c>
      <c r="N139" s="31">
        <v>4780.8999999999996</v>
      </c>
      <c r="O139" s="42">
        <v>2104600</v>
      </c>
      <c r="P139" s="43">
        <v>2.3339492366041038E-2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241.1</v>
      </c>
      <c r="F140" s="40">
        <v>240.33333333333334</v>
      </c>
      <c r="G140" s="41">
        <v>237.86666666666667</v>
      </c>
      <c r="H140" s="41">
        <v>234.63333333333333</v>
      </c>
      <c r="I140" s="41">
        <v>232.16666666666666</v>
      </c>
      <c r="J140" s="41">
        <v>243.56666666666669</v>
      </c>
      <c r="K140" s="41">
        <v>246.03333333333333</v>
      </c>
      <c r="L140" s="41">
        <v>249.26666666666671</v>
      </c>
      <c r="M140" s="31">
        <v>242.8</v>
      </c>
      <c r="N140" s="31">
        <v>237.1</v>
      </c>
      <c r="O140" s="42">
        <v>29193500</v>
      </c>
      <c r="P140" s="43">
        <v>-1.6739361075091358E-2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3367.8</v>
      </c>
      <c r="F141" s="40">
        <v>3374.2833333333333</v>
      </c>
      <c r="G141" s="41">
        <v>3338.5666666666666</v>
      </c>
      <c r="H141" s="41">
        <v>3309.3333333333335</v>
      </c>
      <c r="I141" s="41">
        <v>3273.6166666666668</v>
      </c>
      <c r="J141" s="41">
        <v>3403.5166666666664</v>
      </c>
      <c r="K141" s="41">
        <v>3439.2333333333327</v>
      </c>
      <c r="L141" s="41">
        <v>3468.4666666666662</v>
      </c>
      <c r="M141" s="31">
        <v>3410</v>
      </c>
      <c r="N141" s="31">
        <v>3345.05</v>
      </c>
      <c r="O141" s="42">
        <v>1519900</v>
      </c>
      <c r="P141" s="43">
        <v>2.4105112439989893E-2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78243.45</v>
      </c>
      <c r="F142" s="40">
        <v>78455.7</v>
      </c>
      <c r="G142" s="41">
        <v>77912.399999999994</v>
      </c>
      <c r="H142" s="41">
        <v>77581.349999999991</v>
      </c>
      <c r="I142" s="41">
        <v>77038.049999999988</v>
      </c>
      <c r="J142" s="41">
        <v>78786.75</v>
      </c>
      <c r="K142" s="41">
        <v>79330.050000000017</v>
      </c>
      <c r="L142" s="41">
        <v>79661.100000000006</v>
      </c>
      <c r="M142" s="31">
        <v>78999</v>
      </c>
      <c r="N142" s="31">
        <v>78124.649999999994</v>
      </c>
      <c r="O142" s="42">
        <v>67020</v>
      </c>
      <c r="P142" s="43">
        <v>3.923088850984649E-2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1676.5</v>
      </c>
      <c r="F143" s="40">
        <v>1660.9666666666665</v>
      </c>
      <c r="G143" s="41">
        <v>1638.133333333333</v>
      </c>
      <c r="H143" s="41">
        <v>1599.7666666666664</v>
      </c>
      <c r="I143" s="41">
        <v>1576.9333333333329</v>
      </c>
      <c r="J143" s="41">
        <v>1699.333333333333</v>
      </c>
      <c r="K143" s="41">
        <v>1722.1666666666665</v>
      </c>
      <c r="L143" s="41">
        <v>1760.5333333333331</v>
      </c>
      <c r="M143" s="31">
        <v>1683.8</v>
      </c>
      <c r="N143" s="31">
        <v>1622.6</v>
      </c>
      <c r="O143" s="42">
        <v>3729000</v>
      </c>
      <c r="P143" s="43">
        <v>-2.5077740997090981E-3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428.4</v>
      </c>
      <c r="F144" s="40">
        <v>429.08333333333331</v>
      </c>
      <c r="G144" s="41">
        <v>425.41666666666663</v>
      </c>
      <c r="H144" s="41">
        <v>422.43333333333334</v>
      </c>
      <c r="I144" s="41">
        <v>418.76666666666665</v>
      </c>
      <c r="J144" s="41">
        <v>432.06666666666661</v>
      </c>
      <c r="K144" s="41">
        <v>435.73333333333323</v>
      </c>
      <c r="L144" s="41">
        <v>438.71666666666658</v>
      </c>
      <c r="M144" s="31">
        <v>432.75</v>
      </c>
      <c r="N144" s="31">
        <v>426.1</v>
      </c>
      <c r="O144" s="42">
        <v>3096000</v>
      </c>
      <c r="P144" s="43">
        <v>-1.9260010136847441E-2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98.75</v>
      </c>
      <c r="F145" s="40">
        <v>99.5</v>
      </c>
      <c r="G145" s="41">
        <v>97.45</v>
      </c>
      <c r="H145" s="41">
        <v>96.15</v>
      </c>
      <c r="I145" s="41">
        <v>94.100000000000009</v>
      </c>
      <c r="J145" s="41">
        <v>100.8</v>
      </c>
      <c r="K145" s="41">
        <v>102.85000000000001</v>
      </c>
      <c r="L145" s="41">
        <v>104.14999999999999</v>
      </c>
      <c r="M145" s="31">
        <v>101.55</v>
      </c>
      <c r="N145" s="31">
        <v>98.2</v>
      </c>
      <c r="O145" s="42">
        <v>102527000</v>
      </c>
      <c r="P145" s="43">
        <v>2.6203845499404459E-2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6148.05</v>
      </c>
      <c r="F146" s="40">
        <v>6186.5999999999995</v>
      </c>
      <c r="G146" s="41">
        <v>6098.4499999999989</v>
      </c>
      <c r="H146" s="41">
        <v>6048.8499999999995</v>
      </c>
      <c r="I146" s="41">
        <v>5960.6999999999989</v>
      </c>
      <c r="J146" s="41">
        <v>6236.1999999999989</v>
      </c>
      <c r="K146" s="41">
        <v>6324.3499999999985</v>
      </c>
      <c r="L146" s="41">
        <v>6373.9499999999989</v>
      </c>
      <c r="M146" s="31">
        <v>6274.75</v>
      </c>
      <c r="N146" s="31">
        <v>6137</v>
      </c>
      <c r="O146" s="42">
        <v>997125</v>
      </c>
      <c r="P146" s="43">
        <v>6.0537268255769962E-3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3512.2</v>
      </c>
      <c r="F147" s="40">
        <v>3515.6333333333332</v>
      </c>
      <c r="G147" s="41">
        <v>3486.5666666666666</v>
      </c>
      <c r="H147" s="41">
        <v>3460.9333333333334</v>
      </c>
      <c r="I147" s="41">
        <v>3431.8666666666668</v>
      </c>
      <c r="J147" s="41">
        <v>3541.2666666666664</v>
      </c>
      <c r="K147" s="41">
        <v>3570.333333333333</v>
      </c>
      <c r="L147" s="41">
        <v>3595.9666666666662</v>
      </c>
      <c r="M147" s="31">
        <v>3544.7</v>
      </c>
      <c r="N147" s="31">
        <v>3490</v>
      </c>
      <c r="O147" s="42">
        <v>693450</v>
      </c>
      <c r="P147" s="43">
        <v>6.6435986159169555E-2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18997</v>
      </c>
      <c r="F148" s="40">
        <v>18965.366666666665</v>
      </c>
      <c r="G148" s="41">
        <v>18846.73333333333</v>
      </c>
      <c r="H148" s="41">
        <v>18696.466666666664</v>
      </c>
      <c r="I148" s="41">
        <v>18577.833333333328</v>
      </c>
      <c r="J148" s="41">
        <v>19115.633333333331</v>
      </c>
      <c r="K148" s="41">
        <v>19234.26666666667</v>
      </c>
      <c r="L148" s="41">
        <v>19384.533333333333</v>
      </c>
      <c r="M148" s="31">
        <v>19084</v>
      </c>
      <c r="N148" s="31">
        <v>18815.099999999999</v>
      </c>
      <c r="O148" s="42">
        <v>258050</v>
      </c>
      <c r="P148" s="43">
        <v>-1.9194222729000381E-2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144.9</v>
      </c>
      <c r="F149" s="40">
        <v>145.61666666666667</v>
      </c>
      <c r="G149" s="41">
        <v>143.68333333333334</v>
      </c>
      <c r="H149" s="41">
        <v>142.46666666666667</v>
      </c>
      <c r="I149" s="41">
        <v>140.53333333333333</v>
      </c>
      <c r="J149" s="41">
        <v>146.83333333333334</v>
      </c>
      <c r="K149" s="41">
        <v>148.76666666666668</v>
      </c>
      <c r="L149" s="41">
        <v>149.98333333333335</v>
      </c>
      <c r="M149" s="31">
        <v>147.55000000000001</v>
      </c>
      <c r="N149" s="31">
        <v>144.4</v>
      </c>
      <c r="O149" s="42">
        <v>96037800</v>
      </c>
      <c r="P149" s="43">
        <v>3.3826181031373963E-2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138.05000000000001</v>
      </c>
      <c r="F150" s="40">
        <v>137.96666666666667</v>
      </c>
      <c r="G150" s="41">
        <v>137.18333333333334</v>
      </c>
      <c r="H150" s="41">
        <v>136.31666666666666</v>
      </c>
      <c r="I150" s="41">
        <v>135.53333333333333</v>
      </c>
      <c r="J150" s="41">
        <v>138.83333333333334</v>
      </c>
      <c r="K150" s="41">
        <v>139.6166666666667</v>
      </c>
      <c r="L150" s="41">
        <v>140.48333333333335</v>
      </c>
      <c r="M150" s="31">
        <v>138.75</v>
      </c>
      <c r="N150" s="31">
        <v>137.1</v>
      </c>
      <c r="O150" s="42">
        <v>49094100</v>
      </c>
      <c r="P150" s="43">
        <v>2.5723472668810289E-2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986.15</v>
      </c>
      <c r="F151" s="40">
        <v>991.34999999999991</v>
      </c>
      <c r="G151" s="41">
        <v>972.64999999999986</v>
      </c>
      <c r="H151" s="41">
        <v>959.15</v>
      </c>
      <c r="I151" s="41">
        <v>940.44999999999993</v>
      </c>
      <c r="J151" s="41">
        <v>1004.8499999999998</v>
      </c>
      <c r="K151" s="41">
        <v>1023.5499999999998</v>
      </c>
      <c r="L151" s="41">
        <v>1037.0499999999997</v>
      </c>
      <c r="M151" s="31">
        <v>1010.05</v>
      </c>
      <c r="N151" s="31">
        <v>977.85</v>
      </c>
      <c r="O151" s="42">
        <v>2291800</v>
      </c>
      <c r="P151" s="43">
        <v>-3.6518563603164943E-3</v>
      </c>
    </row>
    <row r="152" spans="1:16" ht="12.75" customHeight="1">
      <c r="A152" s="31">
        <v>142</v>
      </c>
      <c r="B152" s="32" t="s">
        <v>87</v>
      </c>
      <c r="C152" s="33" t="s">
        <v>470</v>
      </c>
      <c r="D152" s="34">
        <v>44525</v>
      </c>
      <c r="E152" s="40">
        <v>4492.1499999999996</v>
      </c>
      <c r="F152" s="40">
        <v>4476.7166666666662</v>
      </c>
      <c r="G152" s="41">
        <v>4435.4333333333325</v>
      </c>
      <c r="H152" s="41">
        <v>4378.7166666666662</v>
      </c>
      <c r="I152" s="41">
        <v>4337.4333333333325</v>
      </c>
      <c r="J152" s="41">
        <v>4533.4333333333325</v>
      </c>
      <c r="K152" s="41">
        <v>4574.7166666666672</v>
      </c>
      <c r="L152" s="41">
        <v>4631.4333333333325</v>
      </c>
      <c r="M152" s="31">
        <v>4518</v>
      </c>
      <c r="N152" s="31">
        <v>4420</v>
      </c>
      <c r="O152" s="42">
        <v>773500</v>
      </c>
      <c r="P152" s="43">
        <v>-1.6372595771737403E-2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155.25</v>
      </c>
      <c r="F153" s="40">
        <v>155.13333333333333</v>
      </c>
      <c r="G153" s="41">
        <v>153.96666666666664</v>
      </c>
      <c r="H153" s="41">
        <v>152.68333333333331</v>
      </c>
      <c r="I153" s="41">
        <v>151.51666666666662</v>
      </c>
      <c r="J153" s="41">
        <v>156.41666666666666</v>
      </c>
      <c r="K153" s="41">
        <v>157.58333333333334</v>
      </c>
      <c r="L153" s="41">
        <v>158.86666666666667</v>
      </c>
      <c r="M153" s="31">
        <v>156.30000000000001</v>
      </c>
      <c r="N153" s="31">
        <v>153.85</v>
      </c>
      <c r="O153" s="42">
        <v>46292400</v>
      </c>
      <c r="P153" s="43">
        <v>-1.037037037037037E-2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39705.85</v>
      </c>
      <c r="F154" s="40">
        <v>39809.133333333331</v>
      </c>
      <c r="G154" s="41">
        <v>39256.366666666661</v>
      </c>
      <c r="H154" s="41">
        <v>38806.883333333331</v>
      </c>
      <c r="I154" s="41">
        <v>38254.116666666661</v>
      </c>
      <c r="J154" s="41">
        <v>40258.616666666661</v>
      </c>
      <c r="K154" s="41">
        <v>40811.383333333324</v>
      </c>
      <c r="L154" s="41">
        <v>41260.866666666661</v>
      </c>
      <c r="M154" s="31">
        <v>40361.9</v>
      </c>
      <c r="N154" s="31">
        <v>39359.65</v>
      </c>
      <c r="O154" s="42">
        <v>96840</v>
      </c>
      <c r="P154" s="43">
        <v>-2.4183796856106408E-2</v>
      </c>
    </row>
    <row r="155" spans="1:16" ht="12.75" customHeight="1">
      <c r="A155" s="31">
        <v>145</v>
      </c>
      <c r="B155" s="331" t="s">
        <v>47</v>
      </c>
      <c r="C155" s="33" t="s">
        <v>174</v>
      </c>
      <c r="D155" s="34">
        <v>44525</v>
      </c>
      <c r="E155" s="40">
        <v>2821.5</v>
      </c>
      <c r="F155" s="40">
        <v>2819.7166666666672</v>
      </c>
      <c r="G155" s="41">
        <v>2764.5833333333344</v>
      </c>
      <c r="H155" s="41">
        <v>2707.6666666666674</v>
      </c>
      <c r="I155" s="41">
        <v>2652.5333333333347</v>
      </c>
      <c r="J155" s="41">
        <v>2876.6333333333341</v>
      </c>
      <c r="K155" s="41">
        <v>2931.7666666666673</v>
      </c>
      <c r="L155" s="41">
        <v>2988.6833333333338</v>
      </c>
      <c r="M155" s="31">
        <v>2874.85</v>
      </c>
      <c r="N155" s="31">
        <v>2762.8</v>
      </c>
      <c r="O155" s="42">
        <v>3527425</v>
      </c>
      <c r="P155" s="43">
        <v>-7.8125E-3</v>
      </c>
    </row>
    <row r="156" spans="1:16" ht="12.75" customHeight="1">
      <c r="A156" s="31">
        <v>146</v>
      </c>
      <c r="B156" s="32" t="s">
        <v>87</v>
      </c>
      <c r="C156" s="33" t="s">
        <v>475</v>
      </c>
      <c r="D156" s="34">
        <v>44525</v>
      </c>
      <c r="E156" s="40">
        <v>4172.3999999999996</v>
      </c>
      <c r="F156" s="40">
        <v>4171.1500000000005</v>
      </c>
      <c r="G156" s="41">
        <v>4133.2500000000009</v>
      </c>
      <c r="H156" s="41">
        <v>4094.1000000000004</v>
      </c>
      <c r="I156" s="41">
        <v>4056.2000000000007</v>
      </c>
      <c r="J156" s="41">
        <v>4210.3000000000011</v>
      </c>
      <c r="K156" s="41">
        <v>4248.2000000000007</v>
      </c>
      <c r="L156" s="41">
        <v>4287.3500000000013</v>
      </c>
      <c r="M156" s="31">
        <v>4209.05</v>
      </c>
      <c r="N156" s="31">
        <v>4132</v>
      </c>
      <c r="O156" s="42">
        <v>332100</v>
      </c>
      <c r="P156" s="43">
        <v>3.1717263253285004E-3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228.9</v>
      </c>
      <c r="F157" s="40">
        <v>229.56666666666669</v>
      </c>
      <c r="G157" s="41">
        <v>226.23333333333338</v>
      </c>
      <c r="H157" s="41">
        <v>223.56666666666669</v>
      </c>
      <c r="I157" s="41">
        <v>220.23333333333338</v>
      </c>
      <c r="J157" s="41">
        <v>232.23333333333338</v>
      </c>
      <c r="K157" s="41">
        <v>235.56666666666669</v>
      </c>
      <c r="L157" s="41">
        <v>238.23333333333338</v>
      </c>
      <c r="M157" s="31">
        <v>232.9</v>
      </c>
      <c r="N157" s="31">
        <v>226.9</v>
      </c>
      <c r="O157" s="42">
        <v>18414000</v>
      </c>
      <c r="P157" s="43">
        <v>4.2539267015706808E-3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139.65</v>
      </c>
      <c r="F158" s="40">
        <v>139.26666666666668</v>
      </c>
      <c r="G158" s="41">
        <v>138.33333333333337</v>
      </c>
      <c r="H158" s="41">
        <v>137.01666666666668</v>
      </c>
      <c r="I158" s="41">
        <v>136.08333333333337</v>
      </c>
      <c r="J158" s="41">
        <v>140.58333333333337</v>
      </c>
      <c r="K158" s="41">
        <v>141.51666666666671</v>
      </c>
      <c r="L158" s="41">
        <v>142.83333333333337</v>
      </c>
      <c r="M158" s="31">
        <v>140.19999999999999</v>
      </c>
      <c r="N158" s="31">
        <v>137.94999999999999</v>
      </c>
      <c r="O158" s="42">
        <v>45979200</v>
      </c>
      <c r="P158" s="43">
        <v>5.2362707535121331E-2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5206.6499999999996</v>
      </c>
      <c r="F159" s="40">
        <v>5219.8166666666666</v>
      </c>
      <c r="G159" s="41">
        <v>5176.8833333333332</v>
      </c>
      <c r="H159" s="41">
        <v>5147.1166666666668</v>
      </c>
      <c r="I159" s="41">
        <v>5104.1833333333334</v>
      </c>
      <c r="J159" s="41">
        <v>5249.583333333333</v>
      </c>
      <c r="K159" s="41">
        <v>5292.5166666666655</v>
      </c>
      <c r="L159" s="41">
        <v>5322.2833333333328</v>
      </c>
      <c r="M159" s="31">
        <v>5262.75</v>
      </c>
      <c r="N159" s="31">
        <v>5190.05</v>
      </c>
      <c r="O159" s="42">
        <v>204625</v>
      </c>
      <c r="P159" s="43">
        <v>8.6260012322858896E-3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2374.1</v>
      </c>
      <c r="F160" s="40">
        <v>2371.3166666666662</v>
      </c>
      <c r="G160" s="41">
        <v>2347.9333333333325</v>
      </c>
      <c r="H160" s="41">
        <v>2321.7666666666664</v>
      </c>
      <c r="I160" s="41">
        <v>2298.3833333333328</v>
      </c>
      <c r="J160" s="41">
        <v>2397.4833333333322</v>
      </c>
      <c r="K160" s="41">
        <v>2420.8666666666663</v>
      </c>
      <c r="L160" s="41">
        <v>2447.0333333333319</v>
      </c>
      <c r="M160" s="31">
        <v>2394.6999999999998</v>
      </c>
      <c r="N160" s="31">
        <v>2345.15</v>
      </c>
      <c r="O160" s="42">
        <v>2424000</v>
      </c>
      <c r="P160" s="43">
        <v>8.2022095748242388E-2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2800.55</v>
      </c>
      <c r="F161" s="40">
        <v>2822.65</v>
      </c>
      <c r="G161" s="41">
        <v>2745.3500000000004</v>
      </c>
      <c r="H161" s="41">
        <v>2690.15</v>
      </c>
      <c r="I161" s="41">
        <v>2612.8500000000004</v>
      </c>
      <c r="J161" s="41">
        <v>2877.8500000000004</v>
      </c>
      <c r="K161" s="41">
        <v>2955.1500000000005</v>
      </c>
      <c r="L161" s="41">
        <v>3010.3500000000004</v>
      </c>
      <c r="M161" s="31">
        <v>2899.95</v>
      </c>
      <c r="N161" s="31">
        <v>2767.45</v>
      </c>
      <c r="O161" s="42">
        <v>1514000</v>
      </c>
      <c r="P161" s="43">
        <v>1.4883413262774929E-3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42.3</v>
      </c>
      <c r="F162" s="40">
        <v>42.483333333333327</v>
      </c>
      <c r="G162" s="41">
        <v>41.916666666666657</v>
      </c>
      <c r="H162" s="41">
        <v>41.533333333333331</v>
      </c>
      <c r="I162" s="41">
        <v>40.966666666666661</v>
      </c>
      <c r="J162" s="41">
        <v>42.866666666666653</v>
      </c>
      <c r="K162" s="41">
        <v>43.43333333333333</v>
      </c>
      <c r="L162" s="41">
        <v>43.816666666666649</v>
      </c>
      <c r="M162" s="31">
        <v>43.05</v>
      </c>
      <c r="N162" s="31">
        <v>42.1</v>
      </c>
      <c r="O162" s="42">
        <v>301920000</v>
      </c>
      <c r="P162" s="43">
        <v>-1.1834939254294094E-2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2482.65</v>
      </c>
      <c r="F163" s="40">
        <v>2481.2999999999997</v>
      </c>
      <c r="G163" s="41">
        <v>2459.4499999999994</v>
      </c>
      <c r="H163" s="41">
        <v>2436.2499999999995</v>
      </c>
      <c r="I163" s="41">
        <v>2414.3999999999992</v>
      </c>
      <c r="J163" s="41">
        <v>2504.4999999999995</v>
      </c>
      <c r="K163" s="41">
        <v>2526.35</v>
      </c>
      <c r="L163" s="41">
        <v>2549.5499999999997</v>
      </c>
      <c r="M163" s="31">
        <v>2503.15</v>
      </c>
      <c r="N163" s="31">
        <v>2458.1</v>
      </c>
      <c r="O163" s="42">
        <v>920400</v>
      </c>
      <c r="P163" s="43">
        <v>1.3054830287206266E-3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185.3</v>
      </c>
      <c r="F164" s="40">
        <v>185.45000000000002</v>
      </c>
      <c r="G164" s="41">
        <v>184.10000000000002</v>
      </c>
      <c r="H164" s="41">
        <v>182.9</v>
      </c>
      <c r="I164" s="41">
        <v>181.55</v>
      </c>
      <c r="J164" s="41">
        <v>186.65000000000003</v>
      </c>
      <c r="K164" s="41">
        <v>188</v>
      </c>
      <c r="L164" s="41">
        <v>189.20000000000005</v>
      </c>
      <c r="M164" s="31">
        <v>186.8</v>
      </c>
      <c r="N164" s="31">
        <v>184.25</v>
      </c>
      <c r="O164" s="42">
        <v>24329146</v>
      </c>
      <c r="P164" s="43">
        <v>4.6330275229357801E-2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1770.6</v>
      </c>
      <c r="F165" s="40">
        <v>1784.6333333333332</v>
      </c>
      <c r="G165" s="41">
        <v>1752.9666666666665</v>
      </c>
      <c r="H165" s="41">
        <v>1735.3333333333333</v>
      </c>
      <c r="I165" s="41">
        <v>1703.6666666666665</v>
      </c>
      <c r="J165" s="41">
        <v>1802.2666666666664</v>
      </c>
      <c r="K165" s="41">
        <v>1833.9333333333334</v>
      </c>
      <c r="L165" s="41">
        <v>1851.5666666666664</v>
      </c>
      <c r="M165" s="31">
        <v>1816.3</v>
      </c>
      <c r="N165" s="31">
        <v>1767</v>
      </c>
      <c r="O165" s="42">
        <v>3066338</v>
      </c>
      <c r="P165" s="43">
        <v>-1.3357778941854375E-2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1073.75</v>
      </c>
      <c r="F166" s="40">
        <v>1075.95</v>
      </c>
      <c r="G166" s="41">
        <v>1060.9000000000001</v>
      </c>
      <c r="H166" s="41">
        <v>1048.05</v>
      </c>
      <c r="I166" s="41">
        <v>1033</v>
      </c>
      <c r="J166" s="41">
        <v>1088.8000000000002</v>
      </c>
      <c r="K166" s="41">
        <v>1103.8499999999999</v>
      </c>
      <c r="L166" s="41">
        <v>1116.7000000000003</v>
      </c>
      <c r="M166" s="31">
        <v>1091</v>
      </c>
      <c r="N166" s="31">
        <v>1063.0999999999999</v>
      </c>
      <c r="O166" s="42">
        <v>2822850</v>
      </c>
      <c r="P166" s="43">
        <v>2.9767441860465118E-2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216.95</v>
      </c>
      <c r="F167" s="40">
        <v>218.11666666666667</v>
      </c>
      <c r="G167" s="41">
        <v>213.83333333333334</v>
      </c>
      <c r="H167" s="41">
        <v>210.71666666666667</v>
      </c>
      <c r="I167" s="41">
        <v>206.43333333333334</v>
      </c>
      <c r="J167" s="41">
        <v>221.23333333333335</v>
      </c>
      <c r="K167" s="41">
        <v>225.51666666666665</v>
      </c>
      <c r="L167" s="41">
        <v>228.63333333333335</v>
      </c>
      <c r="M167" s="31">
        <v>222.4</v>
      </c>
      <c r="N167" s="31">
        <v>215</v>
      </c>
      <c r="O167" s="42">
        <v>30664600</v>
      </c>
      <c r="P167" s="43">
        <v>-4.0036314117113031E-2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151.69999999999999</v>
      </c>
      <c r="F168" s="40">
        <v>151.13333333333333</v>
      </c>
      <c r="G168" s="41">
        <v>149.56666666666666</v>
      </c>
      <c r="H168" s="41">
        <v>147.43333333333334</v>
      </c>
      <c r="I168" s="41">
        <v>145.86666666666667</v>
      </c>
      <c r="J168" s="41">
        <v>153.26666666666665</v>
      </c>
      <c r="K168" s="41">
        <v>154.83333333333331</v>
      </c>
      <c r="L168" s="41">
        <v>156.96666666666664</v>
      </c>
      <c r="M168" s="31">
        <v>152.69999999999999</v>
      </c>
      <c r="N168" s="31">
        <v>149</v>
      </c>
      <c r="O168" s="42">
        <v>32094000</v>
      </c>
      <c r="P168" s="43">
        <v>-2.1225983531564501E-2</v>
      </c>
    </row>
    <row r="169" spans="1:16" ht="12.75" customHeight="1">
      <c r="A169" s="31">
        <v>159</v>
      </c>
      <c r="B169" s="332" t="s">
        <v>79</v>
      </c>
      <c r="C169" s="33" t="s">
        <v>187</v>
      </c>
      <c r="D169" s="34">
        <v>44525</v>
      </c>
      <c r="E169" s="40">
        <v>2551.0500000000002</v>
      </c>
      <c r="F169" s="40">
        <v>2540.25</v>
      </c>
      <c r="G169" s="41">
        <v>2518.9</v>
      </c>
      <c r="H169" s="41">
        <v>2486.75</v>
      </c>
      <c r="I169" s="41">
        <v>2465.4</v>
      </c>
      <c r="J169" s="41">
        <v>2572.4</v>
      </c>
      <c r="K169" s="41">
        <v>2593.7500000000005</v>
      </c>
      <c r="L169" s="41">
        <v>2625.9</v>
      </c>
      <c r="M169" s="31">
        <v>2561.6</v>
      </c>
      <c r="N169" s="31">
        <v>2508.1</v>
      </c>
      <c r="O169" s="42">
        <v>35329250</v>
      </c>
      <c r="P169" s="43">
        <v>-1.6952571754525091E-2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118.15</v>
      </c>
      <c r="F170" s="40">
        <v>120.14999999999999</v>
      </c>
      <c r="G170" s="41">
        <v>115.79999999999998</v>
      </c>
      <c r="H170" s="41">
        <v>113.44999999999999</v>
      </c>
      <c r="I170" s="41">
        <v>109.09999999999998</v>
      </c>
      <c r="J170" s="41">
        <v>122.49999999999999</v>
      </c>
      <c r="K170" s="41">
        <v>126.84999999999998</v>
      </c>
      <c r="L170" s="41">
        <v>129.19999999999999</v>
      </c>
      <c r="M170" s="31">
        <v>124.5</v>
      </c>
      <c r="N170" s="31">
        <v>117.8</v>
      </c>
      <c r="O170" s="42">
        <v>181074750</v>
      </c>
      <c r="P170" s="43">
        <v>2.5773873708018831E-3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1081.8499999999999</v>
      </c>
      <c r="F171" s="40">
        <v>1084.3833333333332</v>
      </c>
      <c r="G171" s="41">
        <v>1072.2666666666664</v>
      </c>
      <c r="H171" s="41">
        <v>1062.6833333333332</v>
      </c>
      <c r="I171" s="41">
        <v>1050.5666666666664</v>
      </c>
      <c r="J171" s="41">
        <v>1093.9666666666665</v>
      </c>
      <c r="K171" s="41">
        <v>1106.0833333333333</v>
      </c>
      <c r="L171" s="41">
        <v>1115.6666666666665</v>
      </c>
      <c r="M171" s="31">
        <v>1096.5</v>
      </c>
      <c r="N171" s="31">
        <v>1074.8</v>
      </c>
      <c r="O171" s="42">
        <v>1517000</v>
      </c>
      <c r="P171" s="43">
        <v>8.5121602288984258E-2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1188.05</v>
      </c>
      <c r="F172" s="40">
        <v>1193.0333333333335</v>
      </c>
      <c r="G172" s="41">
        <v>1181.3166666666671</v>
      </c>
      <c r="H172" s="41">
        <v>1174.5833333333335</v>
      </c>
      <c r="I172" s="41">
        <v>1162.866666666667</v>
      </c>
      <c r="J172" s="41">
        <v>1199.7666666666671</v>
      </c>
      <c r="K172" s="41">
        <v>1211.4833333333338</v>
      </c>
      <c r="L172" s="41">
        <v>1218.2166666666672</v>
      </c>
      <c r="M172" s="31">
        <v>1204.75</v>
      </c>
      <c r="N172" s="31">
        <v>1186.3</v>
      </c>
      <c r="O172" s="42">
        <v>7227750</v>
      </c>
      <c r="P172" s="43">
        <v>1.5589274579089587E-3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524.85</v>
      </c>
      <c r="F173" s="40">
        <v>525.85</v>
      </c>
      <c r="G173" s="41">
        <v>522.20000000000005</v>
      </c>
      <c r="H173" s="41">
        <v>519.55000000000007</v>
      </c>
      <c r="I173" s="41">
        <v>515.90000000000009</v>
      </c>
      <c r="J173" s="41">
        <v>528.5</v>
      </c>
      <c r="K173" s="41">
        <v>532.14999999999986</v>
      </c>
      <c r="L173" s="41">
        <v>534.79999999999995</v>
      </c>
      <c r="M173" s="31">
        <v>529.5</v>
      </c>
      <c r="N173" s="31">
        <v>523.20000000000005</v>
      </c>
      <c r="O173" s="42">
        <v>114933000</v>
      </c>
      <c r="P173" s="43">
        <v>-9.2452513027399558E-3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29453.75</v>
      </c>
      <c r="F174" s="40">
        <v>29350.533333333336</v>
      </c>
      <c r="G174" s="41">
        <v>29173.266666666674</v>
      </c>
      <c r="H174" s="41">
        <v>28892.783333333336</v>
      </c>
      <c r="I174" s="41">
        <v>28715.516666666674</v>
      </c>
      <c r="J174" s="41">
        <v>29631.016666666674</v>
      </c>
      <c r="K174" s="41">
        <v>29808.283333333336</v>
      </c>
      <c r="L174" s="41">
        <v>30088.766666666674</v>
      </c>
      <c r="M174" s="31">
        <v>29527.8</v>
      </c>
      <c r="N174" s="31">
        <v>29070.05</v>
      </c>
      <c r="O174" s="42">
        <v>150050</v>
      </c>
      <c r="P174" s="43">
        <v>-9.080402839689616E-3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2399.65</v>
      </c>
      <c r="F175" s="40">
        <v>2407.2666666666669</v>
      </c>
      <c r="G175" s="41">
        <v>2374.6333333333337</v>
      </c>
      <c r="H175" s="41">
        <v>2349.6166666666668</v>
      </c>
      <c r="I175" s="41">
        <v>2316.9833333333336</v>
      </c>
      <c r="J175" s="41">
        <v>2432.2833333333338</v>
      </c>
      <c r="K175" s="41">
        <v>2464.916666666667</v>
      </c>
      <c r="L175" s="41">
        <v>2489.9333333333338</v>
      </c>
      <c r="M175" s="31">
        <v>2439.9</v>
      </c>
      <c r="N175" s="31">
        <v>2382.25</v>
      </c>
      <c r="O175" s="42">
        <v>1648350</v>
      </c>
      <c r="P175" s="43">
        <v>-1.1217419993401518E-2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2152.15</v>
      </c>
      <c r="F176" s="40">
        <v>2155.9333333333334</v>
      </c>
      <c r="G176" s="41">
        <v>2127.7166666666667</v>
      </c>
      <c r="H176" s="41">
        <v>2103.2833333333333</v>
      </c>
      <c r="I176" s="41">
        <v>2075.0666666666666</v>
      </c>
      <c r="J176" s="41">
        <v>2180.3666666666668</v>
      </c>
      <c r="K176" s="41">
        <v>2208.5833333333339</v>
      </c>
      <c r="L176" s="41">
        <v>2233.0166666666669</v>
      </c>
      <c r="M176" s="31">
        <v>2184.15</v>
      </c>
      <c r="N176" s="31">
        <v>2131.5</v>
      </c>
      <c r="O176" s="42">
        <v>4008500</v>
      </c>
      <c r="P176" s="43">
        <v>4.2658343087527639E-2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1632.15</v>
      </c>
      <c r="F177" s="40">
        <v>1626.2666666666667</v>
      </c>
      <c r="G177" s="41">
        <v>1608.5333333333333</v>
      </c>
      <c r="H177" s="41">
        <v>1584.9166666666667</v>
      </c>
      <c r="I177" s="41">
        <v>1567.1833333333334</v>
      </c>
      <c r="J177" s="41">
        <v>1649.8833333333332</v>
      </c>
      <c r="K177" s="41">
        <v>1667.6166666666663</v>
      </c>
      <c r="L177" s="41">
        <v>1691.2333333333331</v>
      </c>
      <c r="M177" s="31">
        <v>1644</v>
      </c>
      <c r="N177" s="31">
        <v>1602.65</v>
      </c>
      <c r="O177" s="42">
        <v>3059200</v>
      </c>
      <c r="P177" s="43">
        <v>-1.9738528582414764E-2</v>
      </c>
    </row>
    <row r="178" spans="1:16" ht="12.75" customHeight="1">
      <c r="A178" s="31">
        <v>168</v>
      </c>
      <c r="B178" s="32" t="s">
        <v>47</v>
      </c>
      <c r="C178" s="33" t="s">
        <v>516</v>
      </c>
      <c r="D178" s="34">
        <v>44525</v>
      </c>
      <c r="E178" s="40">
        <v>502.95</v>
      </c>
      <c r="F178" s="40">
        <v>519.81666666666672</v>
      </c>
      <c r="G178" s="41">
        <v>481.43333333333339</v>
      </c>
      <c r="H178" s="41">
        <v>459.91666666666669</v>
      </c>
      <c r="I178" s="41">
        <v>421.53333333333336</v>
      </c>
      <c r="J178" s="41">
        <v>541.33333333333348</v>
      </c>
      <c r="K178" s="41">
        <v>579.71666666666692</v>
      </c>
      <c r="L178" s="41">
        <v>601.23333333333346</v>
      </c>
      <c r="M178" s="31">
        <v>558.20000000000005</v>
      </c>
      <c r="N178" s="31">
        <v>498.3</v>
      </c>
      <c r="O178" s="42">
        <v>3733425</v>
      </c>
      <c r="P178" s="43">
        <v>0.19926279271465741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812.1</v>
      </c>
      <c r="F179" s="40">
        <v>809.48333333333323</v>
      </c>
      <c r="G179" s="41">
        <v>802.41666666666652</v>
      </c>
      <c r="H179" s="41">
        <v>792.73333333333323</v>
      </c>
      <c r="I179" s="41">
        <v>785.66666666666652</v>
      </c>
      <c r="J179" s="41">
        <v>819.16666666666652</v>
      </c>
      <c r="K179" s="41">
        <v>826.23333333333335</v>
      </c>
      <c r="L179" s="41">
        <v>835.91666666666652</v>
      </c>
      <c r="M179" s="31">
        <v>816.55</v>
      </c>
      <c r="N179" s="31">
        <v>799.8</v>
      </c>
      <c r="O179" s="42">
        <v>32444300</v>
      </c>
      <c r="P179" s="43">
        <v>-2.8302480135851904E-2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572</v>
      </c>
      <c r="F180" s="40">
        <v>574</v>
      </c>
      <c r="G180" s="41">
        <v>568</v>
      </c>
      <c r="H180" s="41">
        <v>564</v>
      </c>
      <c r="I180" s="41">
        <v>558</v>
      </c>
      <c r="J180" s="41">
        <v>578</v>
      </c>
      <c r="K180" s="41">
        <v>584</v>
      </c>
      <c r="L180" s="41">
        <v>588</v>
      </c>
      <c r="M180" s="31">
        <v>580</v>
      </c>
      <c r="N180" s="31">
        <v>570</v>
      </c>
      <c r="O180" s="42">
        <v>13614000</v>
      </c>
      <c r="P180" s="43">
        <v>-2.3350909286559775E-2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546.25</v>
      </c>
      <c r="F181" s="40">
        <v>550.1</v>
      </c>
      <c r="G181" s="41">
        <v>540.85</v>
      </c>
      <c r="H181" s="41">
        <v>535.45000000000005</v>
      </c>
      <c r="I181" s="41">
        <v>526.20000000000005</v>
      </c>
      <c r="J181" s="41">
        <v>555.5</v>
      </c>
      <c r="K181" s="41">
        <v>564.75</v>
      </c>
      <c r="L181" s="41">
        <v>570.15</v>
      </c>
      <c r="M181" s="31">
        <v>559.35</v>
      </c>
      <c r="N181" s="31">
        <v>544.70000000000005</v>
      </c>
      <c r="O181" s="42">
        <v>1951600</v>
      </c>
      <c r="P181" s="43">
        <v>1.8181818181818181E-2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938.85</v>
      </c>
      <c r="F182" s="40">
        <v>940.08333333333337</v>
      </c>
      <c r="G182" s="41">
        <v>934.26666666666677</v>
      </c>
      <c r="H182" s="41">
        <v>929.68333333333339</v>
      </c>
      <c r="I182" s="41">
        <v>923.86666666666679</v>
      </c>
      <c r="J182" s="41">
        <v>944.66666666666674</v>
      </c>
      <c r="K182" s="41">
        <v>950.48333333333335</v>
      </c>
      <c r="L182" s="41">
        <v>955.06666666666672</v>
      </c>
      <c r="M182" s="31">
        <v>945.9</v>
      </c>
      <c r="N182" s="31">
        <v>935.5</v>
      </c>
      <c r="O182" s="42">
        <v>8672000</v>
      </c>
      <c r="P182" s="43">
        <v>-8.3476272155517447E-3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843.1</v>
      </c>
      <c r="F183" s="40">
        <v>840.7833333333333</v>
      </c>
      <c r="G183" s="41">
        <v>834.06666666666661</v>
      </c>
      <c r="H183" s="41">
        <v>825.0333333333333</v>
      </c>
      <c r="I183" s="41">
        <v>818.31666666666661</v>
      </c>
      <c r="J183" s="41">
        <v>849.81666666666661</v>
      </c>
      <c r="K183" s="41">
        <v>856.5333333333333</v>
      </c>
      <c r="L183" s="41">
        <v>865.56666666666661</v>
      </c>
      <c r="M183" s="31">
        <v>847.5</v>
      </c>
      <c r="N183" s="31">
        <v>831.75</v>
      </c>
      <c r="O183" s="42">
        <v>9225225</v>
      </c>
      <c r="P183" s="43">
        <v>-2.5317358436742262E-2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512</v>
      </c>
      <c r="F184" s="40">
        <v>510.55</v>
      </c>
      <c r="G184" s="41">
        <v>503.1</v>
      </c>
      <c r="H184" s="41">
        <v>494.2</v>
      </c>
      <c r="I184" s="41">
        <v>486.75</v>
      </c>
      <c r="J184" s="41">
        <v>519.45000000000005</v>
      </c>
      <c r="K184" s="41">
        <v>526.9</v>
      </c>
      <c r="L184" s="41">
        <v>535.80000000000007</v>
      </c>
      <c r="M184" s="31">
        <v>518</v>
      </c>
      <c r="N184" s="31">
        <v>501.65</v>
      </c>
      <c r="O184" s="42">
        <v>90182550</v>
      </c>
      <c r="P184" s="43">
        <v>9.8614923086742835E-3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237.3</v>
      </c>
      <c r="F185" s="40">
        <v>238.55000000000004</v>
      </c>
      <c r="G185" s="41">
        <v>235.30000000000007</v>
      </c>
      <c r="H185" s="41">
        <v>233.30000000000004</v>
      </c>
      <c r="I185" s="41">
        <v>230.05000000000007</v>
      </c>
      <c r="J185" s="41">
        <v>240.55000000000007</v>
      </c>
      <c r="K185" s="41">
        <v>243.8</v>
      </c>
      <c r="L185" s="41">
        <v>245.80000000000007</v>
      </c>
      <c r="M185" s="31">
        <v>241.8</v>
      </c>
      <c r="N185" s="31">
        <v>236.55</v>
      </c>
      <c r="O185" s="42">
        <v>118179000</v>
      </c>
      <c r="P185" s="43">
        <v>4.2763549731983326E-2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1304.1500000000001</v>
      </c>
      <c r="F186" s="40">
        <v>1308.3833333333334</v>
      </c>
      <c r="G186" s="41">
        <v>1283.8666666666668</v>
      </c>
      <c r="H186" s="41">
        <v>1263.5833333333333</v>
      </c>
      <c r="I186" s="41">
        <v>1239.0666666666666</v>
      </c>
      <c r="J186" s="41">
        <v>1328.666666666667</v>
      </c>
      <c r="K186" s="41">
        <v>1353.1833333333338</v>
      </c>
      <c r="L186" s="41">
        <v>1373.4666666666672</v>
      </c>
      <c r="M186" s="31">
        <v>1332.9</v>
      </c>
      <c r="N186" s="31">
        <v>1288.0999999999999</v>
      </c>
      <c r="O186" s="42">
        <v>42960275</v>
      </c>
      <c r="P186" s="43">
        <v>7.0964665995656095E-2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3496.2</v>
      </c>
      <c r="F187" s="40">
        <v>3504.0666666666671</v>
      </c>
      <c r="G187" s="41">
        <v>3483.1333333333341</v>
      </c>
      <c r="H187" s="41">
        <v>3470.0666666666671</v>
      </c>
      <c r="I187" s="41">
        <v>3449.1333333333341</v>
      </c>
      <c r="J187" s="41">
        <v>3517.1333333333341</v>
      </c>
      <c r="K187" s="41">
        <v>3538.0666666666675</v>
      </c>
      <c r="L187" s="41">
        <v>3551.1333333333341</v>
      </c>
      <c r="M187" s="31">
        <v>3525</v>
      </c>
      <c r="N187" s="31">
        <v>3491</v>
      </c>
      <c r="O187" s="42">
        <v>16939200</v>
      </c>
      <c r="P187" s="43">
        <v>7.1257212674687188E-3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1568</v>
      </c>
      <c r="F188" s="40">
        <v>1564.55</v>
      </c>
      <c r="G188" s="41">
        <v>1553.55</v>
      </c>
      <c r="H188" s="41">
        <v>1539.1</v>
      </c>
      <c r="I188" s="41">
        <v>1528.1</v>
      </c>
      <c r="J188" s="41">
        <v>1579</v>
      </c>
      <c r="K188" s="41">
        <v>1590</v>
      </c>
      <c r="L188" s="41">
        <v>1604.45</v>
      </c>
      <c r="M188" s="31">
        <v>1575.55</v>
      </c>
      <c r="N188" s="31">
        <v>1550.1</v>
      </c>
      <c r="O188" s="42">
        <v>10960800</v>
      </c>
      <c r="P188" s="43">
        <v>-2.1848372296263928E-3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2486.3000000000002</v>
      </c>
      <c r="F189" s="40">
        <v>2498.8333333333335</v>
      </c>
      <c r="G189" s="41">
        <v>2468.4666666666672</v>
      </c>
      <c r="H189" s="41">
        <v>2450.6333333333337</v>
      </c>
      <c r="I189" s="41">
        <v>2420.2666666666673</v>
      </c>
      <c r="J189" s="41">
        <v>2516.666666666667</v>
      </c>
      <c r="K189" s="41">
        <v>2547.0333333333328</v>
      </c>
      <c r="L189" s="41">
        <v>2564.8666666666668</v>
      </c>
      <c r="M189" s="31">
        <v>2529.1999999999998</v>
      </c>
      <c r="N189" s="31">
        <v>2481</v>
      </c>
      <c r="O189" s="42">
        <v>5939250</v>
      </c>
      <c r="P189" s="43">
        <v>7.0579258599860117E-3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2836.75</v>
      </c>
      <c r="F190" s="40">
        <v>2818.7166666666672</v>
      </c>
      <c r="G190" s="41">
        <v>2790.8333333333344</v>
      </c>
      <c r="H190" s="41">
        <v>2744.9166666666674</v>
      </c>
      <c r="I190" s="41">
        <v>2717.0333333333347</v>
      </c>
      <c r="J190" s="41">
        <v>2864.6333333333341</v>
      </c>
      <c r="K190" s="41">
        <v>2892.5166666666673</v>
      </c>
      <c r="L190" s="41">
        <v>2938.4333333333338</v>
      </c>
      <c r="M190" s="31">
        <v>2846.6</v>
      </c>
      <c r="N190" s="31">
        <v>2772.8</v>
      </c>
      <c r="O190" s="42">
        <v>694000</v>
      </c>
      <c r="P190" s="43">
        <v>9.033778476040849E-2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539.1</v>
      </c>
      <c r="F191" s="40">
        <v>538.11666666666667</v>
      </c>
      <c r="G191" s="41">
        <v>529.2833333333333</v>
      </c>
      <c r="H191" s="41">
        <v>519.46666666666658</v>
      </c>
      <c r="I191" s="41">
        <v>510.63333333333321</v>
      </c>
      <c r="J191" s="41">
        <v>547.93333333333339</v>
      </c>
      <c r="K191" s="41">
        <v>556.76666666666665</v>
      </c>
      <c r="L191" s="41">
        <v>566.58333333333348</v>
      </c>
      <c r="M191" s="31">
        <v>546.95000000000005</v>
      </c>
      <c r="N191" s="31">
        <v>528.29999999999995</v>
      </c>
      <c r="O191" s="42">
        <v>3729000</v>
      </c>
      <c r="P191" s="43">
        <v>5.8773424190800679E-2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1127.3499999999999</v>
      </c>
      <c r="F192" s="40">
        <v>1125.3999999999999</v>
      </c>
      <c r="G192" s="41">
        <v>1113.4499999999998</v>
      </c>
      <c r="H192" s="41">
        <v>1099.55</v>
      </c>
      <c r="I192" s="41">
        <v>1087.5999999999999</v>
      </c>
      <c r="J192" s="41">
        <v>1139.2999999999997</v>
      </c>
      <c r="K192" s="41">
        <v>1151.25</v>
      </c>
      <c r="L192" s="41">
        <v>1165.1499999999996</v>
      </c>
      <c r="M192" s="31">
        <v>1137.3499999999999</v>
      </c>
      <c r="N192" s="31">
        <v>1111.5</v>
      </c>
      <c r="O192" s="42">
        <v>2489650</v>
      </c>
      <c r="P192" s="43">
        <v>8.2207868467410444E-3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753.7</v>
      </c>
      <c r="F193" s="40">
        <v>744.33333333333337</v>
      </c>
      <c r="G193" s="41">
        <v>730.86666666666679</v>
      </c>
      <c r="H193" s="41">
        <v>708.03333333333342</v>
      </c>
      <c r="I193" s="41">
        <v>694.56666666666683</v>
      </c>
      <c r="J193" s="41">
        <v>767.16666666666674</v>
      </c>
      <c r="K193" s="41">
        <v>780.63333333333321</v>
      </c>
      <c r="L193" s="41">
        <v>803.4666666666667</v>
      </c>
      <c r="M193" s="31">
        <v>757.8</v>
      </c>
      <c r="N193" s="31">
        <v>721.5</v>
      </c>
      <c r="O193" s="42">
        <v>6588400</v>
      </c>
      <c r="P193" s="43">
        <v>-0.17799126637554585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1746.75</v>
      </c>
      <c r="F194" s="40">
        <v>1756.8666666666668</v>
      </c>
      <c r="G194" s="41">
        <v>1730.7833333333335</v>
      </c>
      <c r="H194" s="41">
        <v>1714.8166666666668</v>
      </c>
      <c r="I194" s="41">
        <v>1688.7333333333336</v>
      </c>
      <c r="J194" s="41">
        <v>1772.8333333333335</v>
      </c>
      <c r="K194" s="41">
        <v>1798.9166666666665</v>
      </c>
      <c r="L194" s="41">
        <v>1814.8833333333334</v>
      </c>
      <c r="M194" s="31">
        <v>1782.95</v>
      </c>
      <c r="N194" s="31">
        <v>1740.9</v>
      </c>
      <c r="O194" s="42">
        <v>1321250</v>
      </c>
      <c r="P194" s="43">
        <v>-1.8205461638491547E-2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8142.9</v>
      </c>
      <c r="F195" s="40">
        <v>8135.7333333333336</v>
      </c>
      <c r="G195" s="41">
        <v>8070.2166666666672</v>
      </c>
      <c r="H195" s="41">
        <v>7997.5333333333338</v>
      </c>
      <c r="I195" s="41">
        <v>7932.0166666666673</v>
      </c>
      <c r="J195" s="41">
        <v>8208.4166666666679</v>
      </c>
      <c r="K195" s="41">
        <v>8273.9333333333343</v>
      </c>
      <c r="L195" s="41">
        <v>8346.6166666666668</v>
      </c>
      <c r="M195" s="31">
        <v>8201.25</v>
      </c>
      <c r="N195" s="31">
        <v>8063.05</v>
      </c>
      <c r="O195" s="42">
        <v>1687400</v>
      </c>
      <c r="P195" s="43">
        <v>-7.119741100323625E-3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774.15</v>
      </c>
      <c r="F196" s="40">
        <v>764.9</v>
      </c>
      <c r="G196" s="41">
        <v>752.5</v>
      </c>
      <c r="H196" s="41">
        <v>730.85</v>
      </c>
      <c r="I196" s="41">
        <v>718.45</v>
      </c>
      <c r="J196" s="41">
        <v>786.55</v>
      </c>
      <c r="K196" s="41">
        <v>798.94999999999982</v>
      </c>
      <c r="L196" s="41">
        <v>820.59999999999991</v>
      </c>
      <c r="M196" s="31">
        <v>777.3</v>
      </c>
      <c r="N196" s="31">
        <v>743.25</v>
      </c>
      <c r="O196" s="42">
        <v>25701000</v>
      </c>
      <c r="P196" s="43">
        <v>4.0690635363478445E-2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324.14999999999998</v>
      </c>
      <c r="F197" s="40">
        <v>322.96666666666664</v>
      </c>
      <c r="G197" s="41">
        <v>318.68333333333328</v>
      </c>
      <c r="H197" s="41">
        <v>313.21666666666664</v>
      </c>
      <c r="I197" s="41">
        <v>308.93333333333328</v>
      </c>
      <c r="J197" s="41">
        <v>328.43333333333328</v>
      </c>
      <c r="K197" s="41">
        <v>332.7166666666667</v>
      </c>
      <c r="L197" s="41">
        <v>338.18333333333328</v>
      </c>
      <c r="M197" s="31">
        <v>327.25</v>
      </c>
      <c r="N197" s="31">
        <v>317.5</v>
      </c>
      <c r="O197" s="42">
        <v>162362500</v>
      </c>
      <c r="P197" s="43">
        <v>2.6638701583816843E-2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1250.05</v>
      </c>
      <c r="F198" s="40">
        <v>1251.6666666666667</v>
      </c>
      <c r="G198" s="41">
        <v>1240.3833333333334</v>
      </c>
      <c r="H198" s="41">
        <v>1230.7166666666667</v>
      </c>
      <c r="I198" s="41">
        <v>1219.4333333333334</v>
      </c>
      <c r="J198" s="41">
        <v>1261.3333333333335</v>
      </c>
      <c r="K198" s="41">
        <v>1272.6166666666668</v>
      </c>
      <c r="L198" s="41">
        <v>1282.2833333333335</v>
      </c>
      <c r="M198" s="31">
        <v>1262.95</v>
      </c>
      <c r="N198" s="31">
        <v>1242</v>
      </c>
      <c r="O198" s="42">
        <v>2155000</v>
      </c>
      <c r="P198" s="43">
        <v>-2.1121962298432887E-2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2303.85</v>
      </c>
      <c r="F199" s="40">
        <v>2315.0333333333333</v>
      </c>
      <c r="G199" s="41">
        <v>2260.0666666666666</v>
      </c>
      <c r="H199" s="41">
        <v>2216.2833333333333</v>
      </c>
      <c r="I199" s="41">
        <v>2161.3166666666666</v>
      </c>
      <c r="J199" s="41">
        <v>2358.8166666666666</v>
      </c>
      <c r="K199" s="41">
        <v>2413.7833333333328</v>
      </c>
      <c r="L199" s="41">
        <v>2457.5666666666666</v>
      </c>
      <c r="M199" s="31">
        <v>2370</v>
      </c>
      <c r="N199" s="31">
        <v>2271.25</v>
      </c>
      <c r="O199" s="42">
        <v>406500</v>
      </c>
      <c r="P199" s="43">
        <v>7.1852340145023078E-2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655.4</v>
      </c>
      <c r="F200" s="40">
        <v>656.5333333333333</v>
      </c>
      <c r="G200" s="41">
        <v>653.16666666666663</v>
      </c>
      <c r="H200" s="41">
        <v>650.93333333333328</v>
      </c>
      <c r="I200" s="41">
        <v>647.56666666666661</v>
      </c>
      <c r="J200" s="41">
        <v>658.76666666666665</v>
      </c>
      <c r="K200" s="41">
        <v>662.13333333333344</v>
      </c>
      <c r="L200" s="41">
        <v>664.36666666666667</v>
      </c>
      <c r="M200" s="31">
        <v>659.9</v>
      </c>
      <c r="N200" s="31">
        <v>654.29999999999995</v>
      </c>
      <c r="O200" s="42">
        <v>31374400</v>
      </c>
      <c r="P200" s="43">
        <v>2.5924085070761504E-2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318.10000000000002</v>
      </c>
      <c r="F201" s="40">
        <v>319.66666666666669</v>
      </c>
      <c r="G201" s="41">
        <v>313.23333333333335</v>
      </c>
      <c r="H201" s="41">
        <v>308.36666666666667</v>
      </c>
      <c r="I201" s="41">
        <v>301.93333333333334</v>
      </c>
      <c r="J201" s="41">
        <v>324.53333333333336</v>
      </c>
      <c r="K201" s="41">
        <v>330.96666666666664</v>
      </c>
      <c r="L201" s="41">
        <v>335.83333333333337</v>
      </c>
      <c r="M201" s="31">
        <v>326.10000000000002</v>
      </c>
      <c r="N201" s="31">
        <v>314.8</v>
      </c>
      <c r="O201" s="42">
        <v>74055000</v>
      </c>
      <c r="P201" s="43">
        <v>2.3958417932266711E-3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6" t="s">
        <v>16</v>
      </c>
      <c r="B8" s="518"/>
      <c r="C8" s="522" t="s">
        <v>20</v>
      </c>
      <c r="D8" s="522" t="s">
        <v>21</v>
      </c>
      <c r="E8" s="513" t="s">
        <v>22</v>
      </c>
      <c r="F8" s="514"/>
      <c r="G8" s="515"/>
      <c r="H8" s="513" t="s">
        <v>23</v>
      </c>
      <c r="I8" s="514"/>
      <c r="J8" s="515"/>
      <c r="K8" s="26"/>
      <c r="L8" s="53"/>
      <c r="M8" s="53"/>
      <c r="N8" s="1"/>
      <c r="O8" s="1"/>
    </row>
    <row r="9" spans="1:15" ht="36" customHeight="1">
      <c r="A9" s="520"/>
      <c r="B9" s="521"/>
      <c r="C9" s="521"/>
      <c r="D9" s="52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18017.2</v>
      </c>
      <c r="D10" s="35">
        <v>17997.816666666666</v>
      </c>
      <c r="E10" s="35">
        <v>17934.383333333331</v>
      </c>
      <c r="F10" s="35">
        <v>17851.566666666666</v>
      </c>
      <c r="G10" s="35">
        <v>17788.133333333331</v>
      </c>
      <c r="H10" s="35">
        <v>18080.633333333331</v>
      </c>
      <c r="I10" s="35">
        <v>18144.066666666666</v>
      </c>
      <c r="J10" s="35">
        <v>18226.883333333331</v>
      </c>
      <c r="K10" s="37">
        <v>18061.25</v>
      </c>
      <c r="L10" s="37">
        <v>17915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39023.25</v>
      </c>
      <c r="D11" s="40">
        <v>39039.116666666669</v>
      </c>
      <c r="E11" s="40">
        <v>38857.933333333334</v>
      </c>
      <c r="F11" s="40">
        <v>38692.616666666669</v>
      </c>
      <c r="G11" s="40">
        <v>38511.433333333334</v>
      </c>
      <c r="H11" s="40">
        <v>39204.433333333334</v>
      </c>
      <c r="I11" s="40">
        <v>39385.616666666669</v>
      </c>
      <c r="J11" s="40">
        <v>39550.933333333334</v>
      </c>
      <c r="K11" s="31">
        <v>39220.300000000003</v>
      </c>
      <c r="L11" s="31">
        <v>38873.800000000003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2354.15</v>
      </c>
      <c r="D12" s="40">
        <v>2360.5333333333333</v>
      </c>
      <c r="E12" s="40">
        <v>2344.9666666666667</v>
      </c>
      <c r="F12" s="40">
        <v>2335.7833333333333</v>
      </c>
      <c r="G12" s="40">
        <v>2320.2166666666667</v>
      </c>
      <c r="H12" s="40">
        <v>2369.7166666666667</v>
      </c>
      <c r="I12" s="40">
        <v>2385.2833333333333</v>
      </c>
      <c r="J12" s="40">
        <v>2394.4666666666667</v>
      </c>
      <c r="K12" s="31">
        <v>2376.1</v>
      </c>
      <c r="L12" s="31">
        <v>2351.35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5312.45</v>
      </c>
      <c r="D13" s="40">
        <v>5300.05</v>
      </c>
      <c r="E13" s="40">
        <v>5279.5</v>
      </c>
      <c r="F13" s="40">
        <v>5246.55</v>
      </c>
      <c r="G13" s="40">
        <v>5226</v>
      </c>
      <c r="H13" s="40">
        <v>5333</v>
      </c>
      <c r="I13" s="40">
        <v>5353.5500000000011</v>
      </c>
      <c r="J13" s="40">
        <v>5386.5</v>
      </c>
      <c r="K13" s="31">
        <v>5320.6</v>
      </c>
      <c r="L13" s="31">
        <v>5267.1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35722.949999999997</v>
      </c>
      <c r="D14" s="40">
        <v>35720.533333333333</v>
      </c>
      <c r="E14" s="40">
        <v>35578.616666666669</v>
      </c>
      <c r="F14" s="40">
        <v>35434.283333333333</v>
      </c>
      <c r="G14" s="40">
        <v>35292.366666666669</v>
      </c>
      <c r="H14" s="40">
        <v>35864.866666666669</v>
      </c>
      <c r="I14" s="40">
        <v>36006.78333333334</v>
      </c>
      <c r="J14" s="40">
        <v>36151.116666666669</v>
      </c>
      <c r="K14" s="31">
        <v>35862.449999999997</v>
      </c>
      <c r="L14" s="31">
        <v>35576.199999999997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4151.45</v>
      </c>
      <c r="D15" s="40">
        <v>4160.5333333333328</v>
      </c>
      <c r="E15" s="40">
        <v>4137.6666666666661</v>
      </c>
      <c r="F15" s="40">
        <v>4123.8833333333332</v>
      </c>
      <c r="G15" s="40">
        <v>4101.0166666666664</v>
      </c>
      <c r="H15" s="40">
        <v>4174.3166666666657</v>
      </c>
      <c r="I15" s="40">
        <v>4197.1833333333325</v>
      </c>
      <c r="J15" s="40">
        <v>4210.9666666666653</v>
      </c>
      <c r="K15" s="31">
        <v>4183.3999999999996</v>
      </c>
      <c r="L15" s="31">
        <v>4146.75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8968.7000000000007</v>
      </c>
      <c r="D16" s="40">
        <v>8978.2833333333347</v>
      </c>
      <c r="E16" s="40">
        <v>8939.466666666669</v>
      </c>
      <c r="F16" s="40">
        <v>8910.2333333333336</v>
      </c>
      <c r="G16" s="40">
        <v>8871.4166666666679</v>
      </c>
      <c r="H16" s="40">
        <v>9007.5166666666701</v>
      </c>
      <c r="I16" s="40">
        <v>9046.3333333333358</v>
      </c>
      <c r="J16" s="40">
        <v>9075.5666666666712</v>
      </c>
      <c r="K16" s="31">
        <v>9017.1</v>
      </c>
      <c r="L16" s="31">
        <v>8949.0499999999993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2554.15</v>
      </c>
      <c r="D17" s="40">
        <v>2545.2000000000003</v>
      </c>
      <c r="E17" s="40">
        <v>2522.0500000000006</v>
      </c>
      <c r="F17" s="40">
        <v>2489.9500000000003</v>
      </c>
      <c r="G17" s="40">
        <v>2466.8000000000006</v>
      </c>
      <c r="H17" s="40">
        <v>2577.3000000000006</v>
      </c>
      <c r="I17" s="40">
        <v>2600.4500000000003</v>
      </c>
      <c r="J17" s="40">
        <v>2632.5500000000006</v>
      </c>
      <c r="K17" s="31">
        <v>2568.35</v>
      </c>
      <c r="L17" s="31">
        <v>2513.1</v>
      </c>
      <c r="M17" s="31">
        <v>4.1486799999999997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1209.95</v>
      </c>
      <c r="D18" s="40">
        <v>1222.25</v>
      </c>
      <c r="E18" s="40">
        <v>1194.8</v>
      </c>
      <c r="F18" s="40">
        <v>1179.6499999999999</v>
      </c>
      <c r="G18" s="40">
        <v>1152.1999999999998</v>
      </c>
      <c r="H18" s="40">
        <v>1237.4000000000001</v>
      </c>
      <c r="I18" s="40">
        <v>1264.8499999999999</v>
      </c>
      <c r="J18" s="40">
        <v>1280.0000000000002</v>
      </c>
      <c r="K18" s="31">
        <v>1249.7</v>
      </c>
      <c r="L18" s="31">
        <v>1207.0999999999999</v>
      </c>
      <c r="M18" s="31">
        <v>5.3690800000000003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957.8</v>
      </c>
      <c r="D19" s="40">
        <v>958.1</v>
      </c>
      <c r="E19" s="40">
        <v>949.7</v>
      </c>
      <c r="F19" s="40">
        <v>941.6</v>
      </c>
      <c r="G19" s="40">
        <v>933.2</v>
      </c>
      <c r="H19" s="40">
        <v>966.2</v>
      </c>
      <c r="I19" s="40">
        <v>974.59999999999991</v>
      </c>
      <c r="J19" s="40">
        <v>982.7</v>
      </c>
      <c r="K19" s="31">
        <v>966.5</v>
      </c>
      <c r="L19" s="31">
        <v>950</v>
      </c>
      <c r="M19" s="31">
        <v>6.4933800000000002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1655.85</v>
      </c>
      <c r="D20" s="40">
        <v>1654.0833333333333</v>
      </c>
      <c r="E20" s="40">
        <v>1622.1666666666665</v>
      </c>
      <c r="F20" s="40">
        <v>1588.4833333333333</v>
      </c>
      <c r="G20" s="40">
        <v>1556.5666666666666</v>
      </c>
      <c r="H20" s="40">
        <v>1687.7666666666664</v>
      </c>
      <c r="I20" s="40">
        <v>1719.6833333333329</v>
      </c>
      <c r="J20" s="40">
        <v>1753.3666666666663</v>
      </c>
      <c r="K20" s="31">
        <v>1686</v>
      </c>
      <c r="L20" s="31">
        <v>1620.4</v>
      </c>
      <c r="M20" s="31">
        <v>37.283279999999998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1228.8499999999999</v>
      </c>
      <c r="D21" s="40">
        <v>1222.6833333333334</v>
      </c>
      <c r="E21" s="40">
        <v>1212.9666666666667</v>
      </c>
      <c r="F21" s="40">
        <v>1197.0833333333333</v>
      </c>
      <c r="G21" s="40">
        <v>1187.3666666666666</v>
      </c>
      <c r="H21" s="40">
        <v>1238.5666666666668</v>
      </c>
      <c r="I21" s="40">
        <v>1248.2833333333335</v>
      </c>
      <c r="J21" s="40">
        <v>1264.166666666667</v>
      </c>
      <c r="K21" s="31">
        <v>1232.4000000000001</v>
      </c>
      <c r="L21" s="31">
        <v>1206.8</v>
      </c>
      <c r="M21" s="31">
        <v>18.195080000000001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737.9</v>
      </c>
      <c r="D22" s="40">
        <v>737.68333333333328</v>
      </c>
      <c r="E22" s="40">
        <v>730.31666666666661</v>
      </c>
      <c r="F22" s="40">
        <v>722.73333333333335</v>
      </c>
      <c r="G22" s="40">
        <v>715.36666666666667</v>
      </c>
      <c r="H22" s="40">
        <v>745.26666666666654</v>
      </c>
      <c r="I22" s="40">
        <v>752.6333333333331</v>
      </c>
      <c r="J22" s="40">
        <v>760.21666666666647</v>
      </c>
      <c r="K22" s="31">
        <v>745.05</v>
      </c>
      <c r="L22" s="31">
        <v>730.1</v>
      </c>
      <c r="M22" s="31">
        <v>27.518809999999998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1611.15</v>
      </c>
      <c r="D23" s="40">
        <v>1604.3999999999999</v>
      </c>
      <c r="E23" s="40">
        <v>1583.7999999999997</v>
      </c>
      <c r="F23" s="40">
        <v>1556.4499999999998</v>
      </c>
      <c r="G23" s="40">
        <v>1535.8499999999997</v>
      </c>
      <c r="H23" s="40">
        <v>1631.7499999999998</v>
      </c>
      <c r="I23" s="40">
        <v>1652.3499999999997</v>
      </c>
      <c r="J23" s="40">
        <v>1679.6999999999998</v>
      </c>
      <c r="K23" s="31">
        <v>1625</v>
      </c>
      <c r="L23" s="31">
        <v>1577.05</v>
      </c>
      <c r="M23" s="31">
        <v>1.46069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1872.85</v>
      </c>
      <c r="D24" s="40">
        <v>1858.6166666666668</v>
      </c>
      <c r="E24" s="40">
        <v>1837.2333333333336</v>
      </c>
      <c r="F24" s="40">
        <v>1801.6166666666668</v>
      </c>
      <c r="G24" s="40">
        <v>1780.2333333333336</v>
      </c>
      <c r="H24" s="40">
        <v>1894.2333333333336</v>
      </c>
      <c r="I24" s="40">
        <v>1915.6166666666668</v>
      </c>
      <c r="J24" s="40">
        <v>1951.2333333333336</v>
      </c>
      <c r="K24" s="31">
        <v>1880</v>
      </c>
      <c r="L24" s="31">
        <v>1823</v>
      </c>
      <c r="M24" s="31">
        <v>0.58596000000000004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110.9</v>
      </c>
      <c r="D25" s="40">
        <v>111.93333333333334</v>
      </c>
      <c r="E25" s="40">
        <v>109.21666666666667</v>
      </c>
      <c r="F25" s="40">
        <v>107.53333333333333</v>
      </c>
      <c r="G25" s="40">
        <v>104.81666666666666</v>
      </c>
      <c r="H25" s="40">
        <v>113.61666666666667</v>
      </c>
      <c r="I25" s="40">
        <v>116.33333333333334</v>
      </c>
      <c r="J25" s="40">
        <v>118.01666666666668</v>
      </c>
      <c r="K25" s="31">
        <v>114.65</v>
      </c>
      <c r="L25" s="31">
        <v>110.25</v>
      </c>
      <c r="M25" s="31">
        <v>37.063029999999998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301.89999999999998</v>
      </c>
      <c r="D26" s="40">
        <v>303.7</v>
      </c>
      <c r="E26" s="40">
        <v>297.39999999999998</v>
      </c>
      <c r="F26" s="40">
        <v>292.89999999999998</v>
      </c>
      <c r="G26" s="40">
        <v>286.59999999999997</v>
      </c>
      <c r="H26" s="40">
        <v>308.2</v>
      </c>
      <c r="I26" s="40">
        <v>314.50000000000006</v>
      </c>
      <c r="J26" s="40">
        <v>319</v>
      </c>
      <c r="K26" s="31">
        <v>310</v>
      </c>
      <c r="L26" s="31">
        <v>299.2</v>
      </c>
      <c r="M26" s="31">
        <v>72.542779999999993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2143.9</v>
      </c>
      <c r="D27" s="40">
        <v>2145.4833333333336</v>
      </c>
      <c r="E27" s="40">
        <v>2120.166666666667</v>
      </c>
      <c r="F27" s="40">
        <v>2096.4333333333334</v>
      </c>
      <c r="G27" s="40">
        <v>2071.1166666666668</v>
      </c>
      <c r="H27" s="40">
        <v>2169.2166666666672</v>
      </c>
      <c r="I27" s="40">
        <v>2194.5333333333338</v>
      </c>
      <c r="J27" s="40">
        <v>2218.2666666666673</v>
      </c>
      <c r="K27" s="31">
        <v>2170.8000000000002</v>
      </c>
      <c r="L27" s="31">
        <v>2121.75</v>
      </c>
      <c r="M27" s="31">
        <v>0.82559000000000005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795.2</v>
      </c>
      <c r="D28" s="40">
        <v>788.88333333333333</v>
      </c>
      <c r="E28" s="40">
        <v>770.76666666666665</v>
      </c>
      <c r="F28" s="40">
        <v>746.33333333333337</v>
      </c>
      <c r="G28" s="40">
        <v>728.2166666666667</v>
      </c>
      <c r="H28" s="40">
        <v>813.31666666666661</v>
      </c>
      <c r="I28" s="40">
        <v>831.43333333333317</v>
      </c>
      <c r="J28" s="40">
        <v>855.86666666666656</v>
      </c>
      <c r="K28" s="31">
        <v>807</v>
      </c>
      <c r="L28" s="31">
        <v>764.45</v>
      </c>
      <c r="M28" s="31">
        <v>10.420159999999999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3554.15</v>
      </c>
      <c r="D29" s="40">
        <v>3560.8833333333332</v>
      </c>
      <c r="E29" s="40">
        <v>3533.2666666666664</v>
      </c>
      <c r="F29" s="40">
        <v>3512.3833333333332</v>
      </c>
      <c r="G29" s="40">
        <v>3484.7666666666664</v>
      </c>
      <c r="H29" s="40">
        <v>3581.7666666666664</v>
      </c>
      <c r="I29" s="40">
        <v>3609.3833333333332</v>
      </c>
      <c r="J29" s="40">
        <v>3630.2666666666664</v>
      </c>
      <c r="K29" s="31">
        <v>3588.5</v>
      </c>
      <c r="L29" s="31">
        <v>3540</v>
      </c>
      <c r="M29" s="31">
        <v>0.31096000000000001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706.55</v>
      </c>
      <c r="D30" s="40">
        <v>708.19999999999993</v>
      </c>
      <c r="E30" s="40">
        <v>702.39999999999986</v>
      </c>
      <c r="F30" s="40">
        <v>698.24999999999989</v>
      </c>
      <c r="G30" s="40">
        <v>692.44999999999982</v>
      </c>
      <c r="H30" s="40">
        <v>712.34999999999991</v>
      </c>
      <c r="I30" s="40">
        <v>718.14999999999986</v>
      </c>
      <c r="J30" s="40">
        <v>722.3</v>
      </c>
      <c r="K30" s="31">
        <v>714</v>
      </c>
      <c r="L30" s="31">
        <v>704.05</v>
      </c>
      <c r="M30" s="31">
        <v>6.1099199999999998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428.35</v>
      </c>
      <c r="D31" s="40">
        <v>428.84999999999997</v>
      </c>
      <c r="E31" s="40">
        <v>424.29999999999995</v>
      </c>
      <c r="F31" s="40">
        <v>420.25</v>
      </c>
      <c r="G31" s="40">
        <v>415.7</v>
      </c>
      <c r="H31" s="40">
        <v>432.89999999999992</v>
      </c>
      <c r="I31" s="40">
        <v>437.45</v>
      </c>
      <c r="J31" s="40">
        <v>441.49999999999989</v>
      </c>
      <c r="K31" s="31">
        <v>433.4</v>
      </c>
      <c r="L31" s="31">
        <v>424.8</v>
      </c>
      <c r="M31" s="31">
        <v>22.027170000000002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4552.8500000000004</v>
      </c>
      <c r="D32" s="40">
        <v>4538.95</v>
      </c>
      <c r="E32" s="40">
        <v>4493.8999999999996</v>
      </c>
      <c r="F32" s="40">
        <v>4434.95</v>
      </c>
      <c r="G32" s="40">
        <v>4389.8999999999996</v>
      </c>
      <c r="H32" s="40">
        <v>4597.8999999999996</v>
      </c>
      <c r="I32" s="40">
        <v>4642.9500000000007</v>
      </c>
      <c r="J32" s="40">
        <v>4701.8999999999996</v>
      </c>
      <c r="K32" s="31">
        <v>4584</v>
      </c>
      <c r="L32" s="31">
        <v>4480</v>
      </c>
      <c r="M32" s="31">
        <v>3.5996700000000001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233.15</v>
      </c>
      <c r="D33" s="40">
        <v>231.9</v>
      </c>
      <c r="E33" s="40">
        <v>229.8</v>
      </c>
      <c r="F33" s="40">
        <v>226.45000000000002</v>
      </c>
      <c r="G33" s="40">
        <v>224.35000000000002</v>
      </c>
      <c r="H33" s="40">
        <v>235.25</v>
      </c>
      <c r="I33" s="40">
        <v>237.34999999999997</v>
      </c>
      <c r="J33" s="40">
        <v>240.7</v>
      </c>
      <c r="K33" s="31">
        <v>234</v>
      </c>
      <c r="L33" s="31">
        <v>228.55</v>
      </c>
      <c r="M33" s="31">
        <v>31.019480000000001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148.65</v>
      </c>
      <c r="D34" s="40">
        <v>149.08333333333334</v>
      </c>
      <c r="E34" s="40">
        <v>147.11666666666667</v>
      </c>
      <c r="F34" s="40">
        <v>145.58333333333334</v>
      </c>
      <c r="G34" s="40">
        <v>143.61666666666667</v>
      </c>
      <c r="H34" s="40">
        <v>150.61666666666667</v>
      </c>
      <c r="I34" s="40">
        <v>152.58333333333331</v>
      </c>
      <c r="J34" s="40">
        <v>154.11666666666667</v>
      </c>
      <c r="K34" s="31">
        <v>151.05000000000001</v>
      </c>
      <c r="L34" s="31">
        <v>147.55000000000001</v>
      </c>
      <c r="M34" s="31">
        <v>92.964299999999994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3108.3</v>
      </c>
      <c r="D35" s="40">
        <v>3108.4833333333336</v>
      </c>
      <c r="E35" s="40">
        <v>3080.3166666666671</v>
      </c>
      <c r="F35" s="40">
        <v>3052.3333333333335</v>
      </c>
      <c r="G35" s="40">
        <v>3024.166666666667</v>
      </c>
      <c r="H35" s="40">
        <v>3136.4666666666672</v>
      </c>
      <c r="I35" s="40">
        <v>3164.6333333333332</v>
      </c>
      <c r="J35" s="40">
        <v>3192.6166666666672</v>
      </c>
      <c r="K35" s="31">
        <v>3136.65</v>
      </c>
      <c r="L35" s="31">
        <v>3080.5</v>
      </c>
      <c r="M35" s="31">
        <v>8.7297499999999992</v>
      </c>
      <c r="N35" s="1"/>
      <c r="O35" s="1"/>
    </row>
    <row r="36" spans="1:15" ht="12.75" customHeight="1">
      <c r="A36" s="56">
        <v>27</v>
      </c>
      <c r="B36" s="31" t="s">
        <v>309</v>
      </c>
      <c r="C36" s="31">
        <v>2300.1999999999998</v>
      </c>
      <c r="D36" s="40">
        <v>2291.7166666666667</v>
      </c>
      <c r="E36" s="40">
        <v>2266.4833333333336</v>
      </c>
      <c r="F36" s="40">
        <v>2232.7666666666669</v>
      </c>
      <c r="G36" s="40">
        <v>2207.5333333333338</v>
      </c>
      <c r="H36" s="40">
        <v>2325.4333333333334</v>
      </c>
      <c r="I36" s="40">
        <v>2350.6666666666661</v>
      </c>
      <c r="J36" s="40">
        <v>2384.3833333333332</v>
      </c>
      <c r="K36" s="31">
        <v>2316.9499999999998</v>
      </c>
      <c r="L36" s="31">
        <v>2258</v>
      </c>
      <c r="M36" s="31">
        <v>2.38578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699.85</v>
      </c>
      <c r="D37" s="40">
        <v>694.91666666666663</v>
      </c>
      <c r="E37" s="40">
        <v>682.93333333333328</v>
      </c>
      <c r="F37" s="40">
        <v>666.01666666666665</v>
      </c>
      <c r="G37" s="40">
        <v>654.0333333333333</v>
      </c>
      <c r="H37" s="40">
        <v>711.83333333333326</v>
      </c>
      <c r="I37" s="40">
        <v>723.81666666666661</v>
      </c>
      <c r="J37" s="40">
        <v>740.73333333333323</v>
      </c>
      <c r="K37" s="31">
        <v>706.9</v>
      </c>
      <c r="L37" s="31">
        <v>678</v>
      </c>
      <c r="M37" s="31">
        <v>82.588319999999996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4960.3</v>
      </c>
      <c r="D38" s="40">
        <v>4895.4333333333334</v>
      </c>
      <c r="E38" s="40">
        <v>4790.8666666666668</v>
      </c>
      <c r="F38" s="40">
        <v>4621.4333333333334</v>
      </c>
      <c r="G38" s="40">
        <v>4516.8666666666668</v>
      </c>
      <c r="H38" s="40">
        <v>5064.8666666666668</v>
      </c>
      <c r="I38" s="40">
        <v>5169.4333333333343</v>
      </c>
      <c r="J38" s="40">
        <v>5338.8666666666668</v>
      </c>
      <c r="K38" s="31">
        <v>5000</v>
      </c>
      <c r="L38" s="31">
        <v>4726</v>
      </c>
      <c r="M38" s="31">
        <v>11.284929999999999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749.35</v>
      </c>
      <c r="D39" s="40">
        <v>744.9</v>
      </c>
      <c r="E39" s="40">
        <v>736.44999999999993</v>
      </c>
      <c r="F39" s="40">
        <v>723.55</v>
      </c>
      <c r="G39" s="40">
        <v>715.09999999999991</v>
      </c>
      <c r="H39" s="40">
        <v>757.8</v>
      </c>
      <c r="I39" s="40">
        <v>766.25</v>
      </c>
      <c r="J39" s="40">
        <v>779.15</v>
      </c>
      <c r="K39" s="31">
        <v>753.35</v>
      </c>
      <c r="L39" s="31">
        <v>732</v>
      </c>
      <c r="M39" s="31">
        <v>108.44883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3771.7</v>
      </c>
      <c r="D40" s="40">
        <v>3772.4333333333329</v>
      </c>
      <c r="E40" s="40">
        <v>3743.266666666666</v>
      </c>
      <c r="F40" s="40">
        <v>3714.833333333333</v>
      </c>
      <c r="G40" s="40">
        <v>3685.6666666666661</v>
      </c>
      <c r="H40" s="40">
        <v>3800.8666666666659</v>
      </c>
      <c r="I40" s="40">
        <v>3830.0333333333328</v>
      </c>
      <c r="J40" s="40">
        <v>3858.4666666666658</v>
      </c>
      <c r="K40" s="31">
        <v>3801.6</v>
      </c>
      <c r="L40" s="31">
        <v>3744</v>
      </c>
      <c r="M40" s="31">
        <v>3.7352599999999998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7581.45</v>
      </c>
      <c r="D41" s="40">
        <v>7565.4833333333336</v>
      </c>
      <c r="E41" s="40">
        <v>7520.9666666666672</v>
      </c>
      <c r="F41" s="40">
        <v>7460.4833333333336</v>
      </c>
      <c r="G41" s="40">
        <v>7415.9666666666672</v>
      </c>
      <c r="H41" s="40">
        <v>7625.9666666666672</v>
      </c>
      <c r="I41" s="40">
        <v>7670.4833333333336</v>
      </c>
      <c r="J41" s="40">
        <v>7730.9666666666672</v>
      </c>
      <c r="K41" s="31">
        <v>7610</v>
      </c>
      <c r="L41" s="31">
        <v>7505</v>
      </c>
      <c r="M41" s="31">
        <v>4.6498900000000001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18326.150000000001</v>
      </c>
      <c r="D42" s="40">
        <v>18234.55</v>
      </c>
      <c r="E42" s="40">
        <v>18094.099999999999</v>
      </c>
      <c r="F42" s="40">
        <v>17862.05</v>
      </c>
      <c r="G42" s="40">
        <v>17721.599999999999</v>
      </c>
      <c r="H42" s="40">
        <v>18466.599999999999</v>
      </c>
      <c r="I42" s="40">
        <v>18607.050000000003</v>
      </c>
      <c r="J42" s="40">
        <v>18839.099999999999</v>
      </c>
      <c r="K42" s="31">
        <v>18375</v>
      </c>
      <c r="L42" s="31">
        <v>18002.5</v>
      </c>
      <c r="M42" s="31">
        <v>1.78433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5073</v>
      </c>
      <c r="D43" s="40">
        <v>5043.833333333333</v>
      </c>
      <c r="E43" s="40">
        <v>4997.6666666666661</v>
      </c>
      <c r="F43" s="40">
        <v>4922.333333333333</v>
      </c>
      <c r="G43" s="40">
        <v>4876.1666666666661</v>
      </c>
      <c r="H43" s="40">
        <v>5119.1666666666661</v>
      </c>
      <c r="I43" s="40">
        <v>5165.3333333333321</v>
      </c>
      <c r="J43" s="40">
        <v>5240.6666666666661</v>
      </c>
      <c r="K43" s="31">
        <v>5090</v>
      </c>
      <c r="L43" s="31">
        <v>4968.5</v>
      </c>
      <c r="M43" s="31">
        <v>0.28976000000000002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2519.4499999999998</v>
      </c>
      <c r="D44" s="40">
        <v>2512.1833333333334</v>
      </c>
      <c r="E44" s="40">
        <v>2497.4666666666667</v>
      </c>
      <c r="F44" s="40">
        <v>2475.4833333333331</v>
      </c>
      <c r="G44" s="40">
        <v>2460.7666666666664</v>
      </c>
      <c r="H44" s="40">
        <v>2534.166666666667</v>
      </c>
      <c r="I44" s="40">
        <v>2548.8833333333341</v>
      </c>
      <c r="J44" s="40">
        <v>2570.8666666666672</v>
      </c>
      <c r="K44" s="31">
        <v>2526.9</v>
      </c>
      <c r="L44" s="31">
        <v>2490.1999999999998</v>
      </c>
      <c r="M44" s="31">
        <v>3.28992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311.14999999999998</v>
      </c>
      <c r="D45" s="40">
        <v>310.55</v>
      </c>
      <c r="E45" s="40">
        <v>302.60000000000002</v>
      </c>
      <c r="F45" s="40">
        <v>294.05</v>
      </c>
      <c r="G45" s="40">
        <v>286.10000000000002</v>
      </c>
      <c r="H45" s="40">
        <v>319.10000000000002</v>
      </c>
      <c r="I45" s="40">
        <v>327.04999999999995</v>
      </c>
      <c r="J45" s="40">
        <v>335.6</v>
      </c>
      <c r="K45" s="31">
        <v>318.5</v>
      </c>
      <c r="L45" s="31">
        <v>302</v>
      </c>
      <c r="M45" s="31">
        <v>124.23772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100.7</v>
      </c>
      <c r="D46" s="40">
        <v>102.64999999999999</v>
      </c>
      <c r="E46" s="40">
        <v>97.299999999999983</v>
      </c>
      <c r="F46" s="40">
        <v>93.899999999999991</v>
      </c>
      <c r="G46" s="40">
        <v>88.549999999999983</v>
      </c>
      <c r="H46" s="40">
        <v>106.04999999999998</v>
      </c>
      <c r="I46" s="40">
        <v>111.39999999999998</v>
      </c>
      <c r="J46" s="40">
        <v>114.79999999999998</v>
      </c>
      <c r="K46" s="31">
        <v>108</v>
      </c>
      <c r="L46" s="31">
        <v>99.25</v>
      </c>
      <c r="M46" s="31">
        <v>1130.46964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64.3</v>
      </c>
      <c r="D47" s="40">
        <v>64.716666666666654</v>
      </c>
      <c r="E47" s="40">
        <v>63.633333333333312</v>
      </c>
      <c r="F47" s="40">
        <v>62.966666666666654</v>
      </c>
      <c r="G47" s="40">
        <v>61.883333333333312</v>
      </c>
      <c r="H47" s="40">
        <v>65.383333333333312</v>
      </c>
      <c r="I47" s="40">
        <v>66.466666666666654</v>
      </c>
      <c r="J47" s="40">
        <v>67.133333333333312</v>
      </c>
      <c r="K47" s="31">
        <v>65.8</v>
      </c>
      <c r="L47" s="31">
        <v>64.05</v>
      </c>
      <c r="M47" s="31">
        <v>133.74524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2184.1999999999998</v>
      </c>
      <c r="D48" s="40">
        <v>2174.2833333333333</v>
      </c>
      <c r="E48" s="40">
        <v>2159.9166666666665</v>
      </c>
      <c r="F48" s="40">
        <v>2135.6333333333332</v>
      </c>
      <c r="G48" s="40">
        <v>2121.2666666666664</v>
      </c>
      <c r="H48" s="40">
        <v>2198.5666666666666</v>
      </c>
      <c r="I48" s="40">
        <v>2212.9333333333334</v>
      </c>
      <c r="J48" s="40">
        <v>2237.2166666666667</v>
      </c>
      <c r="K48" s="31">
        <v>2188.65</v>
      </c>
      <c r="L48" s="31">
        <v>2150</v>
      </c>
      <c r="M48" s="31">
        <v>4.8009899999999996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774.95</v>
      </c>
      <c r="D49" s="40">
        <v>774.46666666666658</v>
      </c>
      <c r="E49" s="40">
        <v>767.03333333333319</v>
      </c>
      <c r="F49" s="40">
        <v>759.11666666666656</v>
      </c>
      <c r="G49" s="40">
        <v>751.68333333333317</v>
      </c>
      <c r="H49" s="40">
        <v>782.38333333333321</v>
      </c>
      <c r="I49" s="40">
        <v>789.81666666666661</v>
      </c>
      <c r="J49" s="40">
        <v>797.73333333333323</v>
      </c>
      <c r="K49" s="31">
        <v>781.9</v>
      </c>
      <c r="L49" s="31">
        <v>766.55</v>
      </c>
      <c r="M49" s="31">
        <v>8.8140499999999999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219.7</v>
      </c>
      <c r="D50" s="40">
        <v>220.01666666666665</v>
      </c>
      <c r="E50" s="40">
        <v>218.6333333333333</v>
      </c>
      <c r="F50" s="40">
        <v>217.56666666666663</v>
      </c>
      <c r="G50" s="40">
        <v>216.18333333333328</v>
      </c>
      <c r="H50" s="40">
        <v>221.08333333333331</v>
      </c>
      <c r="I50" s="40">
        <v>222.46666666666664</v>
      </c>
      <c r="J50" s="40">
        <v>223.53333333333333</v>
      </c>
      <c r="K50" s="31">
        <v>221.4</v>
      </c>
      <c r="L50" s="31">
        <v>218.95</v>
      </c>
      <c r="M50" s="31">
        <v>53.165280000000003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832</v>
      </c>
      <c r="D51" s="40">
        <v>835.98333333333323</v>
      </c>
      <c r="E51" s="40">
        <v>824.01666666666642</v>
      </c>
      <c r="F51" s="40">
        <v>816.03333333333319</v>
      </c>
      <c r="G51" s="40">
        <v>804.06666666666638</v>
      </c>
      <c r="H51" s="40">
        <v>843.96666666666647</v>
      </c>
      <c r="I51" s="40">
        <v>855.93333333333339</v>
      </c>
      <c r="J51" s="40">
        <v>863.91666666666652</v>
      </c>
      <c r="K51" s="31">
        <v>847.95</v>
      </c>
      <c r="L51" s="31">
        <v>828</v>
      </c>
      <c r="M51" s="31">
        <v>31.4377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66.25</v>
      </c>
      <c r="D52" s="40">
        <v>67.36666666666666</v>
      </c>
      <c r="E52" s="40">
        <v>64.883333333333326</v>
      </c>
      <c r="F52" s="40">
        <v>63.516666666666666</v>
      </c>
      <c r="G52" s="40">
        <v>61.033333333333331</v>
      </c>
      <c r="H52" s="40">
        <v>68.73333333333332</v>
      </c>
      <c r="I52" s="40">
        <v>71.21666666666664</v>
      </c>
      <c r="J52" s="40">
        <v>72.583333333333314</v>
      </c>
      <c r="K52" s="31">
        <v>69.849999999999994</v>
      </c>
      <c r="L52" s="31">
        <v>66</v>
      </c>
      <c r="M52" s="31">
        <v>1383.048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431.25</v>
      </c>
      <c r="D53" s="40">
        <v>431.8</v>
      </c>
      <c r="E53" s="40">
        <v>429.6</v>
      </c>
      <c r="F53" s="40">
        <v>427.95</v>
      </c>
      <c r="G53" s="40">
        <v>425.75</v>
      </c>
      <c r="H53" s="40">
        <v>433.45000000000005</v>
      </c>
      <c r="I53" s="40">
        <v>435.65</v>
      </c>
      <c r="J53" s="40">
        <v>437.30000000000007</v>
      </c>
      <c r="K53" s="31">
        <v>434</v>
      </c>
      <c r="L53" s="31">
        <v>430.15</v>
      </c>
      <c r="M53" s="31">
        <v>32.825539999999997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735.45</v>
      </c>
      <c r="D54" s="40">
        <v>726.93333333333339</v>
      </c>
      <c r="E54" s="40">
        <v>715.86666666666679</v>
      </c>
      <c r="F54" s="40">
        <v>696.28333333333342</v>
      </c>
      <c r="G54" s="40">
        <v>685.21666666666681</v>
      </c>
      <c r="H54" s="40">
        <v>746.51666666666677</v>
      </c>
      <c r="I54" s="40">
        <v>757.58333333333337</v>
      </c>
      <c r="J54" s="40">
        <v>777.16666666666674</v>
      </c>
      <c r="K54" s="31">
        <v>738</v>
      </c>
      <c r="L54" s="31">
        <v>707.35</v>
      </c>
      <c r="M54" s="31">
        <v>151.8049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347.9</v>
      </c>
      <c r="D55" s="40">
        <v>348.41666666666669</v>
      </c>
      <c r="E55" s="40">
        <v>345.68333333333339</v>
      </c>
      <c r="F55" s="40">
        <v>343.4666666666667</v>
      </c>
      <c r="G55" s="40">
        <v>340.73333333333341</v>
      </c>
      <c r="H55" s="40">
        <v>350.63333333333338</v>
      </c>
      <c r="I55" s="40">
        <v>353.36666666666662</v>
      </c>
      <c r="J55" s="40">
        <v>355.58333333333337</v>
      </c>
      <c r="K55" s="31">
        <v>351.15</v>
      </c>
      <c r="L55" s="31">
        <v>346.2</v>
      </c>
      <c r="M55" s="31">
        <v>11.75287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18784.7</v>
      </c>
      <c r="D56" s="40">
        <v>18646.883333333331</v>
      </c>
      <c r="E56" s="40">
        <v>18043.766666666663</v>
      </c>
      <c r="F56" s="40">
        <v>17302.833333333332</v>
      </c>
      <c r="G56" s="40">
        <v>16699.716666666664</v>
      </c>
      <c r="H56" s="40">
        <v>19387.816666666662</v>
      </c>
      <c r="I56" s="40">
        <v>19990.933333333331</v>
      </c>
      <c r="J56" s="40">
        <v>20731.866666666661</v>
      </c>
      <c r="K56" s="31">
        <v>19250</v>
      </c>
      <c r="L56" s="31">
        <v>17905.95</v>
      </c>
      <c r="M56" s="31">
        <v>2.9161100000000002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3698.5</v>
      </c>
      <c r="D57" s="40">
        <v>3672.8333333333335</v>
      </c>
      <c r="E57" s="40">
        <v>3625.666666666667</v>
      </c>
      <c r="F57" s="40">
        <v>3552.8333333333335</v>
      </c>
      <c r="G57" s="40">
        <v>3505.666666666667</v>
      </c>
      <c r="H57" s="40">
        <v>3745.666666666667</v>
      </c>
      <c r="I57" s="40">
        <v>3792.8333333333339</v>
      </c>
      <c r="J57" s="40">
        <v>3865.666666666667</v>
      </c>
      <c r="K57" s="31">
        <v>3720</v>
      </c>
      <c r="L57" s="31">
        <v>3600</v>
      </c>
      <c r="M57" s="31">
        <v>7.0675499999999998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502.05</v>
      </c>
      <c r="D58" s="40">
        <v>500.68333333333339</v>
      </c>
      <c r="E58" s="40">
        <v>496.46666666666681</v>
      </c>
      <c r="F58" s="40">
        <v>490.88333333333344</v>
      </c>
      <c r="G58" s="40">
        <v>486.66666666666686</v>
      </c>
      <c r="H58" s="40">
        <v>506.26666666666677</v>
      </c>
      <c r="I58" s="40">
        <v>510.48333333333335</v>
      </c>
      <c r="J58" s="40">
        <v>516.06666666666672</v>
      </c>
      <c r="K58" s="31">
        <v>504.9</v>
      </c>
      <c r="L58" s="31">
        <v>495.1</v>
      </c>
      <c r="M58" s="31">
        <v>14.43402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235.95</v>
      </c>
      <c r="D59" s="40">
        <v>238.03333333333333</v>
      </c>
      <c r="E59" s="40">
        <v>231.91666666666666</v>
      </c>
      <c r="F59" s="40">
        <v>227.88333333333333</v>
      </c>
      <c r="G59" s="40">
        <v>221.76666666666665</v>
      </c>
      <c r="H59" s="40">
        <v>242.06666666666666</v>
      </c>
      <c r="I59" s="40">
        <v>248.18333333333334</v>
      </c>
      <c r="J59" s="40">
        <v>252.21666666666667</v>
      </c>
      <c r="K59" s="31">
        <v>244.15</v>
      </c>
      <c r="L59" s="31">
        <v>234</v>
      </c>
      <c r="M59" s="31">
        <v>178.96871999999999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139.25</v>
      </c>
      <c r="D60" s="40">
        <v>139.20000000000002</v>
      </c>
      <c r="E60" s="40">
        <v>138.55000000000004</v>
      </c>
      <c r="F60" s="40">
        <v>137.85000000000002</v>
      </c>
      <c r="G60" s="40">
        <v>137.20000000000005</v>
      </c>
      <c r="H60" s="40">
        <v>139.90000000000003</v>
      </c>
      <c r="I60" s="40">
        <v>140.55000000000001</v>
      </c>
      <c r="J60" s="40">
        <v>141.25000000000003</v>
      </c>
      <c r="K60" s="31">
        <v>139.85</v>
      </c>
      <c r="L60" s="31">
        <v>138.5</v>
      </c>
      <c r="M60" s="31">
        <v>5.5860200000000004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647.65</v>
      </c>
      <c r="D61" s="40">
        <v>643.7833333333333</v>
      </c>
      <c r="E61" s="40">
        <v>634.86666666666656</v>
      </c>
      <c r="F61" s="40">
        <v>622.08333333333326</v>
      </c>
      <c r="G61" s="40">
        <v>613.16666666666652</v>
      </c>
      <c r="H61" s="40">
        <v>656.56666666666661</v>
      </c>
      <c r="I61" s="40">
        <v>665.48333333333335</v>
      </c>
      <c r="J61" s="40">
        <v>678.26666666666665</v>
      </c>
      <c r="K61" s="31">
        <v>652.70000000000005</v>
      </c>
      <c r="L61" s="31">
        <v>631</v>
      </c>
      <c r="M61" s="31">
        <v>17.712299999999999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912.45</v>
      </c>
      <c r="D62" s="40">
        <v>915.65</v>
      </c>
      <c r="E62" s="40">
        <v>906.8</v>
      </c>
      <c r="F62" s="40">
        <v>901.15</v>
      </c>
      <c r="G62" s="40">
        <v>892.3</v>
      </c>
      <c r="H62" s="40">
        <v>921.3</v>
      </c>
      <c r="I62" s="40">
        <v>930.15000000000009</v>
      </c>
      <c r="J62" s="40">
        <v>935.8</v>
      </c>
      <c r="K62" s="31">
        <v>924.5</v>
      </c>
      <c r="L62" s="31">
        <v>910</v>
      </c>
      <c r="M62" s="31">
        <v>15.97922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168.55</v>
      </c>
      <c r="D63" s="40">
        <v>169.68333333333334</v>
      </c>
      <c r="E63" s="40">
        <v>167.06666666666666</v>
      </c>
      <c r="F63" s="40">
        <v>165.58333333333331</v>
      </c>
      <c r="G63" s="40">
        <v>162.96666666666664</v>
      </c>
      <c r="H63" s="40">
        <v>171.16666666666669</v>
      </c>
      <c r="I63" s="40">
        <v>173.78333333333336</v>
      </c>
      <c r="J63" s="40">
        <v>175.26666666666671</v>
      </c>
      <c r="K63" s="31">
        <v>172.3</v>
      </c>
      <c r="L63" s="31">
        <v>168.2</v>
      </c>
      <c r="M63" s="31">
        <v>9.0547400000000007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166.7</v>
      </c>
      <c r="D64" s="40">
        <v>167.99999999999997</v>
      </c>
      <c r="E64" s="40">
        <v>165.14999999999995</v>
      </c>
      <c r="F64" s="40">
        <v>163.59999999999997</v>
      </c>
      <c r="G64" s="40">
        <v>160.74999999999994</v>
      </c>
      <c r="H64" s="40">
        <v>169.54999999999995</v>
      </c>
      <c r="I64" s="40">
        <v>172.39999999999998</v>
      </c>
      <c r="J64" s="40">
        <v>173.94999999999996</v>
      </c>
      <c r="K64" s="31">
        <v>170.85</v>
      </c>
      <c r="L64" s="31">
        <v>166.45</v>
      </c>
      <c r="M64" s="31">
        <v>92.121430000000004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5354.15</v>
      </c>
      <c r="D65" s="40">
        <v>5339.0166666666664</v>
      </c>
      <c r="E65" s="40">
        <v>5303.0333333333328</v>
      </c>
      <c r="F65" s="40">
        <v>5251.9166666666661</v>
      </c>
      <c r="G65" s="40">
        <v>5215.9333333333325</v>
      </c>
      <c r="H65" s="40">
        <v>5390.1333333333332</v>
      </c>
      <c r="I65" s="40">
        <v>5426.1166666666668</v>
      </c>
      <c r="J65" s="40">
        <v>5477.2333333333336</v>
      </c>
      <c r="K65" s="31">
        <v>5375</v>
      </c>
      <c r="L65" s="31">
        <v>5287.9</v>
      </c>
      <c r="M65" s="31">
        <v>2.3503799999999999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1553</v>
      </c>
      <c r="D66" s="40">
        <v>1546</v>
      </c>
      <c r="E66" s="40">
        <v>1537</v>
      </c>
      <c r="F66" s="40">
        <v>1521</v>
      </c>
      <c r="G66" s="40">
        <v>1512</v>
      </c>
      <c r="H66" s="40">
        <v>1562</v>
      </c>
      <c r="I66" s="40">
        <v>1571</v>
      </c>
      <c r="J66" s="40">
        <v>1587</v>
      </c>
      <c r="K66" s="31">
        <v>1555</v>
      </c>
      <c r="L66" s="31">
        <v>1530</v>
      </c>
      <c r="M66" s="31">
        <v>3.0390799999999998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704.5</v>
      </c>
      <c r="D67" s="40">
        <v>703.13333333333333</v>
      </c>
      <c r="E67" s="40">
        <v>695.4666666666667</v>
      </c>
      <c r="F67" s="40">
        <v>686.43333333333339</v>
      </c>
      <c r="G67" s="40">
        <v>678.76666666666677</v>
      </c>
      <c r="H67" s="40">
        <v>712.16666666666663</v>
      </c>
      <c r="I67" s="40">
        <v>719.83333333333337</v>
      </c>
      <c r="J67" s="40">
        <v>728.86666666666656</v>
      </c>
      <c r="K67" s="31">
        <v>710.8</v>
      </c>
      <c r="L67" s="31">
        <v>694.1</v>
      </c>
      <c r="M67" s="31">
        <v>19.747319999999998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788.4</v>
      </c>
      <c r="D68" s="40">
        <v>789.71666666666658</v>
      </c>
      <c r="E68" s="40">
        <v>784.23333333333312</v>
      </c>
      <c r="F68" s="40">
        <v>780.06666666666649</v>
      </c>
      <c r="G68" s="40">
        <v>774.58333333333303</v>
      </c>
      <c r="H68" s="40">
        <v>793.88333333333321</v>
      </c>
      <c r="I68" s="40">
        <v>799.36666666666656</v>
      </c>
      <c r="J68" s="40">
        <v>803.5333333333333</v>
      </c>
      <c r="K68" s="31">
        <v>795.2</v>
      </c>
      <c r="L68" s="31">
        <v>785.55</v>
      </c>
      <c r="M68" s="31">
        <v>6.81698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459.7</v>
      </c>
      <c r="D69" s="40">
        <v>458.36666666666662</v>
      </c>
      <c r="E69" s="40">
        <v>454.43333333333322</v>
      </c>
      <c r="F69" s="40">
        <v>449.16666666666663</v>
      </c>
      <c r="G69" s="40">
        <v>445.23333333333323</v>
      </c>
      <c r="H69" s="40">
        <v>463.63333333333321</v>
      </c>
      <c r="I69" s="40">
        <v>467.56666666666661</v>
      </c>
      <c r="J69" s="40">
        <v>472.8333333333332</v>
      </c>
      <c r="K69" s="31">
        <v>462.3</v>
      </c>
      <c r="L69" s="31">
        <v>453.1</v>
      </c>
      <c r="M69" s="31">
        <v>13.67169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924.55</v>
      </c>
      <c r="D70" s="40">
        <v>926.66666666666663</v>
      </c>
      <c r="E70" s="40">
        <v>914.33333333333326</v>
      </c>
      <c r="F70" s="40">
        <v>904.11666666666667</v>
      </c>
      <c r="G70" s="40">
        <v>891.7833333333333</v>
      </c>
      <c r="H70" s="40">
        <v>936.88333333333321</v>
      </c>
      <c r="I70" s="40">
        <v>949.21666666666647</v>
      </c>
      <c r="J70" s="40">
        <v>959.43333333333317</v>
      </c>
      <c r="K70" s="31">
        <v>939</v>
      </c>
      <c r="L70" s="31">
        <v>916.45</v>
      </c>
      <c r="M70" s="31">
        <v>17.36346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434.5</v>
      </c>
      <c r="D71" s="40">
        <v>434.43333333333334</v>
      </c>
      <c r="E71" s="40">
        <v>430.06666666666666</v>
      </c>
      <c r="F71" s="40">
        <v>425.63333333333333</v>
      </c>
      <c r="G71" s="40">
        <v>421.26666666666665</v>
      </c>
      <c r="H71" s="40">
        <v>438.86666666666667</v>
      </c>
      <c r="I71" s="40">
        <v>443.23333333333335</v>
      </c>
      <c r="J71" s="40">
        <v>447.66666666666669</v>
      </c>
      <c r="K71" s="31">
        <v>438.8</v>
      </c>
      <c r="L71" s="31">
        <v>430</v>
      </c>
      <c r="M71" s="31">
        <v>45.63617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605.25</v>
      </c>
      <c r="D72" s="40">
        <v>603.38333333333333</v>
      </c>
      <c r="E72" s="40">
        <v>599.86666666666667</v>
      </c>
      <c r="F72" s="40">
        <v>594.48333333333335</v>
      </c>
      <c r="G72" s="40">
        <v>590.9666666666667</v>
      </c>
      <c r="H72" s="40">
        <v>608.76666666666665</v>
      </c>
      <c r="I72" s="40">
        <v>612.2833333333333</v>
      </c>
      <c r="J72" s="40">
        <v>617.66666666666663</v>
      </c>
      <c r="K72" s="31">
        <v>606.9</v>
      </c>
      <c r="L72" s="31">
        <v>598</v>
      </c>
      <c r="M72" s="31">
        <v>18.016390000000001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2167.65</v>
      </c>
      <c r="D73" s="40">
        <v>2158.35</v>
      </c>
      <c r="E73" s="40">
        <v>2117.6999999999998</v>
      </c>
      <c r="F73" s="40">
        <v>2067.75</v>
      </c>
      <c r="G73" s="40">
        <v>2027.1</v>
      </c>
      <c r="H73" s="40">
        <v>2208.2999999999997</v>
      </c>
      <c r="I73" s="40">
        <v>2248.9500000000003</v>
      </c>
      <c r="J73" s="40">
        <v>2298.8999999999996</v>
      </c>
      <c r="K73" s="31">
        <v>2199</v>
      </c>
      <c r="L73" s="31">
        <v>2108.4</v>
      </c>
      <c r="M73" s="31">
        <v>3.58257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2361.3000000000002</v>
      </c>
      <c r="D74" s="40">
        <v>2353.0666666666671</v>
      </c>
      <c r="E74" s="40">
        <v>2324.233333333334</v>
      </c>
      <c r="F74" s="40">
        <v>2287.166666666667</v>
      </c>
      <c r="G74" s="40">
        <v>2258.3333333333339</v>
      </c>
      <c r="H74" s="40">
        <v>2390.1333333333341</v>
      </c>
      <c r="I74" s="40">
        <v>2418.9666666666672</v>
      </c>
      <c r="J74" s="40">
        <v>2456.0333333333342</v>
      </c>
      <c r="K74" s="31">
        <v>2381.9</v>
      </c>
      <c r="L74" s="31">
        <v>2316</v>
      </c>
      <c r="M74" s="31">
        <v>5.5800999999999998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181.25</v>
      </c>
      <c r="D75" s="40">
        <v>183.15</v>
      </c>
      <c r="E75" s="40">
        <v>178.10000000000002</v>
      </c>
      <c r="F75" s="40">
        <v>174.95000000000002</v>
      </c>
      <c r="G75" s="40">
        <v>169.90000000000003</v>
      </c>
      <c r="H75" s="40">
        <v>186.3</v>
      </c>
      <c r="I75" s="40">
        <v>191.35000000000002</v>
      </c>
      <c r="J75" s="40">
        <v>194.5</v>
      </c>
      <c r="K75" s="31">
        <v>188.2</v>
      </c>
      <c r="L75" s="31">
        <v>180</v>
      </c>
      <c r="M75" s="31">
        <v>20.374880000000001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4905.75</v>
      </c>
      <c r="D76" s="40">
        <v>4906.2</v>
      </c>
      <c r="E76" s="40">
        <v>4865.5499999999993</v>
      </c>
      <c r="F76" s="40">
        <v>4825.3499999999995</v>
      </c>
      <c r="G76" s="40">
        <v>4784.6999999999989</v>
      </c>
      <c r="H76" s="40">
        <v>4946.3999999999996</v>
      </c>
      <c r="I76" s="40">
        <v>4987.0499999999993</v>
      </c>
      <c r="J76" s="40">
        <v>5027.25</v>
      </c>
      <c r="K76" s="31">
        <v>4946.8500000000004</v>
      </c>
      <c r="L76" s="31">
        <v>4866</v>
      </c>
      <c r="M76" s="31">
        <v>4.5479000000000003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5527.3</v>
      </c>
      <c r="D77" s="40">
        <v>5539.2666666666664</v>
      </c>
      <c r="E77" s="40">
        <v>5478.5333333333328</v>
      </c>
      <c r="F77" s="40">
        <v>5429.7666666666664</v>
      </c>
      <c r="G77" s="40">
        <v>5369.0333333333328</v>
      </c>
      <c r="H77" s="40">
        <v>5588.0333333333328</v>
      </c>
      <c r="I77" s="40">
        <v>5648.7666666666664</v>
      </c>
      <c r="J77" s="40">
        <v>5697.5333333333328</v>
      </c>
      <c r="K77" s="31">
        <v>5600</v>
      </c>
      <c r="L77" s="31">
        <v>5490.5</v>
      </c>
      <c r="M77" s="31">
        <v>2.3517199999999998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3635.75</v>
      </c>
      <c r="D78" s="40">
        <v>3645.2666666666664</v>
      </c>
      <c r="E78" s="40">
        <v>3600.5333333333328</v>
      </c>
      <c r="F78" s="40">
        <v>3565.3166666666666</v>
      </c>
      <c r="G78" s="40">
        <v>3520.583333333333</v>
      </c>
      <c r="H78" s="40">
        <v>3680.4833333333327</v>
      </c>
      <c r="I78" s="40">
        <v>3725.2166666666662</v>
      </c>
      <c r="J78" s="40">
        <v>3760.4333333333325</v>
      </c>
      <c r="K78" s="31">
        <v>3690</v>
      </c>
      <c r="L78" s="31">
        <v>3610.05</v>
      </c>
      <c r="M78" s="31">
        <v>0.76558000000000004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4829.3500000000004</v>
      </c>
      <c r="D79" s="40">
        <v>4817.7666666666664</v>
      </c>
      <c r="E79" s="40">
        <v>4785.583333333333</v>
      </c>
      <c r="F79" s="40">
        <v>4741.8166666666666</v>
      </c>
      <c r="G79" s="40">
        <v>4709.6333333333332</v>
      </c>
      <c r="H79" s="40">
        <v>4861.5333333333328</v>
      </c>
      <c r="I79" s="40">
        <v>4893.7166666666672</v>
      </c>
      <c r="J79" s="40">
        <v>4937.4833333333327</v>
      </c>
      <c r="K79" s="31">
        <v>4849.95</v>
      </c>
      <c r="L79" s="31">
        <v>4774</v>
      </c>
      <c r="M79" s="31">
        <v>3.4223400000000002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2746.75</v>
      </c>
      <c r="D80" s="40">
        <v>2740.7666666666664</v>
      </c>
      <c r="E80" s="40">
        <v>2715.9833333333327</v>
      </c>
      <c r="F80" s="40">
        <v>2685.2166666666662</v>
      </c>
      <c r="G80" s="40">
        <v>2660.4333333333325</v>
      </c>
      <c r="H80" s="40">
        <v>2771.5333333333328</v>
      </c>
      <c r="I80" s="40">
        <v>2796.3166666666666</v>
      </c>
      <c r="J80" s="40">
        <v>2827.083333333333</v>
      </c>
      <c r="K80" s="31">
        <v>2765.55</v>
      </c>
      <c r="L80" s="31">
        <v>2710</v>
      </c>
      <c r="M80" s="31">
        <v>8.6163500000000006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555.6</v>
      </c>
      <c r="D81" s="40">
        <v>559.19999999999993</v>
      </c>
      <c r="E81" s="40">
        <v>548.49999999999989</v>
      </c>
      <c r="F81" s="40">
        <v>541.4</v>
      </c>
      <c r="G81" s="40">
        <v>530.69999999999993</v>
      </c>
      <c r="H81" s="40">
        <v>566.29999999999984</v>
      </c>
      <c r="I81" s="40">
        <v>576.99999999999989</v>
      </c>
      <c r="J81" s="40">
        <v>584.0999999999998</v>
      </c>
      <c r="K81" s="31">
        <v>569.9</v>
      </c>
      <c r="L81" s="31">
        <v>552.1</v>
      </c>
      <c r="M81" s="31">
        <v>4.0298299999999996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1867.4</v>
      </c>
      <c r="D82" s="40">
        <v>1862.1166666666668</v>
      </c>
      <c r="E82" s="40">
        <v>1846.2833333333335</v>
      </c>
      <c r="F82" s="40">
        <v>1825.1666666666667</v>
      </c>
      <c r="G82" s="40">
        <v>1809.3333333333335</v>
      </c>
      <c r="H82" s="40">
        <v>1883.2333333333336</v>
      </c>
      <c r="I82" s="40">
        <v>1899.0666666666666</v>
      </c>
      <c r="J82" s="40">
        <v>1920.1833333333336</v>
      </c>
      <c r="K82" s="31">
        <v>1877.95</v>
      </c>
      <c r="L82" s="31">
        <v>1841</v>
      </c>
      <c r="M82" s="31">
        <v>0.21393000000000001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1543.1</v>
      </c>
      <c r="D83" s="40">
        <v>1553.2833333333335</v>
      </c>
      <c r="E83" s="40">
        <v>1510.5666666666671</v>
      </c>
      <c r="F83" s="40">
        <v>1478.0333333333335</v>
      </c>
      <c r="G83" s="40">
        <v>1435.3166666666671</v>
      </c>
      <c r="H83" s="40">
        <v>1585.8166666666671</v>
      </c>
      <c r="I83" s="40">
        <v>1628.5333333333338</v>
      </c>
      <c r="J83" s="40">
        <v>1661.0666666666671</v>
      </c>
      <c r="K83" s="31">
        <v>1596</v>
      </c>
      <c r="L83" s="31">
        <v>1520.75</v>
      </c>
      <c r="M83" s="31">
        <v>15.68558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183.1</v>
      </c>
      <c r="D84" s="40">
        <v>183.71666666666667</v>
      </c>
      <c r="E84" s="40">
        <v>181.98333333333335</v>
      </c>
      <c r="F84" s="40">
        <v>180.86666666666667</v>
      </c>
      <c r="G84" s="40">
        <v>179.13333333333335</v>
      </c>
      <c r="H84" s="40">
        <v>184.83333333333334</v>
      </c>
      <c r="I84" s="40">
        <v>186.56666666666663</v>
      </c>
      <c r="J84" s="40">
        <v>187.68333333333334</v>
      </c>
      <c r="K84" s="31">
        <v>185.45</v>
      </c>
      <c r="L84" s="31">
        <v>182.6</v>
      </c>
      <c r="M84" s="31">
        <v>16.983129999999999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100.35</v>
      </c>
      <c r="D85" s="40">
        <v>101.06666666666666</v>
      </c>
      <c r="E85" s="40">
        <v>99.333333333333329</v>
      </c>
      <c r="F85" s="40">
        <v>98.316666666666663</v>
      </c>
      <c r="G85" s="40">
        <v>96.583333333333329</v>
      </c>
      <c r="H85" s="40">
        <v>102.08333333333333</v>
      </c>
      <c r="I85" s="40">
        <v>103.81666666666668</v>
      </c>
      <c r="J85" s="40">
        <v>104.83333333333333</v>
      </c>
      <c r="K85" s="31">
        <v>102.8</v>
      </c>
      <c r="L85" s="31">
        <v>100.05</v>
      </c>
      <c r="M85" s="31">
        <v>165.67044000000001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264.8</v>
      </c>
      <c r="D86" s="40">
        <v>267.40000000000003</v>
      </c>
      <c r="E86" s="40">
        <v>261.10000000000008</v>
      </c>
      <c r="F86" s="40">
        <v>257.40000000000003</v>
      </c>
      <c r="G86" s="40">
        <v>251.10000000000008</v>
      </c>
      <c r="H86" s="40">
        <v>271.10000000000008</v>
      </c>
      <c r="I86" s="40">
        <v>277.40000000000003</v>
      </c>
      <c r="J86" s="40">
        <v>281.10000000000008</v>
      </c>
      <c r="K86" s="31">
        <v>273.7</v>
      </c>
      <c r="L86" s="31">
        <v>263.7</v>
      </c>
      <c r="M86" s="31">
        <v>22.423249999999999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152.1</v>
      </c>
      <c r="D87" s="40">
        <v>151.6</v>
      </c>
      <c r="E87" s="40">
        <v>150.1</v>
      </c>
      <c r="F87" s="40">
        <v>148.1</v>
      </c>
      <c r="G87" s="40">
        <v>146.6</v>
      </c>
      <c r="H87" s="40">
        <v>153.6</v>
      </c>
      <c r="I87" s="40">
        <v>155.1</v>
      </c>
      <c r="J87" s="40">
        <v>157.1</v>
      </c>
      <c r="K87" s="31">
        <v>153.1</v>
      </c>
      <c r="L87" s="31">
        <v>149.6</v>
      </c>
      <c r="M87" s="31">
        <v>189.19425000000001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41.8</v>
      </c>
      <c r="D88" s="40">
        <v>42.166666666666664</v>
      </c>
      <c r="E88" s="40">
        <v>41.283333333333331</v>
      </c>
      <c r="F88" s="40">
        <v>40.766666666666666</v>
      </c>
      <c r="G88" s="40">
        <v>39.883333333333333</v>
      </c>
      <c r="H88" s="40">
        <v>42.68333333333333</v>
      </c>
      <c r="I88" s="40">
        <v>43.56666666666667</v>
      </c>
      <c r="J88" s="40">
        <v>44.083333333333329</v>
      </c>
      <c r="K88" s="31">
        <v>43.05</v>
      </c>
      <c r="L88" s="31">
        <v>41.65</v>
      </c>
      <c r="M88" s="31">
        <v>175.98667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3601.35</v>
      </c>
      <c r="D89" s="40">
        <v>3593.2833333333328</v>
      </c>
      <c r="E89" s="40">
        <v>3572.1166666666659</v>
      </c>
      <c r="F89" s="40">
        <v>3542.8833333333332</v>
      </c>
      <c r="G89" s="40">
        <v>3521.7166666666662</v>
      </c>
      <c r="H89" s="40">
        <v>3622.5166666666655</v>
      </c>
      <c r="I89" s="40">
        <v>3643.6833333333325</v>
      </c>
      <c r="J89" s="40">
        <v>3672.9166666666652</v>
      </c>
      <c r="K89" s="31">
        <v>3614.45</v>
      </c>
      <c r="L89" s="31">
        <v>3564.05</v>
      </c>
      <c r="M89" s="31">
        <v>0.95213000000000003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520.70000000000005</v>
      </c>
      <c r="D90" s="40">
        <v>522.56666666666672</v>
      </c>
      <c r="E90" s="40">
        <v>516.63333333333344</v>
      </c>
      <c r="F90" s="40">
        <v>512.56666666666672</v>
      </c>
      <c r="G90" s="40">
        <v>506.63333333333344</v>
      </c>
      <c r="H90" s="40">
        <v>526.63333333333344</v>
      </c>
      <c r="I90" s="40">
        <v>532.56666666666661</v>
      </c>
      <c r="J90" s="40">
        <v>536.63333333333344</v>
      </c>
      <c r="K90" s="31">
        <v>528.5</v>
      </c>
      <c r="L90" s="31">
        <v>518.5</v>
      </c>
      <c r="M90" s="31">
        <v>6.6022400000000001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976.7</v>
      </c>
      <c r="D91" s="40">
        <v>971.9</v>
      </c>
      <c r="E91" s="40">
        <v>962.8</v>
      </c>
      <c r="F91" s="40">
        <v>948.9</v>
      </c>
      <c r="G91" s="40">
        <v>939.8</v>
      </c>
      <c r="H91" s="40">
        <v>985.8</v>
      </c>
      <c r="I91" s="40">
        <v>994.90000000000009</v>
      </c>
      <c r="J91" s="40">
        <v>1008.8</v>
      </c>
      <c r="K91" s="31">
        <v>981</v>
      </c>
      <c r="L91" s="31">
        <v>958</v>
      </c>
      <c r="M91" s="31">
        <v>8.7039799999999996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632.54999999999995</v>
      </c>
      <c r="D92" s="40">
        <v>636.9</v>
      </c>
      <c r="E92" s="40">
        <v>621.79999999999995</v>
      </c>
      <c r="F92" s="40">
        <v>611.04999999999995</v>
      </c>
      <c r="G92" s="40">
        <v>595.94999999999993</v>
      </c>
      <c r="H92" s="40">
        <v>647.65</v>
      </c>
      <c r="I92" s="40">
        <v>662.75000000000011</v>
      </c>
      <c r="J92" s="40">
        <v>673.5</v>
      </c>
      <c r="K92" s="31">
        <v>652</v>
      </c>
      <c r="L92" s="31">
        <v>626.15</v>
      </c>
      <c r="M92" s="31">
        <v>8.0121099999999998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2369.65</v>
      </c>
      <c r="D93" s="40">
        <v>2376.2666666666669</v>
      </c>
      <c r="E93" s="40">
        <v>2336.3833333333337</v>
      </c>
      <c r="F93" s="40">
        <v>2303.1166666666668</v>
      </c>
      <c r="G93" s="40">
        <v>2263.2333333333336</v>
      </c>
      <c r="H93" s="40">
        <v>2409.5333333333338</v>
      </c>
      <c r="I93" s="40">
        <v>2449.416666666667</v>
      </c>
      <c r="J93" s="40">
        <v>2482.6833333333338</v>
      </c>
      <c r="K93" s="31">
        <v>2416.15</v>
      </c>
      <c r="L93" s="31">
        <v>2343</v>
      </c>
      <c r="M93" s="31">
        <v>11.075419999999999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1874.45</v>
      </c>
      <c r="D94" s="40">
        <v>1865.2833333333335</v>
      </c>
      <c r="E94" s="40">
        <v>1851.166666666667</v>
      </c>
      <c r="F94" s="40">
        <v>1827.8833333333334</v>
      </c>
      <c r="G94" s="40">
        <v>1813.7666666666669</v>
      </c>
      <c r="H94" s="40">
        <v>1888.5666666666671</v>
      </c>
      <c r="I94" s="40">
        <v>1902.6833333333334</v>
      </c>
      <c r="J94" s="40">
        <v>1925.9666666666672</v>
      </c>
      <c r="K94" s="31">
        <v>1879.4</v>
      </c>
      <c r="L94" s="31">
        <v>1842</v>
      </c>
      <c r="M94" s="31">
        <v>5.0529999999999999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659.45</v>
      </c>
      <c r="D95" s="40">
        <v>653.58333333333337</v>
      </c>
      <c r="E95" s="40">
        <v>645.31666666666672</v>
      </c>
      <c r="F95" s="40">
        <v>631.18333333333339</v>
      </c>
      <c r="G95" s="40">
        <v>622.91666666666674</v>
      </c>
      <c r="H95" s="40">
        <v>667.7166666666667</v>
      </c>
      <c r="I95" s="40">
        <v>675.98333333333335</v>
      </c>
      <c r="J95" s="40">
        <v>690.11666666666667</v>
      </c>
      <c r="K95" s="31">
        <v>661.85</v>
      </c>
      <c r="L95" s="31">
        <v>639.45000000000005</v>
      </c>
      <c r="M95" s="31">
        <v>15.58188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317.14999999999998</v>
      </c>
      <c r="D96" s="40">
        <v>315.7</v>
      </c>
      <c r="E96" s="40">
        <v>311.59999999999997</v>
      </c>
      <c r="F96" s="40">
        <v>306.04999999999995</v>
      </c>
      <c r="G96" s="40">
        <v>301.94999999999993</v>
      </c>
      <c r="H96" s="40">
        <v>321.25</v>
      </c>
      <c r="I96" s="40">
        <v>325.35000000000002</v>
      </c>
      <c r="J96" s="40">
        <v>330.90000000000003</v>
      </c>
      <c r="K96" s="31">
        <v>319.8</v>
      </c>
      <c r="L96" s="31">
        <v>310.14999999999998</v>
      </c>
      <c r="M96" s="31">
        <v>13.171670000000001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1169.1500000000001</v>
      </c>
      <c r="D97" s="40">
        <v>1168.75</v>
      </c>
      <c r="E97" s="40">
        <v>1162.5</v>
      </c>
      <c r="F97" s="40">
        <v>1155.8499999999999</v>
      </c>
      <c r="G97" s="40">
        <v>1149.5999999999999</v>
      </c>
      <c r="H97" s="40">
        <v>1175.4000000000001</v>
      </c>
      <c r="I97" s="40">
        <v>1181.6500000000001</v>
      </c>
      <c r="J97" s="40">
        <v>1188.3000000000002</v>
      </c>
      <c r="K97" s="31">
        <v>1175</v>
      </c>
      <c r="L97" s="31">
        <v>1162.0999999999999</v>
      </c>
      <c r="M97" s="31">
        <v>24.013249999999999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2688.75</v>
      </c>
      <c r="D98" s="40">
        <v>2682.5833333333335</v>
      </c>
      <c r="E98" s="40">
        <v>2666.166666666667</v>
      </c>
      <c r="F98" s="40">
        <v>2643.5833333333335</v>
      </c>
      <c r="G98" s="40">
        <v>2627.166666666667</v>
      </c>
      <c r="H98" s="40">
        <v>2705.166666666667</v>
      </c>
      <c r="I98" s="40">
        <v>2721.5833333333339</v>
      </c>
      <c r="J98" s="40">
        <v>2744.166666666667</v>
      </c>
      <c r="K98" s="31">
        <v>2699</v>
      </c>
      <c r="L98" s="31">
        <v>2660</v>
      </c>
      <c r="M98" s="31">
        <v>2.16744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1555.25</v>
      </c>
      <c r="D99" s="40">
        <v>1558.0833333333333</v>
      </c>
      <c r="E99" s="40">
        <v>1547.1666666666665</v>
      </c>
      <c r="F99" s="40">
        <v>1539.0833333333333</v>
      </c>
      <c r="G99" s="40">
        <v>1528.1666666666665</v>
      </c>
      <c r="H99" s="40">
        <v>1566.1666666666665</v>
      </c>
      <c r="I99" s="40">
        <v>1577.083333333333</v>
      </c>
      <c r="J99" s="40">
        <v>1585.1666666666665</v>
      </c>
      <c r="K99" s="31">
        <v>1569</v>
      </c>
      <c r="L99" s="31">
        <v>1550</v>
      </c>
      <c r="M99" s="31">
        <v>68.570629999999994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706.5</v>
      </c>
      <c r="D100" s="40">
        <v>705.0333333333333</v>
      </c>
      <c r="E100" s="40">
        <v>702.06666666666661</v>
      </c>
      <c r="F100" s="40">
        <v>697.63333333333333</v>
      </c>
      <c r="G100" s="40">
        <v>694.66666666666663</v>
      </c>
      <c r="H100" s="40">
        <v>709.46666666666658</v>
      </c>
      <c r="I100" s="40">
        <v>712.43333333333328</v>
      </c>
      <c r="J100" s="40">
        <v>716.86666666666656</v>
      </c>
      <c r="K100" s="31">
        <v>708</v>
      </c>
      <c r="L100" s="31">
        <v>700.6</v>
      </c>
      <c r="M100" s="31">
        <v>20.7791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1347.05</v>
      </c>
      <c r="D101" s="40">
        <v>1338.4166666666667</v>
      </c>
      <c r="E101" s="40">
        <v>1326.8333333333335</v>
      </c>
      <c r="F101" s="40">
        <v>1306.6166666666668</v>
      </c>
      <c r="G101" s="40">
        <v>1295.0333333333335</v>
      </c>
      <c r="H101" s="40">
        <v>1358.6333333333334</v>
      </c>
      <c r="I101" s="40">
        <v>1370.2166666666669</v>
      </c>
      <c r="J101" s="40">
        <v>1390.4333333333334</v>
      </c>
      <c r="K101" s="31">
        <v>1350</v>
      </c>
      <c r="L101" s="31">
        <v>1318.2</v>
      </c>
      <c r="M101" s="31">
        <v>7.2960200000000004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2718.8</v>
      </c>
      <c r="D102" s="40">
        <v>2717.5333333333333</v>
      </c>
      <c r="E102" s="40">
        <v>2703.1166666666668</v>
      </c>
      <c r="F102" s="40">
        <v>2687.4333333333334</v>
      </c>
      <c r="G102" s="40">
        <v>2673.0166666666669</v>
      </c>
      <c r="H102" s="40">
        <v>2733.2166666666667</v>
      </c>
      <c r="I102" s="40">
        <v>2747.6333333333337</v>
      </c>
      <c r="J102" s="40">
        <v>2763.3166666666666</v>
      </c>
      <c r="K102" s="31">
        <v>2731.95</v>
      </c>
      <c r="L102" s="31">
        <v>2701.85</v>
      </c>
      <c r="M102" s="31">
        <v>3.9021699999999999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449.75</v>
      </c>
      <c r="D103" s="40">
        <v>454.08333333333331</v>
      </c>
      <c r="E103" s="40">
        <v>444.16666666666663</v>
      </c>
      <c r="F103" s="40">
        <v>438.58333333333331</v>
      </c>
      <c r="G103" s="40">
        <v>428.66666666666663</v>
      </c>
      <c r="H103" s="40">
        <v>459.66666666666663</v>
      </c>
      <c r="I103" s="40">
        <v>469.58333333333326</v>
      </c>
      <c r="J103" s="40">
        <v>475.16666666666663</v>
      </c>
      <c r="K103" s="31">
        <v>464</v>
      </c>
      <c r="L103" s="31">
        <v>448.5</v>
      </c>
      <c r="M103" s="31">
        <v>146.72997000000001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1374.9</v>
      </c>
      <c r="D104" s="40">
        <v>1376.8</v>
      </c>
      <c r="E104" s="40">
        <v>1364.1</v>
      </c>
      <c r="F104" s="40">
        <v>1353.3</v>
      </c>
      <c r="G104" s="40">
        <v>1340.6</v>
      </c>
      <c r="H104" s="40">
        <v>1387.6</v>
      </c>
      <c r="I104" s="40">
        <v>1400.3000000000002</v>
      </c>
      <c r="J104" s="40">
        <v>1411.1</v>
      </c>
      <c r="K104" s="31">
        <v>1389.5</v>
      </c>
      <c r="L104" s="31">
        <v>1366</v>
      </c>
      <c r="M104" s="31">
        <v>5.6364700000000001</v>
      </c>
      <c r="N104" s="1"/>
      <c r="O104" s="1"/>
    </row>
    <row r="105" spans="1:15" ht="12.75" customHeight="1">
      <c r="A105" s="56">
        <v>96</v>
      </c>
      <c r="B105" s="31" t="s">
        <v>393</v>
      </c>
      <c r="C105" s="31">
        <v>130.05000000000001</v>
      </c>
      <c r="D105" s="40">
        <v>131.68333333333334</v>
      </c>
      <c r="E105" s="40">
        <v>127.41666666666669</v>
      </c>
      <c r="F105" s="40">
        <v>124.78333333333336</v>
      </c>
      <c r="G105" s="40">
        <v>120.51666666666671</v>
      </c>
      <c r="H105" s="40">
        <v>134.31666666666666</v>
      </c>
      <c r="I105" s="40">
        <v>138.58333333333331</v>
      </c>
      <c r="J105" s="40">
        <v>141.21666666666664</v>
      </c>
      <c r="K105" s="31">
        <v>135.94999999999999</v>
      </c>
      <c r="L105" s="31">
        <v>129.05000000000001</v>
      </c>
      <c r="M105" s="31">
        <v>48.948549999999997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346.05</v>
      </c>
      <c r="D106" s="40">
        <v>346.01666666666665</v>
      </c>
      <c r="E106" s="40">
        <v>342.2833333333333</v>
      </c>
      <c r="F106" s="40">
        <v>338.51666666666665</v>
      </c>
      <c r="G106" s="40">
        <v>334.7833333333333</v>
      </c>
      <c r="H106" s="40">
        <v>349.7833333333333</v>
      </c>
      <c r="I106" s="40">
        <v>353.51666666666665</v>
      </c>
      <c r="J106" s="40">
        <v>357.2833333333333</v>
      </c>
      <c r="K106" s="31">
        <v>349.75</v>
      </c>
      <c r="L106" s="31">
        <v>342.25</v>
      </c>
      <c r="M106" s="31">
        <v>33.268140000000002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2400.15</v>
      </c>
      <c r="D107" s="40">
        <v>2405.3833333333332</v>
      </c>
      <c r="E107" s="40">
        <v>2390.7666666666664</v>
      </c>
      <c r="F107" s="40">
        <v>2381.3833333333332</v>
      </c>
      <c r="G107" s="40">
        <v>2366.7666666666664</v>
      </c>
      <c r="H107" s="40">
        <v>2414.7666666666664</v>
      </c>
      <c r="I107" s="40">
        <v>2429.3833333333332</v>
      </c>
      <c r="J107" s="40">
        <v>2438.7666666666664</v>
      </c>
      <c r="K107" s="31">
        <v>2420</v>
      </c>
      <c r="L107" s="31">
        <v>2396</v>
      </c>
      <c r="M107" s="31">
        <v>17.94509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316.25</v>
      </c>
      <c r="D108" s="40">
        <v>316.58333333333331</v>
      </c>
      <c r="E108" s="40">
        <v>314.66666666666663</v>
      </c>
      <c r="F108" s="40">
        <v>313.08333333333331</v>
      </c>
      <c r="G108" s="40">
        <v>311.16666666666663</v>
      </c>
      <c r="H108" s="40">
        <v>318.16666666666663</v>
      </c>
      <c r="I108" s="40">
        <v>320.08333333333326</v>
      </c>
      <c r="J108" s="40">
        <v>321.66666666666663</v>
      </c>
      <c r="K108" s="31">
        <v>318.5</v>
      </c>
      <c r="L108" s="31">
        <v>315</v>
      </c>
      <c r="M108" s="31">
        <v>4.2436800000000003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2945.6</v>
      </c>
      <c r="D109" s="40">
        <v>2927.5500000000006</v>
      </c>
      <c r="E109" s="40">
        <v>2904.1000000000013</v>
      </c>
      <c r="F109" s="40">
        <v>2862.6000000000008</v>
      </c>
      <c r="G109" s="40">
        <v>2839.1500000000015</v>
      </c>
      <c r="H109" s="40">
        <v>2969.0500000000011</v>
      </c>
      <c r="I109" s="40">
        <v>2992.5000000000009</v>
      </c>
      <c r="J109" s="40">
        <v>3034.0000000000009</v>
      </c>
      <c r="K109" s="31">
        <v>2951</v>
      </c>
      <c r="L109" s="31">
        <v>2886.05</v>
      </c>
      <c r="M109" s="31">
        <v>32.942390000000003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780.9</v>
      </c>
      <c r="D110" s="40">
        <v>779.43333333333328</v>
      </c>
      <c r="E110" s="40">
        <v>774.56666666666661</v>
      </c>
      <c r="F110" s="40">
        <v>768.23333333333335</v>
      </c>
      <c r="G110" s="40">
        <v>763.36666666666667</v>
      </c>
      <c r="H110" s="40">
        <v>785.76666666666654</v>
      </c>
      <c r="I110" s="40">
        <v>790.6333333333331</v>
      </c>
      <c r="J110" s="40">
        <v>796.96666666666647</v>
      </c>
      <c r="K110" s="31">
        <v>784.3</v>
      </c>
      <c r="L110" s="31">
        <v>773.1</v>
      </c>
      <c r="M110" s="31">
        <v>95.07347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1527.4</v>
      </c>
      <c r="D111" s="40">
        <v>1524.1333333333332</v>
      </c>
      <c r="E111" s="40">
        <v>1503.2666666666664</v>
      </c>
      <c r="F111" s="40">
        <v>1479.1333333333332</v>
      </c>
      <c r="G111" s="40">
        <v>1458.2666666666664</v>
      </c>
      <c r="H111" s="40">
        <v>1548.2666666666664</v>
      </c>
      <c r="I111" s="40">
        <v>1569.1333333333332</v>
      </c>
      <c r="J111" s="40">
        <v>1593.2666666666664</v>
      </c>
      <c r="K111" s="31">
        <v>1545</v>
      </c>
      <c r="L111" s="31">
        <v>1500</v>
      </c>
      <c r="M111" s="31">
        <v>11.04358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646.4</v>
      </c>
      <c r="D112" s="40">
        <v>648.61666666666667</v>
      </c>
      <c r="E112" s="40">
        <v>639.5333333333333</v>
      </c>
      <c r="F112" s="40">
        <v>632.66666666666663</v>
      </c>
      <c r="G112" s="40">
        <v>623.58333333333326</v>
      </c>
      <c r="H112" s="40">
        <v>655.48333333333335</v>
      </c>
      <c r="I112" s="40">
        <v>664.56666666666661</v>
      </c>
      <c r="J112" s="40">
        <v>671.43333333333339</v>
      </c>
      <c r="K112" s="31">
        <v>657.7</v>
      </c>
      <c r="L112" s="31">
        <v>641.75</v>
      </c>
      <c r="M112" s="31">
        <v>16.510149999999999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780.2</v>
      </c>
      <c r="D113" s="40">
        <v>779.1</v>
      </c>
      <c r="E113" s="40">
        <v>773.2</v>
      </c>
      <c r="F113" s="40">
        <v>766.2</v>
      </c>
      <c r="G113" s="40">
        <v>760.30000000000007</v>
      </c>
      <c r="H113" s="40">
        <v>786.1</v>
      </c>
      <c r="I113" s="40">
        <v>791.99999999999989</v>
      </c>
      <c r="J113" s="40">
        <v>799</v>
      </c>
      <c r="K113" s="31">
        <v>785</v>
      </c>
      <c r="L113" s="31">
        <v>772.1</v>
      </c>
      <c r="M113" s="31">
        <v>1.3955299999999999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51.9</v>
      </c>
      <c r="D114" s="40">
        <v>52.166666666666664</v>
      </c>
      <c r="E114" s="40">
        <v>51.383333333333326</v>
      </c>
      <c r="F114" s="40">
        <v>50.86666666666666</v>
      </c>
      <c r="G114" s="40">
        <v>50.083333333333321</v>
      </c>
      <c r="H114" s="40">
        <v>52.68333333333333</v>
      </c>
      <c r="I114" s="40">
        <v>53.466666666666676</v>
      </c>
      <c r="J114" s="40">
        <v>53.983333333333334</v>
      </c>
      <c r="K114" s="31">
        <v>52.95</v>
      </c>
      <c r="L114" s="31">
        <v>51.65</v>
      </c>
      <c r="M114" s="31">
        <v>288.29408000000001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230.85</v>
      </c>
      <c r="D115" s="40">
        <v>230.29999999999998</v>
      </c>
      <c r="E115" s="40">
        <v>227.74999999999997</v>
      </c>
      <c r="F115" s="40">
        <v>224.64999999999998</v>
      </c>
      <c r="G115" s="40">
        <v>222.09999999999997</v>
      </c>
      <c r="H115" s="40">
        <v>233.39999999999998</v>
      </c>
      <c r="I115" s="40">
        <v>235.95</v>
      </c>
      <c r="J115" s="40">
        <v>239.04999999999998</v>
      </c>
      <c r="K115" s="31">
        <v>232.85</v>
      </c>
      <c r="L115" s="31">
        <v>227.2</v>
      </c>
      <c r="M115" s="31">
        <v>134.31108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7597.35</v>
      </c>
      <c r="D116" s="40">
        <v>7490.4666666666672</v>
      </c>
      <c r="E116" s="40">
        <v>7302.0333333333347</v>
      </c>
      <c r="F116" s="40">
        <v>7006.7166666666672</v>
      </c>
      <c r="G116" s="40">
        <v>6818.2833333333347</v>
      </c>
      <c r="H116" s="40">
        <v>7785.7833333333347</v>
      </c>
      <c r="I116" s="40">
        <v>7974.2166666666672</v>
      </c>
      <c r="J116" s="40">
        <v>8269.5333333333347</v>
      </c>
      <c r="K116" s="31">
        <v>7678.9</v>
      </c>
      <c r="L116" s="31">
        <v>7195.15</v>
      </c>
      <c r="M116" s="31">
        <v>5.14053</v>
      </c>
      <c r="N116" s="1"/>
      <c r="O116" s="1"/>
    </row>
    <row r="117" spans="1:15" ht="12.75" customHeight="1">
      <c r="A117" s="56">
        <v>108</v>
      </c>
      <c r="B117" s="31" t="s">
        <v>408</v>
      </c>
      <c r="C117" s="31">
        <v>175.8</v>
      </c>
      <c r="D117" s="40">
        <v>176.03333333333333</v>
      </c>
      <c r="E117" s="40">
        <v>173.56666666666666</v>
      </c>
      <c r="F117" s="40">
        <v>171.33333333333334</v>
      </c>
      <c r="G117" s="40">
        <v>168.86666666666667</v>
      </c>
      <c r="H117" s="40">
        <v>178.26666666666665</v>
      </c>
      <c r="I117" s="40">
        <v>180.73333333333329</v>
      </c>
      <c r="J117" s="40">
        <v>182.96666666666664</v>
      </c>
      <c r="K117" s="31">
        <v>178.5</v>
      </c>
      <c r="L117" s="31">
        <v>173.8</v>
      </c>
      <c r="M117" s="31">
        <v>39.306919999999998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215.3</v>
      </c>
      <c r="D118" s="40">
        <v>217.83333333333334</v>
      </c>
      <c r="E118" s="40">
        <v>211.66666666666669</v>
      </c>
      <c r="F118" s="40">
        <v>208.03333333333333</v>
      </c>
      <c r="G118" s="40">
        <v>201.86666666666667</v>
      </c>
      <c r="H118" s="40">
        <v>221.4666666666667</v>
      </c>
      <c r="I118" s="40">
        <v>227.63333333333338</v>
      </c>
      <c r="J118" s="40">
        <v>231.26666666666671</v>
      </c>
      <c r="K118" s="31">
        <v>224</v>
      </c>
      <c r="L118" s="31">
        <v>214.2</v>
      </c>
      <c r="M118" s="31">
        <v>130.46687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139.44999999999999</v>
      </c>
      <c r="D119" s="40">
        <v>139.81666666666666</v>
      </c>
      <c r="E119" s="40">
        <v>138.33333333333331</v>
      </c>
      <c r="F119" s="40">
        <v>137.21666666666664</v>
      </c>
      <c r="G119" s="40">
        <v>135.73333333333329</v>
      </c>
      <c r="H119" s="40">
        <v>140.93333333333334</v>
      </c>
      <c r="I119" s="40">
        <v>142.41666666666669</v>
      </c>
      <c r="J119" s="40">
        <v>143.53333333333336</v>
      </c>
      <c r="K119" s="31">
        <v>141.30000000000001</v>
      </c>
      <c r="L119" s="31">
        <v>138.69999999999999</v>
      </c>
      <c r="M119" s="31">
        <v>102.44602999999999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849.85</v>
      </c>
      <c r="D120" s="40">
        <v>854.2833333333333</v>
      </c>
      <c r="E120" s="40">
        <v>842.56666666666661</v>
      </c>
      <c r="F120" s="40">
        <v>835.2833333333333</v>
      </c>
      <c r="G120" s="40">
        <v>823.56666666666661</v>
      </c>
      <c r="H120" s="40">
        <v>861.56666666666661</v>
      </c>
      <c r="I120" s="40">
        <v>873.2833333333333</v>
      </c>
      <c r="J120" s="40">
        <v>880.56666666666661</v>
      </c>
      <c r="K120" s="31">
        <v>866</v>
      </c>
      <c r="L120" s="31">
        <v>847</v>
      </c>
      <c r="M120" s="31">
        <v>62.754089999999998</v>
      </c>
      <c r="N120" s="1"/>
      <c r="O120" s="1"/>
    </row>
    <row r="121" spans="1:15" ht="12.75" customHeight="1">
      <c r="A121" s="56">
        <v>112</v>
      </c>
      <c r="B121" s="31" t="s">
        <v>858</v>
      </c>
      <c r="C121" s="31">
        <v>24.8</v>
      </c>
      <c r="D121" s="40">
        <v>24.916666666666668</v>
      </c>
      <c r="E121" s="40">
        <v>24.583333333333336</v>
      </c>
      <c r="F121" s="40">
        <v>24.366666666666667</v>
      </c>
      <c r="G121" s="40">
        <v>24.033333333333335</v>
      </c>
      <c r="H121" s="40">
        <v>25.133333333333336</v>
      </c>
      <c r="I121" s="40">
        <v>25.466666666666672</v>
      </c>
      <c r="J121" s="40">
        <v>25.683333333333337</v>
      </c>
      <c r="K121" s="31">
        <v>25.25</v>
      </c>
      <c r="L121" s="31">
        <v>24.7</v>
      </c>
      <c r="M121" s="31">
        <v>184.08556999999999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491.1</v>
      </c>
      <c r="D122" s="40">
        <v>491.3</v>
      </c>
      <c r="E122" s="40">
        <v>482.8</v>
      </c>
      <c r="F122" s="40">
        <v>474.5</v>
      </c>
      <c r="G122" s="40">
        <v>466</v>
      </c>
      <c r="H122" s="40">
        <v>499.6</v>
      </c>
      <c r="I122" s="40">
        <v>508.1</v>
      </c>
      <c r="J122" s="40">
        <v>516.40000000000009</v>
      </c>
      <c r="K122" s="31">
        <v>499.8</v>
      </c>
      <c r="L122" s="31">
        <v>483</v>
      </c>
      <c r="M122" s="31">
        <v>63.721420000000002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293.55</v>
      </c>
      <c r="D123" s="40">
        <v>293.85000000000002</v>
      </c>
      <c r="E123" s="40">
        <v>288.85000000000002</v>
      </c>
      <c r="F123" s="40">
        <v>284.14999999999998</v>
      </c>
      <c r="G123" s="40">
        <v>279.14999999999998</v>
      </c>
      <c r="H123" s="40">
        <v>298.55000000000007</v>
      </c>
      <c r="I123" s="40">
        <v>303.55000000000007</v>
      </c>
      <c r="J123" s="40">
        <v>308.25000000000011</v>
      </c>
      <c r="K123" s="31">
        <v>298.85000000000002</v>
      </c>
      <c r="L123" s="31">
        <v>289.14999999999998</v>
      </c>
      <c r="M123" s="31">
        <v>33.182850000000002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1032.2</v>
      </c>
      <c r="D124" s="40">
        <v>1042.2666666666667</v>
      </c>
      <c r="E124" s="40">
        <v>1017.7333333333333</v>
      </c>
      <c r="F124" s="40">
        <v>1003.2666666666667</v>
      </c>
      <c r="G124" s="40">
        <v>978.73333333333335</v>
      </c>
      <c r="H124" s="40">
        <v>1056.7333333333333</v>
      </c>
      <c r="I124" s="40">
        <v>1081.2666666666667</v>
      </c>
      <c r="J124" s="40">
        <v>1095.7333333333333</v>
      </c>
      <c r="K124" s="31">
        <v>1066.8</v>
      </c>
      <c r="L124" s="31">
        <v>1027.8</v>
      </c>
      <c r="M124" s="31">
        <v>67.969059999999999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6131.75</v>
      </c>
      <c r="D125" s="40">
        <v>6173.05</v>
      </c>
      <c r="E125" s="40">
        <v>6078.8</v>
      </c>
      <c r="F125" s="40">
        <v>6025.85</v>
      </c>
      <c r="G125" s="40">
        <v>5931.6</v>
      </c>
      <c r="H125" s="40">
        <v>6226</v>
      </c>
      <c r="I125" s="40">
        <v>6320.25</v>
      </c>
      <c r="J125" s="40">
        <v>6373.2</v>
      </c>
      <c r="K125" s="31">
        <v>6267.3</v>
      </c>
      <c r="L125" s="31">
        <v>6120.1</v>
      </c>
      <c r="M125" s="31">
        <v>1.7114499999999999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1740.15</v>
      </c>
      <c r="D126" s="40">
        <v>1737.6833333333334</v>
      </c>
      <c r="E126" s="40">
        <v>1724.4166666666667</v>
      </c>
      <c r="F126" s="40">
        <v>1708.6833333333334</v>
      </c>
      <c r="G126" s="40">
        <v>1695.4166666666667</v>
      </c>
      <c r="H126" s="40">
        <v>1753.4166666666667</v>
      </c>
      <c r="I126" s="40">
        <v>1766.6833333333332</v>
      </c>
      <c r="J126" s="40">
        <v>1782.4166666666667</v>
      </c>
      <c r="K126" s="31">
        <v>1750.95</v>
      </c>
      <c r="L126" s="31">
        <v>1721.95</v>
      </c>
      <c r="M126" s="31">
        <v>47.80368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2136.85</v>
      </c>
      <c r="D127" s="40">
        <v>2155.5833333333335</v>
      </c>
      <c r="E127" s="40">
        <v>2111.2666666666669</v>
      </c>
      <c r="F127" s="40">
        <v>2085.6833333333334</v>
      </c>
      <c r="G127" s="40">
        <v>2041.3666666666668</v>
      </c>
      <c r="H127" s="40">
        <v>2181.166666666667</v>
      </c>
      <c r="I127" s="40">
        <v>2225.4833333333336</v>
      </c>
      <c r="J127" s="40">
        <v>2251.0666666666671</v>
      </c>
      <c r="K127" s="31">
        <v>2199.9</v>
      </c>
      <c r="L127" s="31">
        <v>2130</v>
      </c>
      <c r="M127" s="31">
        <v>7.8364599999999998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2210.6999999999998</v>
      </c>
      <c r="D128" s="40">
        <v>2208.9333333333329</v>
      </c>
      <c r="E128" s="40">
        <v>2183.8666666666659</v>
      </c>
      <c r="F128" s="40">
        <v>2157.0333333333328</v>
      </c>
      <c r="G128" s="40">
        <v>2131.9666666666658</v>
      </c>
      <c r="H128" s="40">
        <v>2235.766666666666</v>
      </c>
      <c r="I128" s="40">
        <v>2260.8333333333326</v>
      </c>
      <c r="J128" s="40">
        <v>2287.6666666666661</v>
      </c>
      <c r="K128" s="31">
        <v>2234</v>
      </c>
      <c r="L128" s="31">
        <v>2182.1</v>
      </c>
      <c r="M128" s="31">
        <v>3.6048399999999998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319.60000000000002</v>
      </c>
      <c r="D129" s="40">
        <v>320.5</v>
      </c>
      <c r="E129" s="40">
        <v>314.10000000000002</v>
      </c>
      <c r="F129" s="40">
        <v>308.60000000000002</v>
      </c>
      <c r="G129" s="40">
        <v>302.20000000000005</v>
      </c>
      <c r="H129" s="40">
        <v>326</v>
      </c>
      <c r="I129" s="40">
        <v>332.4</v>
      </c>
      <c r="J129" s="40">
        <v>337.9</v>
      </c>
      <c r="K129" s="31">
        <v>326.89999999999998</v>
      </c>
      <c r="L129" s="31">
        <v>315</v>
      </c>
      <c r="M129" s="31">
        <v>11.49014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662.4</v>
      </c>
      <c r="D130" s="40">
        <v>663.55</v>
      </c>
      <c r="E130" s="40">
        <v>651.04999999999995</v>
      </c>
      <c r="F130" s="40">
        <v>639.70000000000005</v>
      </c>
      <c r="G130" s="40">
        <v>627.20000000000005</v>
      </c>
      <c r="H130" s="40">
        <v>674.89999999999986</v>
      </c>
      <c r="I130" s="40">
        <v>687.39999999999986</v>
      </c>
      <c r="J130" s="40">
        <v>698.74999999999977</v>
      </c>
      <c r="K130" s="31">
        <v>676.05</v>
      </c>
      <c r="L130" s="31">
        <v>652.20000000000005</v>
      </c>
      <c r="M130" s="31">
        <v>68.713480000000004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399.25</v>
      </c>
      <c r="D131" s="40">
        <v>402.95</v>
      </c>
      <c r="E131" s="40">
        <v>393.29999999999995</v>
      </c>
      <c r="F131" s="40">
        <v>387.34999999999997</v>
      </c>
      <c r="G131" s="40">
        <v>377.69999999999993</v>
      </c>
      <c r="H131" s="40">
        <v>408.9</v>
      </c>
      <c r="I131" s="40">
        <v>418.54999999999995</v>
      </c>
      <c r="J131" s="40">
        <v>424.5</v>
      </c>
      <c r="K131" s="31">
        <v>412.6</v>
      </c>
      <c r="L131" s="31">
        <v>397</v>
      </c>
      <c r="M131" s="31">
        <v>114.28841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3875.95</v>
      </c>
      <c r="D132" s="40">
        <v>3890.8166666666662</v>
      </c>
      <c r="E132" s="40">
        <v>3848.0333333333324</v>
      </c>
      <c r="F132" s="40">
        <v>3820.1166666666663</v>
      </c>
      <c r="G132" s="40">
        <v>3777.3333333333326</v>
      </c>
      <c r="H132" s="40">
        <v>3918.7333333333322</v>
      </c>
      <c r="I132" s="40">
        <v>3961.516666666666</v>
      </c>
      <c r="J132" s="40">
        <v>3989.433333333332</v>
      </c>
      <c r="K132" s="31">
        <v>3933.6</v>
      </c>
      <c r="L132" s="31">
        <v>3862.9</v>
      </c>
      <c r="M132" s="31">
        <v>3.6774800000000001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2076.0500000000002</v>
      </c>
      <c r="D133" s="40">
        <v>2076.8166666666666</v>
      </c>
      <c r="E133" s="40">
        <v>2062.2833333333333</v>
      </c>
      <c r="F133" s="40">
        <v>2048.5166666666669</v>
      </c>
      <c r="G133" s="40">
        <v>2033.9833333333336</v>
      </c>
      <c r="H133" s="40">
        <v>2090.583333333333</v>
      </c>
      <c r="I133" s="40">
        <v>2105.1166666666659</v>
      </c>
      <c r="J133" s="40">
        <v>2118.8833333333328</v>
      </c>
      <c r="K133" s="31">
        <v>2091.35</v>
      </c>
      <c r="L133" s="31">
        <v>2063.0500000000002</v>
      </c>
      <c r="M133" s="31">
        <v>14.457879999999999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87.6</v>
      </c>
      <c r="D134" s="40">
        <v>87.466666666666654</v>
      </c>
      <c r="E134" s="40">
        <v>86.283333333333303</v>
      </c>
      <c r="F134" s="40">
        <v>84.966666666666654</v>
      </c>
      <c r="G134" s="40">
        <v>83.783333333333303</v>
      </c>
      <c r="H134" s="40">
        <v>88.783333333333303</v>
      </c>
      <c r="I134" s="40">
        <v>89.966666666666669</v>
      </c>
      <c r="J134" s="40">
        <v>91.283333333333303</v>
      </c>
      <c r="K134" s="31">
        <v>88.65</v>
      </c>
      <c r="L134" s="31">
        <v>86.15</v>
      </c>
      <c r="M134" s="31">
        <v>69.994709999999998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5092.95</v>
      </c>
      <c r="D135" s="40">
        <v>5093.7999999999993</v>
      </c>
      <c r="E135" s="40">
        <v>5049.1999999999989</v>
      </c>
      <c r="F135" s="40">
        <v>5005.45</v>
      </c>
      <c r="G135" s="40">
        <v>4960.8499999999995</v>
      </c>
      <c r="H135" s="40">
        <v>5137.5499999999984</v>
      </c>
      <c r="I135" s="40">
        <v>5182.1499999999987</v>
      </c>
      <c r="J135" s="40">
        <v>5225.8999999999978</v>
      </c>
      <c r="K135" s="31">
        <v>5138.3999999999996</v>
      </c>
      <c r="L135" s="31">
        <v>5050.05</v>
      </c>
      <c r="M135" s="31">
        <v>1.31704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438.9</v>
      </c>
      <c r="D136" s="40">
        <v>436.18333333333334</v>
      </c>
      <c r="E136" s="40">
        <v>432.41666666666669</v>
      </c>
      <c r="F136" s="40">
        <v>425.93333333333334</v>
      </c>
      <c r="G136" s="40">
        <v>422.16666666666669</v>
      </c>
      <c r="H136" s="40">
        <v>442.66666666666669</v>
      </c>
      <c r="I136" s="40">
        <v>446.43333333333334</v>
      </c>
      <c r="J136" s="40">
        <v>452.91666666666669</v>
      </c>
      <c r="K136" s="31">
        <v>439.95</v>
      </c>
      <c r="L136" s="31">
        <v>429.7</v>
      </c>
      <c r="M136" s="31">
        <v>18.130800000000001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6835.8</v>
      </c>
      <c r="D137" s="40">
        <v>6846.583333333333</v>
      </c>
      <c r="E137" s="40">
        <v>6775.2166666666662</v>
      </c>
      <c r="F137" s="40">
        <v>6714.6333333333332</v>
      </c>
      <c r="G137" s="40">
        <v>6643.2666666666664</v>
      </c>
      <c r="H137" s="40">
        <v>6907.1666666666661</v>
      </c>
      <c r="I137" s="40">
        <v>6978.5333333333328</v>
      </c>
      <c r="J137" s="40">
        <v>7039.1166666666659</v>
      </c>
      <c r="K137" s="31">
        <v>6917.95</v>
      </c>
      <c r="L137" s="31">
        <v>6786</v>
      </c>
      <c r="M137" s="31">
        <v>1.37693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1950.15</v>
      </c>
      <c r="D138" s="40">
        <v>1945.3833333333332</v>
      </c>
      <c r="E138" s="40">
        <v>1936.7666666666664</v>
      </c>
      <c r="F138" s="40">
        <v>1923.3833333333332</v>
      </c>
      <c r="G138" s="40">
        <v>1914.7666666666664</v>
      </c>
      <c r="H138" s="40">
        <v>1958.7666666666664</v>
      </c>
      <c r="I138" s="40">
        <v>1967.3833333333332</v>
      </c>
      <c r="J138" s="40">
        <v>1980.7666666666664</v>
      </c>
      <c r="K138" s="31">
        <v>1954</v>
      </c>
      <c r="L138" s="31">
        <v>1932</v>
      </c>
      <c r="M138" s="31">
        <v>32.081949999999999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489.55</v>
      </c>
      <c r="D139" s="40">
        <v>491.18333333333334</v>
      </c>
      <c r="E139" s="40">
        <v>485.36666666666667</v>
      </c>
      <c r="F139" s="40">
        <v>481.18333333333334</v>
      </c>
      <c r="G139" s="40">
        <v>475.36666666666667</v>
      </c>
      <c r="H139" s="40">
        <v>495.36666666666667</v>
      </c>
      <c r="I139" s="40">
        <v>501.18333333333339</v>
      </c>
      <c r="J139" s="40">
        <v>505.36666666666667</v>
      </c>
      <c r="K139" s="31">
        <v>497</v>
      </c>
      <c r="L139" s="31">
        <v>487</v>
      </c>
      <c r="M139" s="31">
        <v>19.83813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942.05</v>
      </c>
      <c r="D140" s="40">
        <v>942.20000000000016</v>
      </c>
      <c r="E140" s="40">
        <v>934.8000000000003</v>
      </c>
      <c r="F140" s="40">
        <v>927.55000000000018</v>
      </c>
      <c r="G140" s="40">
        <v>920.15000000000032</v>
      </c>
      <c r="H140" s="40">
        <v>949.45000000000027</v>
      </c>
      <c r="I140" s="40">
        <v>956.85000000000014</v>
      </c>
      <c r="J140" s="40">
        <v>964.10000000000025</v>
      </c>
      <c r="K140" s="31">
        <v>949.6</v>
      </c>
      <c r="L140" s="31">
        <v>934.95</v>
      </c>
      <c r="M140" s="31">
        <v>8.6433199999999992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78167.5</v>
      </c>
      <c r="D141" s="40">
        <v>78382.083333333328</v>
      </c>
      <c r="E141" s="40">
        <v>77835.416666666657</v>
      </c>
      <c r="F141" s="40">
        <v>77503.333333333328</v>
      </c>
      <c r="G141" s="40">
        <v>76956.666666666657</v>
      </c>
      <c r="H141" s="40">
        <v>78714.166666666657</v>
      </c>
      <c r="I141" s="40">
        <v>79260.833333333314</v>
      </c>
      <c r="J141" s="40">
        <v>79592.916666666657</v>
      </c>
      <c r="K141" s="31">
        <v>78928.75</v>
      </c>
      <c r="L141" s="31">
        <v>78050</v>
      </c>
      <c r="M141" s="31">
        <v>9.9260000000000001E-2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1012.35</v>
      </c>
      <c r="D142" s="40">
        <v>1014.3833333333332</v>
      </c>
      <c r="E142" s="40">
        <v>1004.1666666666665</v>
      </c>
      <c r="F142" s="40">
        <v>995.98333333333335</v>
      </c>
      <c r="G142" s="40">
        <v>985.76666666666665</v>
      </c>
      <c r="H142" s="40">
        <v>1022.5666666666664</v>
      </c>
      <c r="I142" s="40">
        <v>1032.7833333333331</v>
      </c>
      <c r="J142" s="40">
        <v>1040.9666666666662</v>
      </c>
      <c r="K142" s="31">
        <v>1024.5999999999999</v>
      </c>
      <c r="L142" s="31">
        <v>1006.2</v>
      </c>
      <c r="M142" s="31">
        <v>2.4556900000000002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200.55</v>
      </c>
      <c r="D143" s="40">
        <v>201.35000000000002</v>
      </c>
      <c r="E143" s="40">
        <v>198.05000000000004</v>
      </c>
      <c r="F143" s="40">
        <v>195.55</v>
      </c>
      <c r="G143" s="40">
        <v>192.25000000000003</v>
      </c>
      <c r="H143" s="40">
        <v>203.85000000000005</v>
      </c>
      <c r="I143" s="40">
        <v>207.15</v>
      </c>
      <c r="J143" s="40">
        <v>209.65000000000006</v>
      </c>
      <c r="K143" s="31">
        <v>204.65</v>
      </c>
      <c r="L143" s="31">
        <v>198.85</v>
      </c>
      <c r="M143" s="31">
        <v>38.111759999999997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919.65</v>
      </c>
      <c r="D144" s="40">
        <v>913.2166666666667</v>
      </c>
      <c r="E144" s="40">
        <v>901.43333333333339</v>
      </c>
      <c r="F144" s="40">
        <v>883.2166666666667</v>
      </c>
      <c r="G144" s="40">
        <v>871.43333333333339</v>
      </c>
      <c r="H144" s="40">
        <v>931.43333333333339</v>
      </c>
      <c r="I144" s="40">
        <v>943.2166666666667</v>
      </c>
      <c r="J144" s="40">
        <v>961.43333333333339</v>
      </c>
      <c r="K144" s="31">
        <v>925</v>
      </c>
      <c r="L144" s="31">
        <v>895</v>
      </c>
      <c r="M144" s="31">
        <v>170.8322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219.7</v>
      </c>
      <c r="D145" s="40">
        <v>220.83333333333334</v>
      </c>
      <c r="E145" s="40">
        <v>217.16666666666669</v>
      </c>
      <c r="F145" s="40">
        <v>214.63333333333335</v>
      </c>
      <c r="G145" s="40">
        <v>210.9666666666667</v>
      </c>
      <c r="H145" s="40">
        <v>223.36666666666667</v>
      </c>
      <c r="I145" s="40">
        <v>227.03333333333336</v>
      </c>
      <c r="J145" s="40">
        <v>229.56666666666666</v>
      </c>
      <c r="K145" s="31">
        <v>224.5</v>
      </c>
      <c r="L145" s="31">
        <v>218.3</v>
      </c>
      <c r="M145" s="31">
        <v>36.510330000000003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556</v>
      </c>
      <c r="D146" s="40">
        <v>557</v>
      </c>
      <c r="E146" s="40">
        <v>549</v>
      </c>
      <c r="F146" s="40">
        <v>542</v>
      </c>
      <c r="G146" s="40">
        <v>534</v>
      </c>
      <c r="H146" s="40">
        <v>564</v>
      </c>
      <c r="I146" s="40">
        <v>572</v>
      </c>
      <c r="J146" s="40">
        <v>579</v>
      </c>
      <c r="K146" s="31">
        <v>565</v>
      </c>
      <c r="L146" s="31">
        <v>550</v>
      </c>
      <c r="M146" s="31">
        <v>29.481539999999999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7511.65</v>
      </c>
      <c r="D147" s="40">
        <v>7517.2166666666672</v>
      </c>
      <c r="E147" s="40">
        <v>7454.4333333333343</v>
      </c>
      <c r="F147" s="40">
        <v>7397.2166666666672</v>
      </c>
      <c r="G147" s="40">
        <v>7334.4333333333343</v>
      </c>
      <c r="H147" s="40">
        <v>7574.4333333333343</v>
      </c>
      <c r="I147" s="40">
        <v>7637.2166666666672</v>
      </c>
      <c r="J147" s="40">
        <v>7694.4333333333343</v>
      </c>
      <c r="K147" s="31">
        <v>7580</v>
      </c>
      <c r="L147" s="31">
        <v>7460</v>
      </c>
      <c r="M147" s="31">
        <v>5.62432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993.05</v>
      </c>
      <c r="D148" s="40">
        <v>998.18333333333339</v>
      </c>
      <c r="E148" s="40">
        <v>969.86666666666679</v>
      </c>
      <c r="F148" s="40">
        <v>946.68333333333339</v>
      </c>
      <c r="G148" s="40">
        <v>918.36666666666679</v>
      </c>
      <c r="H148" s="40">
        <v>1021.3666666666668</v>
      </c>
      <c r="I148" s="40">
        <v>1049.6833333333334</v>
      </c>
      <c r="J148" s="40">
        <v>1072.8666666666668</v>
      </c>
      <c r="K148" s="31">
        <v>1026.5</v>
      </c>
      <c r="L148" s="31">
        <v>975</v>
      </c>
      <c r="M148" s="31">
        <v>7.9729400000000004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4831.45</v>
      </c>
      <c r="D149" s="40">
        <v>4816.4333333333334</v>
      </c>
      <c r="E149" s="40">
        <v>4777.8666666666668</v>
      </c>
      <c r="F149" s="40">
        <v>4724.2833333333338</v>
      </c>
      <c r="G149" s="40">
        <v>4685.7166666666672</v>
      </c>
      <c r="H149" s="40">
        <v>4870.0166666666664</v>
      </c>
      <c r="I149" s="40">
        <v>4908.5833333333339</v>
      </c>
      <c r="J149" s="40">
        <v>4962.1666666666661</v>
      </c>
      <c r="K149" s="31">
        <v>4855</v>
      </c>
      <c r="L149" s="31">
        <v>4762.8500000000004</v>
      </c>
      <c r="M149" s="31">
        <v>6.59274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3363.1</v>
      </c>
      <c r="D150" s="40">
        <v>3361</v>
      </c>
      <c r="E150" s="40">
        <v>3327.05</v>
      </c>
      <c r="F150" s="40">
        <v>3291</v>
      </c>
      <c r="G150" s="40">
        <v>3257.05</v>
      </c>
      <c r="H150" s="40">
        <v>3397.05</v>
      </c>
      <c r="I150" s="40">
        <v>3431</v>
      </c>
      <c r="J150" s="40">
        <v>3467.05</v>
      </c>
      <c r="K150" s="31">
        <v>3394.95</v>
      </c>
      <c r="L150" s="31">
        <v>3324.95</v>
      </c>
      <c r="M150" s="31">
        <v>2.9694199999999999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1671.95</v>
      </c>
      <c r="D151" s="40">
        <v>1657.5</v>
      </c>
      <c r="E151" s="40">
        <v>1632.1</v>
      </c>
      <c r="F151" s="40">
        <v>1592.25</v>
      </c>
      <c r="G151" s="40">
        <v>1566.85</v>
      </c>
      <c r="H151" s="40">
        <v>1697.35</v>
      </c>
      <c r="I151" s="40">
        <v>1722.75</v>
      </c>
      <c r="J151" s="40">
        <v>1762.6</v>
      </c>
      <c r="K151" s="31">
        <v>1682.9</v>
      </c>
      <c r="L151" s="31">
        <v>1617.65</v>
      </c>
      <c r="M151" s="31">
        <v>14.716279999999999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857.15</v>
      </c>
      <c r="D152" s="40">
        <v>863.41666666666663</v>
      </c>
      <c r="E152" s="40">
        <v>846.83333333333326</v>
      </c>
      <c r="F152" s="40">
        <v>836.51666666666665</v>
      </c>
      <c r="G152" s="40">
        <v>819.93333333333328</v>
      </c>
      <c r="H152" s="40">
        <v>873.73333333333323</v>
      </c>
      <c r="I152" s="40">
        <v>890.31666666666649</v>
      </c>
      <c r="J152" s="40">
        <v>900.63333333333321</v>
      </c>
      <c r="K152" s="31">
        <v>880</v>
      </c>
      <c r="L152" s="31">
        <v>853.1</v>
      </c>
      <c r="M152" s="31">
        <v>0.51358000000000004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144.25</v>
      </c>
      <c r="D153" s="40">
        <v>145.1</v>
      </c>
      <c r="E153" s="40">
        <v>143.14999999999998</v>
      </c>
      <c r="F153" s="40">
        <v>142.04999999999998</v>
      </c>
      <c r="G153" s="40">
        <v>140.09999999999997</v>
      </c>
      <c r="H153" s="40">
        <v>146.19999999999999</v>
      </c>
      <c r="I153" s="40">
        <v>148.14999999999998</v>
      </c>
      <c r="J153" s="40">
        <v>149.25</v>
      </c>
      <c r="K153" s="31">
        <v>147.05000000000001</v>
      </c>
      <c r="L153" s="31">
        <v>144</v>
      </c>
      <c r="M153" s="31">
        <v>78.951089999999994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137.4</v>
      </c>
      <c r="D154" s="40">
        <v>137.46666666666667</v>
      </c>
      <c r="E154" s="40">
        <v>136.68333333333334</v>
      </c>
      <c r="F154" s="40">
        <v>135.96666666666667</v>
      </c>
      <c r="G154" s="40">
        <v>135.18333333333334</v>
      </c>
      <c r="H154" s="40">
        <v>138.18333333333334</v>
      </c>
      <c r="I154" s="40">
        <v>138.9666666666667</v>
      </c>
      <c r="J154" s="40">
        <v>139.68333333333334</v>
      </c>
      <c r="K154" s="31">
        <v>138.25</v>
      </c>
      <c r="L154" s="31">
        <v>136.75</v>
      </c>
      <c r="M154" s="31">
        <v>54.790559999999999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99.25</v>
      </c>
      <c r="D155" s="40">
        <v>100.08333333333333</v>
      </c>
      <c r="E155" s="40">
        <v>98.166666666666657</v>
      </c>
      <c r="F155" s="40">
        <v>97.083333333333329</v>
      </c>
      <c r="G155" s="40">
        <v>95.166666666666657</v>
      </c>
      <c r="H155" s="40">
        <v>101.16666666666666</v>
      </c>
      <c r="I155" s="40">
        <v>103.08333333333331</v>
      </c>
      <c r="J155" s="40">
        <v>104.16666666666666</v>
      </c>
      <c r="K155" s="31">
        <v>102</v>
      </c>
      <c r="L155" s="31">
        <v>99</v>
      </c>
      <c r="M155" s="31">
        <v>323.48525999999998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3504.6</v>
      </c>
      <c r="D156" s="40">
        <v>3505.2833333333333</v>
      </c>
      <c r="E156" s="40">
        <v>3474.5666666666666</v>
      </c>
      <c r="F156" s="40">
        <v>3444.5333333333333</v>
      </c>
      <c r="G156" s="40">
        <v>3413.8166666666666</v>
      </c>
      <c r="H156" s="40">
        <v>3535.3166666666666</v>
      </c>
      <c r="I156" s="40">
        <v>3566.0333333333328</v>
      </c>
      <c r="J156" s="40">
        <v>3596.0666666666666</v>
      </c>
      <c r="K156" s="31">
        <v>3536</v>
      </c>
      <c r="L156" s="31">
        <v>3475.25</v>
      </c>
      <c r="M156" s="31">
        <v>2.1775899999999999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18952.900000000001</v>
      </c>
      <c r="D157" s="40">
        <v>18931.833333333332</v>
      </c>
      <c r="E157" s="40">
        <v>18821.066666666666</v>
      </c>
      <c r="F157" s="40">
        <v>18689.233333333334</v>
      </c>
      <c r="G157" s="40">
        <v>18578.466666666667</v>
      </c>
      <c r="H157" s="40">
        <v>19063.666666666664</v>
      </c>
      <c r="I157" s="40">
        <v>19174.433333333334</v>
      </c>
      <c r="J157" s="40">
        <v>19306.266666666663</v>
      </c>
      <c r="K157" s="31">
        <v>19042.599999999999</v>
      </c>
      <c r="L157" s="31">
        <v>18800</v>
      </c>
      <c r="M157" s="31">
        <v>0.38058999999999998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426.6</v>
      </c>
      <c r="D158" s="40">
        <v>427.68333333333334</v>
      </c>
      <c r="E158" s="40">
        <v>423.66666666666669</v>
      </c>
      <c r="F158" s="40">
        <v>420.73333333333335</v>
      </c>
      <c r="G158" s="40">
        <v>416.7166666666667</v>
      </c>
      <c r="H158" s="40">
        <v>430.61666666666667</v>
      </c>
      <c r="I158" s="40">
        <v>434.63333333333333</v>
      </c>
      <c r="J158" s="40">
        <v>437.56666666666666</v>
      </c>
      <c r="K158" s="31">
        <v>431.7</v>
      </c>
      <c r="L158" s="31">
        <v>424.75</v>
      </c>
      <c r="M158" s="31">
        <v>2.4026900000000002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981.4</v>
      </c>
      <c r="D159" s="40">
        <v>988.44999999999993</v>
      </c>
      <c r="E159" s="40">
        <v>967.94999999999982</v>
      </c>
      <c r="F159" s="40">
        <v>954.49999999999989</v>
      </c>
      <c r="G159" s="40">
        <v>933.99999999999977</v>
      </c>
      <c r="H159" s="40">
        <v>1001.8999999999999</v>
      </c>
      <c r="I159" s="40">
        <v>1022.4000000000001</v>
      </c>
      <c r="J159" s="40">
        <v>1035.8499999999999</v>
      </c>
      <c r="K159" s="31">
        <v>1008.95</v>
      </c>
      <c r="L159" s="31">
        <v>975</v>
      </c>
      <c r="M159" s="31">
        <v>10.26336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157.69999999999999</v>
      </c>
      <c r="D160" s="40">
        <v>157.61666666666665</v>
      </c>
      <c r="E160" s="40">
        <v>156.5333333333333</v>
      </c>
      <c r="F160" s="40">
        <v>155.36666666666665</v>
      </c>
      <c r="G160" s="40">
        <v>154.2833333333333</v>
      </c>
      <c r="H160" s="40">
        <v>158.7833333333333</v>
      </c>
      <c r="I160" s="40">
        <v>159.86666666666662</v>
      </c>
      <c r="J160" s="40">
        <v>161.0333333333333</v>
      </c>
      <c r="K160" s="31">
        <v>158.69999999999999</v>
      </c>
      <c r="L160" s="31">
        <v>156.44999999999999</v>
      </c>
      <c r="M160" s="31">
        <v>139.00618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221.95</v>
      </c>
      <c r="D161" s="40">
        <v>222.71666666666667</v>
      </c>
      <c r="E161" s="40">
        <v>219.23333333333335</v>
      </c>
      <c r="F161" s="40">
        <v>216.51666666666668</v>
      </c>
      <c r="G161" s="40">
        <v>213.03333333333336</v>
      </c>
      <c r="H161" s="40">
        <v>225.43333333333334</v>
      </c>
      <c r="I161" s="40">
        <v>228.91666666666663</v>
      </c>
      <c r="J161" s="40">
        <v>231.63333333333333</v>
      </c>
      <c r="K161" s="31">
        <v>226.2</v>
      </c>
      <c r="L161" s="31">
        <v>220</v>
      </c>
      <c r="M161" s="31">
        <v>7.2605000000000004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2797.65</v>
      </c>
      <c r="D162" s="40">
        <v>2787.7333333333336</v>
      </c>
      <c r="E162" s="40">
        <v>2765.4666666666672</v>
      </c>
      <c r="F162" s="40">
        <v>2733.2833333333338</v>
      </c>
      <c r="G162" s="40">
        <v>2711.0166666666673</v>
      </c>
      <c r="H162" s="40">
        <v>2819.916666666667</v>
      </c>
      <c r="I162" s="40">
        <v>2842.1833333333334</v>
      </c>
      <c r="J162" s="40">
        <v>2874.3666666666668</v>
      </c>
      <c r="K162" s="31">
        <v>2810</v>
      </c>
      <c r="L162" s="31">
        <v>2755.55</v>
      </c>
      <c r="M162" s="31">
        <v>2.57233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39766.449999999997</v>
      </c>
      <c r="D163" s="40">
        <v>39858.799999999996</v>
      </c>
      <c r="E163" s="40">
        <v>39317.649999999994</v>
      </c>
      <c r="F163" s="40">
        <v>38868.85</v>
      </c>
      <c r="G163" s="40">
        <v>38327.699999999997</v>
      </c>
      <c r="H163" s="40">
        <v>40307.599999999991</v>
      </c>
      <c r="I163" s="40">
        <v>40848.75</v>
      </c>
      <c r="J163" s="40">
        <v>41297.549999999988</v>
      </c>
      <c r="K163" s="31">
        <v>40399.949999999997</v>
      </c>
      <c r="L163" s="31">
        <v>39410</v>
      </c>
      <c r="M163" s="31">
        <v>0.20266000000000001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234.95</v>
      </c>
      <c r="D164" s="40">
        <v>235.54999999999998</v>
      </c>
      <c r="E164" s="40">
        <v>232.14999999999998</v>
      </c>
      <c r="F164" s="40">
        <v>229.35</v>
      </c>
      <c r="G164" s="40">
        <v>225.95</v>
      </c>
      <c r="H164" s="40">
        <v>238.34999999999997</v>
      </c>
      <c r="I164" s="40">
        <v>241.75</v>
      </c>
      <c r="J164" s="40">
        <v>244.54999999999995</v>
      </c>
      <c r="K164" s="31">
        <v>238.95</v>
      </c>
      <c r="L164" s="31">
        <v>232.75</v>
      </c>
      <c r="M164" s="31">
        <v>36.9955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5193.1000000000004</v>
      </c>
      <c r="D165" s="40">
        <v>5209.2333333333336</v>
      </c>
      <c r="E165" s="40">
        <v>5148.666666666667</v>
      </c>
      <c r="F165" s="40">
        <v>5104.2333333333336</v>
      </c>
      <c r="G165" s="40">
        <v>5043.666666666667</v>
      </c>
      <c r="H165" s="40">
        <v>5253.666666666667</v>
      </c>
      <c r="I165" s="40">
        <v>5314.2333333333327</v>
      </c>
      <c r="J165" s="40">
        <v>5358.666666666667</v>
      </c>
      <c r="K165" s="31">
        <v>5269.8</v>
      </c>
      <c r="L165" s="31">
        <v>5164.8</v>
      </c>
      <c r="M165" s="31">
        <v>0.23296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2366.4499999999998</v>
      </c>
      <c r="D166" s="40">
        <v>2365.8166666666666</v>
      </c>
      <c r="E166" s="40">
        <v>2343.6333333333332</v>
      </c>
      <c r="F166" s="40">
        <v>2320.8166666666666</v>
      </c>
      <c r="G166" s="40">
        <v>2298.6333333333332</v>
      </c>
      <c r="H166" s="40">
        <v>2388.6333333333332</v>
      </c>
      <c r="I166" s="40">
        <v>2410.8166666666666</v>
      </c>
      <c r="J166" s="40">
        <v>2433.6333333333332</v>
      </c>
      <c r="K166" s="31">
        <v>2388</v>
      </c>
      <c r="L166" s="31">
        <v>2343</v>
      </c>
      <c r="M166" s="31">
        <v>8.2151300000000003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2819.65</v>
      </c>
      <c r="D167" s="40">
        <v>2811.0833333333335</v>
      </c>
      <c r="E167" s="40">
        <v>2758.7166666666672</v>
      </c>
      <c r="F167" s="40">
        <v>2697.7833333333338</v>
      </c>
      <c r="G167" s="40">
        <v>2645.4166666666674</v>
      </c>
      <c r="H167" s="40">
        <v>2872.0166666666669</v>
      </c>
      <c r="I167" s="40">
        <v>2924.3833333333328</v>
      </c>
      <c r="J167" s="40">
        <v>2985.3166666666666</v>
      </c>
      <c r="K167" s="31">
        <v>2863.45</v>
      </c>
      <c r="L167" s="31">
        <v>2750.15</v>
      </c>
      <c r="M167" s="31">
        <v>9.9917700000000007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2477.1</v>
      </c>
      <c r="D168" s="40">
        <v>2474.7000000000003</v>
      </c>
      <c r="E168" s="40">
        <v>2450.4000000000005</v>
      </c>
      <c r="F168" s="40">
        <v>2423.7000000000003</v>
      </c>
      <c r="G168" s="40">
        <v>2399.4000000000005</v>
      </c>
      <c r="H168" s="40">
        <v>2501.4000000000005</v>
      </c>
      <c r="I168" s="40">
        <v>2525.7000000000007</v>
      </c>
      <c r="J168" s="40">
        <v>2552.4000000000005</v>
      </c>
      <c r="K168" s="31">
        <v>2499</v>
      </c>
      <c r="L168" s="31">
        <v>2448</v>
      </c>
      <c r="M168" s="31">
        <v>3.2445599999999999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140.25</v>
      </c>
      <c r="D169" s="40">
        <v>139.76666666666665</v>
      </c>
      <c r="E169" s="40">
        <v>138.6333333333333</v>
      </c>
      <c r="F169" s="40">
        <v>137.01666666666665</v>
      </c>
      <c r="G169" s="40">
        <v>135.8833333333333</v>
      </c>
      <c r="H169" s="40">
        <v>141.3833333333333</v>
      </c>
      <c r="I169" s="40">
        <v>142.51666666666662</v>
      </c>
      <c r="J169" s="40">
        <v>144.1333333333333</v>
      </c>
      <c r="K169" s="31">
        <v>140.9</v>
      </c>
      <c r="L169" s="31">
        <v>138.15</v>
      </c>
      <c r="M169" s="31">
        <v>51.847110000000001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184.4</v>
      </c>
      <c r="D170" s="40">
        <v>184.81666666666669</v>
      </c>
      <c r="E170" s="40">
        <v>183.13333333333338</v>
      </c>
      <c r="F170" s="40">
        <v>181.8666666666667</v>
      </c>
      <c r="G170" s="40">
        <v>180.18333333333339</v>
      </c>
      <c r="H170" s="40">
        <v>186.08333333333337</v>
      </c>
      <c r="I170" s="40">
        <v>187.76666666666671</v>
      </c>
      <c r="J170" s="40">
        <v>189.03333333333336</v>
      </c>
      <c r="K170" s="31">
        <v>186.5</v>
      </c>
      <c r="L170" s="31">
        <v>183.55</v>
      </c>
      <c r="M170" s="31">
        <v>103.93389000000001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514.54999999999995</v>
      </c>
      <c r="D171" s="40">
        <v>509.68333333333334</v>
      </c>
      <c r="E171" s="40">
        <v>497.36666666666667</v>
      </c>
      <c r="F171" s="40">
        <v>480.18333333333334</v>
      </c>
      <c r="G171" s="40">
        <v>467.86666666666667</v>
      </c>
      <c r="H171" s="40">
        <v>526.86666666666667</v>
      </c>
      <c r="I171" s="40">
        <v>539.18333333333339</v>
      </c>
      <c r="J171" s="40">
        <v>556.36666666666667</v>
      </c>
      <c r="K171" s="31">
        <v>522</v>
      </c>
      <c r="L171" s="31">
        <v>492.5</v>
      </c>
      <c r="M171" s="31">
        <v>22.61928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14453.9</v>
      </c>
      <c r="D172" s="40">
        <v>14409.300000000001</v>
      </c>
      <c r="E172" s="40">
        <v>14279.600000000002</v>
      </c>
      <c r="F172" s="40">
        <v>14105.300000000001</v>
      </c>
      <c r="G172" s="40">
        <v>13975.600000000002</v>
      </c>
      <c r="H172" s="40">
        <v>14583.600000000002</v>
      </c>
      <c r="I172" s="40">
        <v>14713.300000000003</v>
      </c>
      <c r="J172" s="40">
        <v>14887.600000000002</v>
      </c>
      <c r="K172" s="31">
        <v>14539</v>
      </c>
      <c r="L172" s="31">
        <v>14235</v>
      </c>
      <c r="M172" s="31">
        <v>0.1943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42.25</v>
      </c>
      <c r="D173" s="40">
        <v>42.4</v>
      </c>
      <c r="E173" s="40">
        <v>41.9</v>
      </c>
      <c r="F173" s="40">
        <v>41.55</v>
      </c>
      <c r="G173" s="40">
        <v>41.05</v>
      </c>
      <c r="H173" s="40">
        <v>42.75</v>
      </c>
      <c r="I173" s="40">
        <v>43.25</v>
      </c>
      <c r="J173" s="40">
        <v>43.6</v>
      </c>
      <c r="K173" s="31">
        <v>42.9</v>
      </c>
      <c r="L173" s="31">
        <v>42.05</v>
      </c>
      <c r="M173" s="31">
        <v>411.51808999999997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216.15</v>
      </c>
      <c r="D174" s="40">
        <v>217.20000000000002</v>
      </c>
      <c r="E174" s="40">
        <v>213.10000000000002</v>
      </c>
      <c r="F174" s="40">
        <v>210.05</v>
      </c>
      <c r="G174" s="40">
        <v>205.95000000000002</v>
      </c>
      <c r="H174" s="40">
        <v>220.25000000000003</v>
      </c>
      <c r="I174" s="40">
        <v>224.35</v>
      </c>
      <c r="J174" s="40">
        <v>227.40000000000003</v>
      </c>
      <c r="K174" s="31">
        <v>221.3</v>
      </c>
      <c r="L174" s="31">
        <v>214.15</v>
      </c>
      <c r="M174" s="31">
        <v>171.75593000000001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153.94999999999999</v>
      </c>
      <c r="D175" s="40">
        <v>153.4</v>
      </c>
      <c r="E175" s="40">
        <v>152.05000000000001</v>
      </c>
      <c r="F175" s="40">
        <v>150.15</v>
      </c>
      <c r="G175" s="40">
        <v>148.80000000000001</v>
      </c>
      <c r="H175" s="40">
        <v>155.30000000000001</v>
      </c>
      <c r="I175" s="40">
        <v>156.64999999999998</v>
      </c>
      <c r="J175" s="40">
        <v>158.55000000000001</v>
      </c>
      <c r="K175" s="31">
        <v>154.75</v>
      </c>
      <c r="L175" s="31">
        <v>151.5</v>
      </c>
      <c r="M175" s="31">
        <v>34.530700000000003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2549.9</v>
      </c>
      <c r="D176" s="40">
        <v>2537.1833333333329</v>
      </c>
      <c r="E176" s="40">
        <v>2516.3666666666659</v>
      </c>
      <c r="F176" s="40">
        <v>2482.833333333333</v>
      </c>
      <c r="G176" s="40">
        <v>2462.016666666666</v>
      </c>
      <c r="H176" s="40">
        <v>2570.7166666666658</v>
      </c>
      <c r="I176" s="40">
        <v>2591.5333333333324</v>
      </c>
      <c r="J176" s="40">
        <v>2625.0666666666657</v>
      </c>
      <c r="K176" s="31">
        <v>2558</v>
      </c>
      <c r="L176" s="31">
        <v>2503.65</v>
      </c>
      <c r="M176" s="31">
        <v>47.319749999999999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1077.5</v>
      </c>
      <c r="D177" s="40">
        <v>1080.3</v>
      </c>
      <c r="E177" s="40">
        <v>1067.3</v>
      </c>
      <c r="F177" s="40">
        <v>1057.0999999999999</v>
      </c>
      <c r="G177" s="40">
        <v>1044.0999999999999</v>
      </c>
      <c r="H177" s="40">
        <v>1090.5</v>
      </c>
      <c r="I177" s="40">
        <v>1103.5</v>
      </c>
      <c r="J177" s="40">
        <v>1113.7</v>
      </c>
      <c r="K177" s="31">
        <v>1093.3</v>
      </c>
      <c r="L177" s="31">
        <v>1070.0999999999999</v>
      </c>
      <c r="M177" s="31">
        <v>13.0029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1183.75</v>
      </c>
      <c r="D178" s="40">
        <v>1189.8666666666668</v>
      </c>
      <c r="E178" s="40">
        <v>1174.9333333333336</v>
      </c>
      <c r="F178" s="40">
        <v>1166.1166666666668</v>
      </c>
      <c r="G178" s="40">
        <v>1151.1833333333336</v>
      </c>
      <c r="H178" s="40">
        <v>1198.6833333333336</v>
      </c>
      <c r="I178" s="40">
        <v>1213.616666666667</v>
      </c>
      <c r="J178" s="40">
        <v>1222.4333333333336</v>
      </c>
      <c r="K178" s="31">
        <v>1204.8</v>
      </c>
      <c r="L178" s="31">
        <v>1181.05</v>
      </c>
      <c r="M178" s="31">
        <v>8.4267900000000004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2146.6</v>
      </c>
      <c r="D179" s="40">
        <v>2148.8833333333337</v>
      </c>
      <c r="E179" s="40">
        <v>2122.7666666666673</v>
      </c>
      <c r="F179" s="40">
        <v>2098.9333333333338</v>
      </c>
      <c r="G179" s="40">
        <v>2072.8166666666675</v>
      </c>
      <c r="H179" s="40">
        <v>2172.7166666666672</v>
      </c>
      <c r="I179" s="40">
        <v>2198.833333333333</v>
      </c>
      <c r="J179" s="40">
        <v>2222.666666666667</v>
      </c>
      <c r="K179" s="31">
        <v>2175</v>
      </c>
      <c r="L179" s="31">
        <v>2125.0500000000002</v>
      </c>
      <c r="M179" s="31">
        <v>6.29894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8020.75</v>
      </c>
      <c r="D180" s="40">
        <v>7999.45</v>
      </c>
      <c r="E180" s="40">
        <v>7952.9</v>
      </c>
      <c r="F180" s="40">
        <v>7885.05</v>
      </c>
      <c r="G180" s="40">
        <v>7838.5</v>
      </c>
      <c r="H180" s="40">
        <v>8067.2999999999993</v>
      </c>
      <c r="I180" s="40">
        <v>8113.85</v>
      </c>
      <c r="J180" s="40">
        <v>8181.6999999999989</v>
      </c>
      <c r="K180" s="31">
        <v>8046</v>
      </c>
      <c r="L180" s="31">
        <v>7931.6</v>
      </c>
      <c r="M180" s="31">
        <v>0.17888000000000001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29355.8</v>
      </c>
      <c r="D181" s="40">
        <v>29249.899999999998</v>
      </c>
      <c r="E181" s="40">
        <v>29070.899999999994</v>
      </c>
      <c r="F181" s="40">
        <v>28785.999999999996</v>
      </c>
      <c r="G181" s="40">
        <v>28606.999999999993</v>
      </c>
      <c r="H181" s="40">
        <v>29534.799999999996</v>
      </c>
      <c r="I181" s="40">
        <v>29713.800000000003</v>
      </c>
      <c r="J181" s="40">
        <v>29998.699999999997</v>
      </c>
      <c r="K181" s="31">
        <v>29428.9</v>
      </c>
      <c r="L181" s="31">
        <v>28965</v>
      </c>
      <c r="M181" s="31">
        <v>0.23033999999999999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1631.2</v>
      </c>
      <c r="D182" s="40">
        <v>1624.5666666666666</v>
      </c>
      <c r="E182" s="40">
        <v>1606.1333333333332</v>
      </c>
      <c r="F182" s="40">
        <v>1581.0666666666666</v>
      </c>
      <c r="G182" s="40">
        <v>1562.6333333333332</v>
      </c>
      <c r="H182" s="40">
        <v>1649.6333333333332</v>
      </c>
      <c r="I182" s="40">
        <v>1668.0666666666666</v>
      </c>
      <c r="J182" s="40">
        <v>1693.1333333333332</v>
      </c>
      <c r="K182" s="31">
        <v>1643</v>
      </c>
      <c r="L182" s="31">
        <v>1599.5</v>
      </c>
      <c r="M182" s="31">
        <v>12.855840000000001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2389.6999999999998</v>
      </c>
      <c r="D183" s="40">
        <v>2402.5666666666666</v>
      </c>
      <c r="E183" s="40">
        <v>2365.1333333333332</v>
      </c>
      <c r="F183" s="40">
        <v>2340.5666666666666</v>
      </c>
      <c r="G183" s="40">
        <v>2303.1333333333332</v>
      </c>
      <c r="H183" s="40">
        <v>2427.1333333333332</v>
      </c>
      <c r="I183" s="40">
        <v>2464.5666666666666</v>
      </c>
      <c r="J183" s="40">
        <v>2489.1333333333332</v>
      </c>
      <c r="K183" s="31">
        <v>2440</v>
      </c>
      <c r="L183" s="31">
        <v>2378</v>
      </c>
      <c r="M183" s="31">
        <v>2.26362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524.4</v>
      </c>
      <c r="D184" s="40">
        <v>524.80000000000007</v>
      </c>
      <c r="E184" s="40">
        <v>521.10000000000014</v>
      </c>
      <c r="F184" s="40">
        <v>517.80000000000007</v>
      </c>
      <c r="G184" s="40">
        <v>514.10000000000014</v>
      </c>
      <c r="H184" s="40">
        <v>528.10000000000014</v>
      </c>
      <c r="I184" s="40">
        <v>531.80000000000018</v>
      </c>
      <c r="J184" s="40">
        <v>535.10000000000014</v>
      </c>
      <c r="K184" s="31">
        <v>528.5</v>
      </c>
      <c r="L184" s="31">
        <v>521.5</v>
      </c>
      <c r="M184" s="31">
        <v>158.05538000000001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117.95</v>
      </c>
      <c r="D185" s="40">
        <v>119.8</v>
      </c>
      <c r="E185" s="40">
        <v>115.64999999999999</v>
      </c>
      <c r="F185" s="40">
        <v>113.35</v>
      </c>
      <c r="G185" s="40">
        <v>109.19999999999999</v>
      </c>
      <c r="H185" s="40">
        <v>122.1</v>
      </c>
      <c r="I185" s="40">
        <v>126.25</v>
      </c>
      <c r="J185" s="40">
        <v>128.55000000000001</v>
      </c>
      <c r="K185" s="31">
        <v>123.95</v>
      </c>
      <c r="L185" s="31">
        <v>117.5</v>
      </c>
      <c r="M185" s="31">
        <v>678.31948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811.1</v>
      </c>
      <c r="D186" s="40">
        <v>807.69999999999993</v>
      </c>
      <c r="E186" s="40">
        <v>800.39999999999986</v>
      </c>
      <c r="F186" s="40">
        <v>789.69999999999993</v>
      </c>
      <c r="G186" s="40">
        <v>782.39999999999986</v>
      </c>
      <c r="H186" s="40">
        <v>818.39999999999986</v>
      </c>
      <c r="I186" s="40">
        <v>825.69999999999982</v>
      </c>
      <c r="J186" s="40">
        <v>836.39999999999986</v>
      </c>
      <c r="K186" s="31">
        <v>815</v>
      </c>
      <c r="L186" s="31">
        <v>797</v>
      </c>
      <c r="M186" s="31">
        <v>29.006450000000001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572.6</v>
      </c>
      <c r="D187" s="40">
        <v>574.56666666666661</v>
      </c>
      <c r="E187" s="40">
        <v>567.13333333333321</v>
      </c>
      <c r="F187" s="40">
        <v>561.66666666666663</v>
      </c>
      <c r="G187" s="40">
        <v>554.23333333333323</v>
      </c>
      <c r="H187" s="40">
        <v>580.03333333333319</v>
      </c>
      <c r="I187" s="40">
        <v>587.46666666666658</v>
      </c>
      <c r="J187" s="40">
        <v>592.93333333333317</v>
      </c>
      <c r="K187" s="31">
        <v>582</v>
      </c>
      <c r="L187" s="31">
        <v>569.1</v>
      </c>
      <c r="M187" s="31">
        <v>10.5146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543.54999999999995</v>
      </c>
      <c r="D188" s="40">
        <v>548.54999999999995</v>
      </c>
      <c r="E188" s="40">
        <v>537.19999999999993</v>
      </c>
      <c r="F188" s="40">
        <v>530.85</v>
      </c>
      <c r="G188" s="40">
        <v>519.5</v>
      </c>
      <c r="H188" s="40">
        <v>554.89999999999986</v>
      </c>
      <c r="I188" s="40">
        <v>566.24999999999977</v>
      </c>
      <c r="J188" s="40">
        <v>572.5999999999998</v>
      </c>
      <c r="K188" s="31">
        <v>559.9</v>
      </c>
      <c r="L188" s="31">
        <v>542.20000000000005</v>
      </c>
      <c r="M188" s="31">
        <v>3.8607800000000001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753.5</v>
      </c>
      <c r="D189" s="40">
        <v>744</v>
      </c>
      <c r="E189" s="40">
        <v>731.15</v>
      </c>
      <c r="F189" s="40">
        <v>708.8</v>
      </c>
      <c r="G189" s="40">
        <v>695.94999999999993</v>
      </c>
      <c r="H189" s="40">
        <v>766.35</v>
      </c>
      <c r="I189" s="40">
        <v>779.19999999999993</v>
      </c>
      <c r="J189" s="40">
        <v>801.55000000000007</v>
      </c>
      <c r="K189" s="31">
        <v>756.85</v>
      </c>
      <c r="L189" s="31">
        <v>721.65</v>
      </c>
      <c r="M189" s="31">
        <v>36.829129999999999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935.1</v>
      </c>
      <c r="D190" s="40">
        <v>937.73333333333346</v>
      </c>
      <c r="E190" s="40">
        <v>930.51666666666688</v>
      </c>
      <c r="F190" s="40">
        <v>925.93333333333339</v>
      </c>
      <c r="G190" s="40">
        <v>918.71666666666681</v>
      </c>
      <c r="H190" s="40">
        <v>942.31666666666695</v>
      </c>
      <c r="I190" s="40">
        <v>949.53333333333342</v>
      </c>
      <c r="J190" s="40">
        <v>954.11666666666702</v>
      </c>
      <c r="K190" s="31">
        <v>944.95</v>
      </c>
      <c r="L190" s="31">
        <v>933.15</v>
      </c>
      <c r="M190" s="31">
        <v>10.385120000000001</v>
      </c>
      <c r="N190" s="1"/>
      <c r="O190" s="1"/>
    </row>
    <row r="191" spans="1:15" ht="12.75" customHeight="1">
      <c r="A191" s="56">
        <v>182</v>
      </c>
      <c r="B191" s="31" t="s">
        <v>536</v>
      </c>
      <c r="C191" s="31">
        <v>1240.75</v>
      </c>
      <c r="D191" s="40">
        <v>1248.8833333333334</v>
      </c>
      <c r="E191" s="40">
        <v>1226.7666666666669</v>
      </c>
      <c r="F191" s="40">
        <v>1212.7833333333335</v>
      </c>
      <c r="G191" s="40">
        <v>1190.666666666667</v>
      </c>
      <c r="H191" s="40">
        <v>1262.8666666666668</v>
      </c>
      <c r="I191" s="40">
        <v>1284.9833333333331</v>
      </c>
      <c r="J191" s="40">
        <v>1298.9666666666667</v>
      </c>
      <c r="K191" s="31">
        <v>1271</v>
      </c>
      <c r="L191" s="31">
        <v>1234.9000000000001</v>
      </c>
      <c r="M191" s="31">
        <v>2.1393200000000001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3484.3</v>
      </c>
      <c r="D192" s="40">
        <v>3494.7333333333336</v>
      </c>
      <c r="E192" s="40">
        <v>3469.7666666666673</v>
      </c>
      <c r="F192" s="40">
        <v>3455.2333333333336</v>
      </c>
      <c r="G192" s="40">
        <v>3430.2666666666673</v>
      </c>
      <c r="H192" s="40">
        <v>3509.2666666666673</v>
      </c>
      <c r="I192" s="40">
        <v>3534.2333333333336</v>
      </c>
      <c r="J192" s="40">
        <v>3548.7666666666673</v>
      </c>
      <c r="K192" s="31">
        <v>3519.7</v>
      </c>
      <c r="L192" s="31">
        <v>3480.2</v>
      </c>
      <c r="M192" s="31">
        <v>15.16489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842.4</v>
      </c>
      <c r="D193" s="40">
        <v>839.7166666666667</v>
      </c>
      <c r="E193" s="40">
        <v>833.43333333333339</v>
      </c>
      <c r="F193" s="40">
        <v>824.4666666666667</v>
      </c>
      <c r="G193" s="40">
        <v>818.18333333333339</v>
      </c>
      <c r="H193" s="40">
        <v>848.68333333333339</v>
      </c>
      <c r="I193" s="40">
        <v>854.9666666666667</v>
      </c>
      <c r="J193" s="40">
        <v>863.93333333333339</v>
      </c>
      <c r="K193" s="31">
        <v>846</v>
      </c>
      <c r="L193" s="31">
        <v>830.75</v>
      </c>
      <c r="M193" s="31">
        <v>13.718730000000001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6410.15</v>
      </c>
      <c r="D194" s="40">
        <v>6378.3833333333341</v>
      </c>
      <c r="E194" s="40">
        <v>6301.7666666666682</v>
      </c>
      <c r="F194" s="40">
        <v>6193.3833333333341</v>
      </c>
      <c r="G194" s="40">
        <v>6116.7666666666682</v>
      </c>
      <c r="H194" s="40">
        <v>6486.7666666666682</v>
      </c>
      <c r="I194" s="40">
        <v>6563.383333333335</v>
      </c>
      <c r="J194" s="40">
        <v>6671.7666666666682</v>
      </c>
      <c r="K194" s="31">
        <v>6455</v>
      </c>
      <c r="L194" s="31">
        <v>6270</v>
      </c>
      <c r="M194" s="31">
        <v>2.0573999999999999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510.75</v>
      </c>
      <c r="D195" s="40">
        <v>508.9666666666667</v>
      </c>
      <c r="E195" s="40">
        <v>501.98333333333335</v>
      </c>
      <c r="F195" s="40">
        <v>493.21666666666664</v>
      </c>
      <c r="G195" s="40">
        <v>486.23333333333329</v>
      </c>
      <c r="H195" s="40">
        <v>517.73333333333335</v>
      </c>
      <c r="I195" s="40">
        <v>524.7166666666667</v>
      </c>
      <c r="J195" s="40">
        <v>533.48333333333346</v>
      </c>
      <c r="K195" s="31">
        <v>515.95000000000005</v>
      </c>
      <c r="L195" s="31">
        <v>500.2</v>
      </c>
      <c r="M195" s="31">
        <v>266.15777000000003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237</v>
      </c>
      <c r="D196" s="40">
        <v>238.23333333333335</v>
      </c>
      <c r="E196" s="40">
        <v>235.06666666666669</v>
      </c>
      <c r="F196" s="40">
        <v>233.13333333333335</v>
      </c>
      <c r="G196" s="40">
        <v>229.9666666666667</v>
      </c>
      <c r="H196" s="40">
        <v>240.16666666666669</v>
      </c>
      <c r="I196" s="40">
        <v>243.33333333333331</v>
      </c>
      <c r="J196" s="40">
        <v>245.26666666666668</v>
      </c>
      <c r="K196" s="31">
        <v>241.4</v>
      </c>
      <c r="L196" s="31">
        <v>236.3</v>
      </c>
      <c r="M196" s="31">
        <v>478.45906000000002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1298.55</v>
      </c>
      <c r="D197" s="40">
        <v>1304.8833333333334</v>
      </c>
      <c r="E197" s="40">
        <v>1280.7666666666669</v>
      </c>
      <c r="F197" s="40">
        <v>1262.9833333333333</v>
      </c>
      <c r="G197" s="40">
        <v>1238.8666666666668</v>
      </c>
      <c r="H197" s="40">
        <v>1322.666666666667</v>
      </c>
      <c r="I197" s="40">
        <v>1346.7833333333333</v>
      </c>
      <c r="J197" s="40">
        <v>1364.5666666666671</v>
      </c>
      <c r="K197" s="31">
        <v>1329</v>
      </c>
      <c r="L197" s="31">
        <v>1287.0999999999999</v>
      </c>
      <c r="M197" s="31">
        <v>118.80417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1566.6</v>
      </c>
      <c r="D198" s="40">
        <v>1562.1666666666667</v>
      </c>
      <c r="E198" s="40">
        <v>1550.9833333333336</v>
      </c>
      <c r="F198" s="40">
        <v>1535.3666666666668</v>
      </c>
      <c r="G198" s="40">
        <v>1524.1833333333336</v>
      </c>
      <c r="H198" s="40">
        <v>1577.7833333333335</v>
      </c>
      <c r="I198" s="40">
        <v>1588.9666666666665</v>
      </c>
      <c r="J198" s="40">
        <v>1604.5833333333335</v>
      </c>
      <c r="K198" s="31">
        <v>1573.35</v>
      </c>
      <c r="L198" s="31">
        <v>1546.55</v>
      </c>
      <c r="M198" s="31">
        <v>12.99996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1069.5</v>
      </c>
      <c r="D199" s="40">
        <v>1071.7666666666667</v>
      </c>
      <c r="E199" s="40">
        <v>1057.5333333333333</v>
      </c>
      <c r="F199" s="40">
        <v>1045.5666666666666</v>
      </c>
      <c r="G199" s="40">
        <v>1031.3333333333333</v>
      </c>
      <c r="H199" s="40">
        <v>1083.7333333333333</v>
      </c>
      <c r="I199" s="40">
        <v>1097.9666666666665</v>
      </c>
      <c r="J199" s="40">
        <v>1109.9333333333334</v>
      </c>
      <c r="K199" s="31">
        <v>1086</v>
      </c>
      <c r="L199" s="31">
        <v>1059.8</v>
      </c>
      <c r="M199" s="31">
        <v>2.1068199999999999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2484.6</v>
      </c>
      <c r="D200" s="40">
        <v>2494.5499999999997</v>
      </c>
      <c r="E200" s="40">
        <v>2462.2499999999995</v>
      </c>
      <c r="F200" s="40">
        <v>2439.8999999999996</v>
      </c>
      <c r="G200" s="40">
        <v>2407.5999999999995</v>
      </c>
      <c r="H200" s="40">
        <v>2516.8999999999996</v>
      </c>
      <c r="I200" s="40">
        <v>2549.1999999999998</v>
      </c>
      <c r="J200" s="40">
        <v>2571.5499999999997</v>
      </c>
      <c r="K200" s="31">
        <v>2526.85</v>
      </c>
      <c r="L200" s="31">
        <v>2472.1999999999998</v>
      </c>
      <c r="M200" s="31">
        <v>9.1123499999999993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2825.95</v>
      </c>
      <c r="D201" s="40">
        <v>2807.75</v>
      </c>
      <c r="E201" s="40">
        <v>2780.8</v>
      </c>
      <c r="F201" s="40">
        <v>2735.65</v>
      </c>
      <c r="G201" s="40">
        <v>2708.7000000000003</v>
      </c>
      <c r="H201" s="40">
        <v>2852.9</v>
      </c>
      <c r="I201" s="40">
        <v>2879.85</v>
      </c>
      <c r="J201" s="40">
        <v>2925</v>
      </c>
      <c r="K201" s="31">
        <v>2834.7</v>
      </c>
      <c r="L201" s="31">
        <v>2762.6</v>
      </c>
      <c r="M201" s="31">
        <v>5.1810499999999999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538.70000000000005</v>
      </c>
      <c r="D202" s="40">
        <v>536.5333333333333</v>
      </c>
      <c r="E202" s="40">
        <v>527.56666666666661</v>
      </c>
      <c r="F202" s="40">
        <v>516.43333333333328</v>
      </c>
      <c r="G202" s="40">
        <v>507.46666666666658</v>
      </c>
      <c r="H202" s="40">
        <v>547.66666666666663</v>
      </c>
      <c r="I202" s="40">
        <v>556.63333333333333</v>
      </c>
      <c r="J202" s="40">
        <v>567.76666666666665</v>
      </c>
      <c r="K202" s="31">
        <v>545.5</v>
      </c>
      <c r="L202" s="31">
        <v>525.4</v>
      </c>
      <c r="M202" s="31">
        <v>10.017189999999999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1124.3499999999999</v>
      </c>
      <c r="D203" s="40">
        <v>1122.4166666666667</v>
      </c>
      <c r="E203" s="40">
        <v>1110.9333333333334</v>
      </c>
      <c r="F203" s="40">
        <v>1097.5166666666667</v>
      </c>
      <c r="G203" s="40">
        <v>1086.0333333333333</v>
      </c>
      <c r="H203" s="40">
        <v>1135.8333333333335</v>
      </c>
      <c r="I203" s="40">
        <v>1147.3166666666666</v>
      </c>
      <c r="J203" s="40">
        <v>1160.7333333333336</v>
      </c>
      <c r="K203" s="31">
        <v>1133.9000000000001</v>
      </c>
      <c r="L203" s="31">
        <v>1109</v>
      </c>
      <c r="M203" s="31">
        <v>5.0304099999999998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771.3</v>
      </c>
      <c r="D204" s="40">
        <v>762.13333333333333</v>
      </c>
      <c r="E204" s="40">
        <v>750.26666666666665</v>
      </c>
      <c r="F204" s="40">
        <v>729.23333333333335</v>
      </c>
      <c r="G204" s="40">
        <v>717.36666666666667</v>
      </c>
      <c r="H204" s="40">
        <v>783.16666666666663</v>
      </c>
      <c r="I204" s="40">
        <v>795.03333333333319</v>
      </c>
      <c r="J204" s="40">
        <v>816.06666666666661</v>
      </c>
      <c r="K204" s="31">
        <v>774</v>
      </c>
      <c r="L204" s="31">
        <v>741.1</v>
      </c>
      <c r="M204" s="31">
        <v>64.308109999999999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8106.8</v>
      </c>
      <c r="D205" s="40">
        <v>8114.8833333333341</v>
      </c>
      <c r="E205" s="40">
        <v>8041.9166666666679</v>
      </c>
      <c r="F205" s="40">
        <v>7977.0333333333338</v>
      </c>
      <c r="G205" s="40">
        <v>7904.0666666666675</v>
      </c>
      <c r="H205" s="40">
        <v>8179.7666666666682</v>
      </c>
      <c r="I205" s="40">
        <v>8252.7333333333336</v>
      </c>
      <c r="J205" s="40">
        <v>8317.6166666666686</v>
      </c>
      <c r="K205" s="31">
        <v>8187.85</v>
      </c>
      <c r="L205" s="31">
        <v>8050</v>
      </c>
      <c r="M205" s="31">
        <v>2.09152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52.15</v>
      </c>
      <c r="D206" s="40">
        <v>52.716666666666669</v>
      </c>
      <c r="E206" s="40">
        <v>51.033333333333339</v>
      </c>
      <c r="F206" s="40">
        <v>49.916666666666671</v>
      </c>
      <c r="G206" s="40">
        <v>48.233333333333341</v>
      </c>
      <c r="H206" s="40">
        <v>53.833333333333336</v>
      </c>
      <c r="I206" s="40">
        <v>55.516666666666673</v>
      </c>
      <c r="J206" s="40">
        <v>56.633333333333333</v>
      </c>
      <c r="K206" s="31">
        <v>54.4</v>
      </c>
      <c r="L206" s="31">
        <v>51.6</v>
      </c>
      <c r="M206" s="31">
        <v>242.42102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1741.35</v>
      </c>
      <c r="D207" s="40">
        <v>1751.8333333333333</v>
      </c>
      <c r="E207" s="40">
        <v>1724.6666666666665</v>
      </c>
      <c r="F207" s="40">
        <v>1707.9833333333333</v>
      </c>
      <c r="G207" s="40">
        <v>1680.8166666666666</v>
      </c>
      <c r="H207" s="40">
        <v>1768.5166666666664</v>
      </c>
      <c r="I207" s="40">
        <v>1795.6833333333329</v>
      </c>
      <c r="J207" s="40">
        <v>1812.3666666666663</v>
      </c>
      <c r="K207" s="31">
        <v>1779</v>
      </c>
      <c r="L207" s="31">
        <v>1735.15</v>
      </c>
      <c r="M207" s="31">
        <v>2.4689299999999998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970.5</v>
      </c>
      <c r="D208" s="40">
        <v>980.93333333333339</v>
      </c>
      <c r="E208" s="40">
        <v>956.56666666666683</v>
      </c>
      <c r="F208" s="40">
        <v>942.63333333333344</v>
      </c>
      <c r="G208" s="40">
        <v>918.26666666666688</v>
      </c>
      <c r="H208" s="40">
        <v>994.86666666666679</v>
      </c>
      <c r="I208" s="40">
        <v>1019.2333333333333</v>
      </c>
      <c r="J208" s="40">
        <v>1033.1666666666667</v>
      </c>
      <c r="K208" s="31">
        <v>1005.3</v>
      </c>
      <c r="L208" s="31">
        <v>967</v>
      </c>
      <c r="M208" s="31">
        <v>18.522549999999999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947.75</v>
      </c>
      <c r="D209" s="40">
        <v>953.2833333333333</v>
      </c>
      <c r="E209" s="40">
        <v>938.56666666666661</v>
      </c>
      <c r="F209" s="40">
        <v>929.38333333333333</v>
      </c>
      <c r="G209" s="40">
        <v>914.66666666666663</v>
      </c>
      <c r="H209" s="40">
        <v>962.46666666666658</v>
      </c>
      <c r="I209" s="40">
        <v>977.18333333333328</v>
      </c>
      <c r="J209" s="40">
        <v>986.36666666666656</v>
      </c>
      <c r="K209" s="31">
        <v>968</v>
      </c>
      <c r="L209" s="31">
        <v>944.1</v>
      </c>
      <c r="M209" s="31">
        <v>3.9271199999999999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323.14999999999998</v>
      </c>
      <c r="D210" s="40">
        <v>321.81666666666666</v>
      </c>
      <c r="E210" s="40">
        <v>317.73333333333335</v>
      </c>
      <c r="F210" s="40">
        <v>312.31666666666666</v>
      </c>
      <c r="G210" s="40">
        <v>308.23333333333335</v>
      </c>
      <c r="H210" s="40">
        <v>327.23333333333335</v>
      </c>
      <c r="I210" s="40">
        <v>331.31666666666672</v>
      </c>
      <c r="J210" s="40">
        <v>336.73333333333335</v>
      </c>
      <c r="K210" s="31">
        <v>325.89999999999998</v>
      </c>
      <c r="L210" s="31">
        <v>316.39999999999998</v>
      </c>
      <c r="M210" s="31">
        <v>243.31478999999999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10.3</v>
      </c>
      <c r="D211" s="40">
        <v>10.35</v>
      </c>
      <c r="E211" s="40">
        <v>10.149999999999999</v>
      </c>
      <c r="F211" s="40">
        <v>9.9999999999999982</v>
      </c>
      <c r="G211" s="40">
        <v>9.7999999999999972</v>
      </c>
      <c r="H211" s="40">
        <v>10.5</v>
      </c>
      <c r="I211" s="40">
        <v>10.7</v>
      </c>
      <c r="J211" s="40">
        <v>10.850000000000001</v>
      </c>
      <c r="K211" s="31">
        <v>10.55</v>
      </c>
      <c r="L211" s="31">
        <v>10.199999999999999</v>
      </c>
      <c r="M211" s="31">
        <v>2252.9446400000002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1247.5999999999999</v>
      </c>
      <c r="D212" s="40">
        <v>1248.3999999999999</v>
      </c>
      <c r="E212" s="40">
        <v>1236.7999999999997</v>
      </c>
      <c r="F212" s="40">
        <v>1225.9999999999998</v>
      </c>
      <c r="G212" s="40">
        <v>1214.3999999999996</v>
      </c>
      <c r="H212" s="40">
        <v>1259.1999999999998</v>
      </c>
      <c r="I212" s="40">
        <v>1270.7999999999997</v>
      </c>
      <c r="J212" s="40">
        <v>1281.5999999999999</v>
      </c>
      <c r="K212" s="31">
        <v>1260</v>
      </c>
      <c r="L212" s="31">
        <v>1237.5999999999999</v>
      </c>
      <c r="M212" s="31">
        <v>3.1223800000000002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2294.5</v>
      </c>
      <c r="D213" s="40">
        <v>2305.5500000000002</v>
      </c>
      <c r="E213" s="40">
        <v>2249.0000000000005</v>
      </c>
      <c r="F213" s="40">
        <v>2203.5000000000005</v>
      </c>
      <c r="G213" s="40">
        <v>2146.9500000000007</v>
      </c>
      <c r="H213" s="40">
        <v>2351.0500000000002</v>
      </c>
      <c r="I213" s="40">
        <v>2407.5999999999995</v>
      </c>
      <c r="J213" s="40">
        <v>2453.1</v>
      </c>
      <c r="K213" s="31">
        <v>2362.1</v>
      </c>
      <c r="L213" s="31">
        <v>2260.0500000000002</v>
      </c>
      <c r="M213" s="31">
        <v>1.3552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652.6</v>
      </c>
      <c r="D214" s="40">
        <v>654.38333333333333</v>
      </c>
      <c r="E214" s="40">
        <v>649.76666666666665</v>
      </c>
      <c r="F214" s="40">
        <v>646.93333333333328</v>
      </c>
      <c r="G214" s="40">
        <v>642.31666666666661</v>
      </c>
      <c r="H214" s="40">
        <v>657.2166666666667</v>
      </c>
      <c r="I214" s="40">
        <v>661.83333333333326</v>
      </c>
      <c r="J214" s="40">
        <v>664.66666666666674</v>
      </c>
      <c r="K214" s="40">
        <v>659</v>
      </c>
      <c r="L214" s="40">
        <v>651.54999999999995</v>
      </c>
      <c r="M214" s="40">
        <v>40.456949999999999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</v>
      </c>
      <c r="D215" s="40">
        <v>13.049999999999999</v>
      </c>
      <c r="E215" s="40">
        <v>12.949999999999998</v>
      </c>
      <c r="F215" s="40">
        <v>12.899999999999999</v>
      </c>
      <c r="G215" s="40">
        <v>12.799999999999997</v>
      </c>
      <c r="H215" s="40">
        <v>13.099999999999998</v>
      </c>
      <c r="I215" s="40">
        <v>13.2</v>
      </c>
      <c r="J215" s="40">
        <v>13.249999999999998</v>
      </c>
      <c r="K215" s="40">
        <v>13.15</v>
      </c>
      <c r="L215" s="40">
        <v>13</v>
      </c>
      <c r="M215" s="40">
        <v>428.06648999999999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317.35000000000002</v>
      </c>
      <c r="D216" s="40">
        <v>318.35000000000002</v>
      </c>
      <c r="E216" s="40">
        <v>312.15000000000003</v>
      </c>
      <c r="F216" s="40">
        <v>306.95</v>
      </c>
      <c r="G216" s="40">
        <v>300.75</v>
      </c>
      <c r="H216" s="40">
        <v>323.55000000000007</v>
      </c>
      <c r="I216" s="40">
        <v>329.75000000000011</v>
      </c>
      <c r="J216" s="40">
        <v>334.9500000000001</v>
      </c>
      <c r="K216" s="40">
        <v>324.55</v>
      </c>
      <c r="L216" s="40">
        <v>313.14999999999998</v>
      </c>
      <c r="M216" s="40">
        <v>82.338470000000001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9" sqref="B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3"/>
      <c r="B1" s="52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44511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6" t="s">
        <v>16</v>
      </c>
      <c r="B9" s="518" t="s">
        <v>18</v>
      </c>
      <c r="C9" s="522" t="s">
        <v>20</v>
      </c>
      <c r="D9" s="522" t="s">
        <v>21</v>
      </c>
      <c r="E9" s="513" t="s">
        <v>22</v>
      </c>
      <c r="F9" s="514"/>
      <c r="G9" s="515"/>
      <c r="H9" s="513" t="s">
        <v>23</v>
      </c>
      <c r="I9" s="514"/>
      <c r="J9" s="515"/>
      <c r="K9" s="26"/>
      <c r="L9" s="27"/>
      <c r="M9" s="53"/>
      <c r="N9" s="1"/>
      <c r="O9" s="1"/>
    </row>
    <row r="10" spans="1:15" ht="42.75" customHeight="1">
      <c r="A10" s="520"/>
      <c r="B10" s="521"/>
      <c r="C10" s="521"/>
      <c r="D10" s="52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26876.400000000001</v>
      </c>
      <c r="D11" s="40">
        <v>26985.483333333334</v>
      </c>
      <c r="E11" s="40">
        <v>26740.916666666668</v>
      </c>
      <c r="F11" s="40">
        <v>26605.433333333334</v>
      </c>
      <c r="G11" s="40">
        <v>26360.866666666669</v>
      </c>
      <c r="H11" s="40">
        <v>27120.966666666667</v>
      </c>
      <c r="I11" s="40">
        <v>27365.533333333333</v>
      </c>
      <c r="J11" s="40">
        <v>27501.016666666666</v>
      </c>
      <c r="K11" s="31">
        <v>27230.05</v>
      </c>
      <c r="L11" s="31">
        <v>26850</v>
      </c>
      <c r="M11" s="31">
        <v>1.133E-2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561.70000000000005</v>
      </c>
      <c r="D12" s="40">
        <v>562.94999999999993</v>
      </c>
      <c r="E12" s="40">
        <v>558.74999999999989</v>
      </c>
      <c r="F12" s="40">
        <v>555.79999999999995</v>
      </c>
      <c r="G12" s="40">
        <v>551.59999999999991</v>
      </c>
      <c r="H12" s="40">
        <v>565.89999999999986</v>
      </c>
      <c r="I12" s="40">
        <v>570.09999999999991</v>
      </c>
      <c r="J12" s="40">
        <v>573.04999999999984</v>
      </c>
      <c r="K12" s="31">
        <v>567.15</v>
      </c>
      <c r="L12" s="31">
        <v>560</v>
      </c>
      <c r="M12" s="31">
        <v>1.06996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957.8</v>
      </c>
      <c r="D13" s="40">
        <v>958.1</v>
      </c>
      <c r="E13" s="40">
        <v>949.7</v>
      </c>
      <c r="F13" s="40">
        <v>941.6</v>
      </c>
      <c r="G13" s="40">
        <v>933.2</v>
      </c>
      <c r="H13" s="40">
        <v>966.2</v>
      </c>
      <c r="I13" s="40">
        <v>974.59999999999991</v>
      </c>
      <c r="J13" s="40">
        <v>982.7</v>
      </c>
      <c r="K13" s="31">
        <v>966.5</v>
      </c>
      <c r="L13" s="31">
        <v>950</v>
      </c>
      <c r="M13" s="31">
        <v>6.4933800000000002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2765.75</v>
      </c>
      <c r="D14" s="40">
        <v>2772.3666666666668</v>
      </c>
      <c r="E14" s="40">
        <v>2744.3833333333337</v>
      </c>
      <c r="F14" s="40">
        <v>2723.0166666666669</v>
      </c>
      <c r="G14" s="40">
        <v>2695.0333333333338</v>
      </c>
      <c r="H14" s="40">
        <v>2793.7333333333336</v>
      </c>
      <c r="I14" s="40">
        <v>2821.7166666666672</v>
      </c>
      <c r="J14" s="40">
        <v>2843.0833333333335</v>
      </c>
      <c r="K14" s="31">
        <v>2800.35</v>
      </c>
      <c r="L14" s="31">
        <v>2751</v>
      </c>
      <c r="M14" s="31">
        <v>0.10835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2170.6999999999998</v>
      </c>
      <c r="D15" s="40">
        <v>2181.2666666666664</v>
      </c>
      <c r="E15" s="40">
        <v>2140.4333333333329</v>
      </c>
      <c r="F15" s="40">
        <v>2110.1666666666665</v>
      </c>
      <c r="G15" s="40">
        <v>2069.333333333333</v>
      </c>
      <c r="H15" s="40">
        <v>2211.5333333333328</v>
      </c>
      <c r="I15" s="40">
        <v>2252.3666666666668</v>
      </c>
      <c r="J15" s="40">
        <v>2282.6333333333328</v>
      </c>
      <c r="K15" s="31">
        <v>2222.1</v>
      </c>
      <c r="L15" s="31">
        <v>2151</v>
      </c>
      <c r="M15" s="31">
        <v>2.07186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20057.650000000001</v>
      </c>
      <c r="D16" s="40">
        <v>20055.883333333335</v>
      </c>
      <c r="E16" s="40">
        <v>19961.76666666667</v>
      </c>
      <c r="F16" s="40">
        <v>19865.883333333335</v>
      </c>
      <c r="G16" s="40">
        <v>19771.76666666667</v>
      </c>
      <c r="H16" s="40">
        <v>20151.76666666667</v>
      </c>
      <c r="I16" s="40">
        <v>20245.883333333331</v>
      </c>
      <c r="J16" s="40">
        <v>20341.76666666667</v>
      </c>
      <c r="K16" s="31">
        <v>20150</v>
      </c>
      <c r="L16" s="31">
        <v>19960</v>
      </c>
      <c r="M16" s="31">
        <v>5.1869999999999999E-2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110.9</v>
      </c>
      <c r="D17" s="40">
        <v>111.93333333333334</v>
      </c>
      <c r="E17" s="40">
        <v>109.21666666666667</v>
      </c>
      <c r="F17" s="40">
        <v>107.53333333333333</v>
      </c>
      <c r="G17" s="40">
        <v>104.81666666666666</v>
      </c>
      <c r="H17" s="40">
        <v>113.61666666666667</v>
      </c>
      <c r="I17" s="40">
        <v>116.33333333333334</v>
      </c>
      <c r="J17" s="40">
        <v>118.01666666666668</v>
      </c>
      <c r="K17" s="31">
        <v>114.65</v>
      </c>
      <c r="L17" s="31">
        <v>110.25</v>
      </c>
      <c r="M17" s="31">
        <v>37.063029999999998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301.89999999999998</v>
      </c>
      <c r="D18" s="40">
        <v>303.7</v>
      </c>
      <c r="E18" s="40">
        <v>297.39999999999998</v>
      </c>
      <c r="F18" s="40">
        <v>292.89999999999998</v>
      </c>
      <c r="G18" s="40">
        <v>286.59999999999997</v>
      </c>
      <c r="H18" s="40">
        <v>308.2</v>
      </c>
      <c r="I18" s="40">
        <v>314.50000000000006</v>
      </c>
      <c r="J18" s="40">
        <v>319</v>
      </c>
      <c r="K18" s="31">
        <v>310</v>
      </c>
      <c r="L18" s="31">
        <v>299.2</v>
      </c>
      <c r="M18" s="31">
        <v>72.542779999999993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2554.15</v>
      </c>
      <c r="D19" s="40">
        <v>2545.2000000000003</v>
      </c>
      <c r="E19" s="40">
        <v>2522.0500000000006</v>
      </c>
      <c r="F19" s="40">
        <v>2489.9500000000003</v>
      </c>
      <c r="G19" s="40">
        <v>2466.8000000000006</v>
      </c>
      <c r="H19" s="40">
        <v>2577.3000000000006</v>
      </c>
      <c r="I19" s="40">
        <v>2600.4500000000003</v>
      </c>
      <c r="J19" s="40">
        <v>2632.5500000000006</v>
      </c>
      <c r="K19" s="31">
        <v>2568.35</v>
      </c>
      <c r="L19" s="31">
        <v>2513.1</v>
      </c>
      <c r="M19" s="31">
        <v>4.1486799999999997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1655.85</v>
      </c>
      <c r="D20" s="40">
        <v>1654.0833333333333</v>
      </c>
      <c r="E20" s="40">
        <v>1622.1666666666665</v>
      </c>
      <c r="F20" s="40">
        <v>1588.4833333333333</v>
      </c>
      <c r="G20" s="40">
        <v>1556.5666666666666</v>
      </c>
      <c r="H20" s="40">
        <v>1687.7666666666664</v>
      </c>
      <c r="I20" s="40">
        <v>1719.6833333333329</v>
      </c>
      <c r="J20" s="40">
        <v>1753.3666666666663</v>
      </c>
      <c r="K20" s="31">
        <v>1686</v>
      </c>
      <c r="L20" s="31">
        <v>1620.4</v>
      </c>
      <c r="M20" s="31">
        <v>37.283279999999998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1228.8499999999999</v>
      </c>
      <c r="D21" s="40">
        <v>1222.6833333333334</v>
      </c>
      <c r="E21" s="40">
        <v>1212.9666666666667</v>
      </c>
      <c r="F21" s="40">
        <v>1197.0833333333333</v>
      </c>
      <c r="G21" s="40">
        <v>1187.3666666666666</v>
      </c>
      <c r="H21" s="40">
        <v>1238.5666666666668</v>
      </c>
      <c r="I21" s="40">
        <v>1248.2833333333335</v>
      </c>
      <c r="J21" s="40">
        <v>1264.166666666667</v>
      </c>
      <c r="K21" s="31">
        <v>1232.4000000000001</v>
      </c>
      <c r="L21" s="31">
        <v>1206.8</v>
      </c>
      <c r="M21" s="31">
        <v>18.195080000000001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737.9</v>
      </c>
      <c r="D22" s="40">
        <v>737.68333333333328</v>
      </c>
      <c r="E22" s="40">
        <v>730.31666666666661</v>
      </c>
      <c r="F22" s="40">
        <v>722.73333333333335</v>
      </c>
      <c r="G22" s="40">
        <v>715.36666666666667</v>
      </c>
      <c r="H22" s="40">
        <v>745.26666666666654</v>
      </c>
      <c r="I22" s="40">
        <v>752.6333333333331</v>
      </c>
      <c r="J22" s="40">
        <v>760.21666666666647</v>
      </c>
      <c r="K22" s="31">
        <v>745.05</v>
      </c>
      <c r="L22" s="31">
        <v>730.1</v>
      </c>
      <c r="M22" s="31">
        <v>27.518809999999998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1872.85</v>
      </c>
      <c r="D23" s="40">
        <v>1858.6166666666668</v>
      </c>
      <c r="E23" s="40">
        <v>1837.2333333333336</v>
      </c>
      <c r="F23" s="40">
        <v>1801.6166666666668</v>
      </c>
      <c r="G23" s="40">
        <v>1780.2333333333336</v>
      </c>
      <c r="H23" s="40">
        <v>1894.2333333333336</v>
      </c>
      <c r="I23" s="40">
        <v>1915.6166666666668</v>
      </c>
      <c r="J23" s="40">
        <v>1951.2333333333336</v>
      </c>
      <c r="K23" s="31">
        <v>1880</v>
      </c>
      <c r="L23" s="31">
        <v>1823</v>
      </c>
      <c r="M23" s="31">
        <v>0.58596000000000004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359.9</v>
      </c>
      <c r="D24" s="40">
        <v>361</v>
      </c>
      <c r="E24" s="40">
        <v>357.85</v>
      </c>
      <c r="F24" s="40">
        <v>355.8</v>
      </c>
      <c r="G24" s="40">
        <v>352.65000000000003</v>
      </c>
      <c r="H24" s="40">
        <v>363.05</v>
      </c>
      <c r="I24" s="40">
        <v>366.2</v>
      </c>
      <c r="J24" s="40">
        <v>368.25</v>
      </c>
      <c r="K24" s="31">
        <v>364.15</v>
      </c>
      <c r="L24" s="31">
        <v>358.95</v>
      </c>
      <c r="M24" s="31">
        <v>1.5454000000000001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210.5</v>
      </c>
      <c r="D25" s="40">
        <v>211.29999999999998</v>
      </c>
      <c r="E25" s="40">
        <v>209.44999999999996</v>
      </c>
      <c r="F25" s="40">
        <v>208.39999999999998</v>
      </c>
      <c r="G25" s="40">
        <v>206.54999999999995</v>
      </c>
      <c r="H25" s="40">
        <v>212.34999999999997</v>
      </c>
      <c r="I25" s="40">
        <v>214.2</v>
      </c>
      <c r="J25" s="40">
        <v>215.24999999999997</v>
      </c>
      <c r="K25" s="31">
        <v>213.15</v>
      </c>
      <c r="L25" s="31">
        <v>210.25</v>
      </c>
      <c r="M25" s="31">
        <v>5.2483000000000004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1084.95</v>
      </c>
      <c r="D26" s="40">
        <v>1089.6499999999999</v>
      </c>
      <c r="E26" s="40">
        <v>1050.2999999999997</v>
      </c>
      <c r="F26" s="40">
        <v>1015.6499999999999</v>
      </c>
      <c r="G26" s="40">
        <v>976.29999999999973</v>
      </c>
      <c r="H26" s="40">
        <v>1124.2999999999997</v>
      </c>
      <c r="I26" s="40">
        <v>1163.6499999999996</v>
      </c>
      <c r="J26" s="40">
        <v>1198.2999999999997</v>
      </c>
      <c r="K26" s="31">
        <v>1129</v>
      </c>
      <c r="L26" s="31">
        <v>1055</v>
      </c>
      <c r="M26" s="31">
        <v>3.0886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1886.2</v>
      </c>
      <c r="D27" s="40">
        <v>1889.7166666666665</v>
      </c>
      <c r="E27" s="40">
        <v>1875.4333333333329</v>
      </c>
      <c r="F27" s="40">
        <v>1864.6666666666665</v>
      </c>
      <c r="G27" s="40">
        <v>1850.383333333333</v>
      </c>
      <c r="H27" s="40">
        <v>1900.4833333333329</v>
      </c>
      <c r="I27" s="40">
        <v>1914.7666666666662</v>
      </c>
      <c r="J27" s="40">
        <v>1925.5333333333328</v>
      </c>
      <c r="K27" s="31">
        <v>1904</v>
      </c>
      <c r="L27" s="31">
        <v>1878.95</v>
      </c>
      <c r="M27" s="31">
        <v>0.12324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2143.9</v>
      </c>
      <c r="D28" s="40">
        <v>2145.4833333333336</v>
      </c>
      <c r="E28" s="40">
        <v>2120.166666666667</v>
      </c>
      <c r="F28" s="40">
        <v>2096.4333333333334</v>
      </c>
      <c r="G28" s="40">
        <v>2071.1166666666668</v>
      </c>
      <c r="H28" s="40">
        <v>2169.2166666666672</v>
      </c>
      <c r="I28" s="40">
        <v>2194.5333333333338</v>
      </c>
      <c r="J28" s="40">
        <v>2218.2666666666673</v>
      </c>
      <c r="K28" s="31">
        <v>2170.8000000000002</v>
      </c>
      <c r="L28" s="31">
        <v>2121.75</v>
      </c>
      <c r="M28" s="31">
        <v>0.82559000000000005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111.1</v>
      </c>
      <c r="D29" s="40">
        <v>110.45</v>
      </c>
      <c r="E29" s="40">
        <v>108.95</v>
      </c>
      <c r="F29" s="40">
        <v>106.8</v>
      </c>
      <c r="G29" s="40">
        <v>105.3</v>
      </c>
      <c r="H29" s="40">
        <v>112.60000000000001</v>
      </c>
      <c r="I29" s="40">
        <v>114.10000000000001</v>
      </c>
      <c r="J29" s="40">
        <v>116.25000000000001</v>
      </c>
      <c r="K29" s="31">
        <v>111.95</v>
      </c>
      <c r="L29" s="31">
        <v>108.3</v>
      </c>
      <c r="M29" s="31">
        <v>3.5270299999999999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3554.15</v>
      </c>
      <c r="D30" s="40">
        <v>3560.8833333333332</v>
      </c>
      <c r="E30" s="40">
        <v>3533.2666666666664</v>
      </c>
      <c r="F30" s="40">
        <v>3512.3833333333332</v>
      </c>
      <c r="G30" s="40">
        <v>3484.7666666666664</v>
      </c>
      <c r="H30" s="40">
        <v>3581.7666666666664</v>
      </c>
      <c r="I30" s="40">
        <v>3609.3833333333332</v>
      </c>
      <c r="J30" s="40">
        <v>3630.2666666666664</v>
      </c>
      <c r="K30" s="31">
        <v>3588.5</v>
      </c>
      <c r="L30" s="31">
        <v>3540</v>
      </c>
      <c r="M30" s="31">
        <v>0.31096000000000001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3320.35</v>
      </c>
      <c r="D31" s="40">
        <v>3327.0499999999997</v>
      </c>
      <c r="E31" s="40">
        <v>3298.2999999999993</v>
      </c>
      <c r="F31" s="40">
        <v>3276.2499999999995</v>
      </c>
      <c r="G31" s="40">
        <v>3247.4999999999991</v>
      </c>
      <c r="H31" s="40">
        <v>3349.0999999999995</v>
      </c>
      <c r="I31" s="40">
        <v>3377.8500000000004</v>
      </c>
      <c r="J31" s="40">
        <v>3399.8999999999996</v>
      </c>
      <c r="K31" s="31">
        <v>3355.8</v>
      </c>
      <c r="L31" s="31">
        <v>3305</v>
      </c>
      <c r="M31" s="31">
        <v>0.43128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22.8</v>
      </c>
      <c r="D32" s="40">
        <v>22.849999999999998</v>
      </c>
      <c r="E32" s="40">
        <v>22.649999999999995</v>
      </c>
      <c r="F32" s="40">
        <v>22.499999999999996</v>
      </c>
      <c r="G32" s="40">
        <v>22.299999999999994</v>
      </c>
      <c r="H32" s="40">
        <v>22.999999999999996</v>
      </c>
      <c r="I32" s="40">
        <v>23.2</v>
      </c>
      <c r="J32" s="40">
        <v>23.349999999999998</v>
      </c>
      <c r="K32" s="31">
        <v>23.05</v>
      </c>
      <c r="L32" s="31">
        <v>22.7</v>
      </c>
      <c r="M32" s="31">
        <v>41.46698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706.55</v>
      </c>
      <c r="D33" s="40">
        <v>708.19999999999993</v>
      </c>
      <c r="E33" s="40">
        <v>702.39999999999986</v>
      </c>
      <c r="F33" s="40">
        <v>698.24999999999989</v>
      </c>
      <c r="G33" s="40">
        <v>692.44999999999982</v>
      </c>
      <c r="H33" s="40">
        <v>712.34999999999991</v>
      </c>
      <c r="I33" s="40">
        <v>718.14999999999986</v>
      </c>
      <c r="J33" s="40">
        <v>722.3</v>
      </c>
      <c r="K33" s="31">
        <v>714</v>
      </c>
      <c r="L33" s="31">
        <v>704.05</v>
      </c>
      <c r="M33" s="31">
        <v>6.1099199999999998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3374.4</v>
      </c>
      <c r="D34" s="40">
        <v>3394.7666666666664</v>
      </c>
      <c r="E34" s="40">
        <v>3329.6333333333328</v>
      </c>
      <c r="F34" s="40">
        <v>3284.8666666666663</v>
      </c>
      <c r="G34" s="40">
        <v>3219.7333333333327</v>
      </c>
      <c r="H34" s="40">
        <v>3439.5333333333328</v>
      </c>
      <c r="I34" s="40">
        <v>3504.6666666666661</v>
      </c>
      <c r="J34" s="40">
        <v>3549.4333333333329</v>
      </c>
      <c r="K34" s="31">
        <v>3459.9</v>
      </c>
      <c r="L34" s="31">
        <v>3350</v>
      </c>
      <c r="M34" s="31">
        <v>0.32524999999999998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428.35</v>
      </c>
      <c r="D35" s="40">
        <v>428.84999999999997</v>
      </c>
      <c r="E35" s="40">
        <v>424.29999999999995</v>
      </c>
      <c r="F35" s="40">
        <v>420.25</v>
      </c>
      <c r="G35" s="40">
        <v>415.7</v>
      </c>
      <c r="H35" s="40">
        <v>432.89999999999992</v>
      </c>
      <c r="I35" s="40">
        <v>437.45</v>
      </c>
      <c r="J35" s="40">
        <v>441.49999999999989</v>
      </c>
      <c r="K35" s="31">
        <v>433.4</v>
      </c>
      <c r="L35" s="31">
        <v>424.8</v>
      </c>
      <c r="M35" s="31">
        <v>22.027170000000002</v>
      </c>
      <c r="N35" s="1"/>
      <c r="O35" s="1"/>
    </row>
    <row r="36" spans="1:15" ht="12.75" customHeight="1">
      <c r="A36" s="31">
        <v>26</v>
      </c>
      <c r="B36" s="31" t="s">
        <v>304</v>
      </c>
      <c r="C36" s="31">
        <v>1240.5999999999999</v>
      </c>
      <c r="D36" s="40">
        <v>1241.5333333333333</v>
      </c>
      <c r="E36" s="40">
        <v>1229.0666666666666</v>
      </c>
      <c r="F36" s="40">
        <v>1217.5333333333333</v>
      </c>
      <c r="G36" s="40">
        <v>1205.0666666666666</v>
      </c>
      <c r="H36" s="40">
        <v>1253.0666666666666</v>
      </c>
      <c r="I36" s="40">
        <v>1265.5333333333333</v>
      </c>
      <c r="J36" s="40">
        <v>1277.0666666666666</v>
      </c>
      <c r="K36" s="31">
        <v>1254</v>
      </c>
      <c r="L36" s="31">
        <v>1230</v>
      </c>
      <c r="M36" s="31">
        <v>2.4938799999999999</v>
      </c>
      <c r="N36" s="1"/>
      <c r="O36" s="1"/>
    </row>
    <row r="37" spans="1:15" ht="12.75" customHeight="1">
      <c r="A37" s="31">
        <v>27</v>
      </c>
      <c r="B37" s="31" t="s">
        <v>821</v>
      </c>
      <c r="C37" s="31">
        <v>828.1</v>
      </c>
      <c r="D37" s="40">
        <v>833.68333333333339</v>
      </c>
      <c r="E37" s="40">
        <v>817.36666666666679</v>
      </c>
      <c r="F37" s="40">
        <v>806.63333333333344</v>
      </c>
      <c r="G37" s="40">
        <v>790.31666666666683</v>
      </c>
      <c r="H37" s="40">
        <v>844.41666666666674</v>
      </c>
      <c r="I37" s="40">
        <v>860.73333333333335</v>
      </c>
      <c r="J37" s="40">
        <v>871.4666666666667</v>
      </c>
      <c r="K37" s="31">
        <v>850</v>
      </c>
      <c r="L37" s="31">
        <v>822.95</v>
      </c>
      <c r="M37" s="31">
        <v>2.4574600000000002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908.7</v>
      </c>
      <c r="D38" s="40">
        <v>903.51666666666677</v>
      </c>
      <c r="E38" s="40">
        <v>887.13333333333355</v>
      </c>
      <c r="F38" s="40">
        <v>865.56666666666683</v>
      </c>
      <c r="G38" s="40">
        <v>849.18333333333362</v>
      </c>
      <c r="H38" s="40">
        <v>925.08333333333348</v>
      </c>
      <c r="I38" s="40">
        <v>941.4666666666667</v>
      </c>
      <c r="J38" s="40">
        <v>963.03333333333342</v>
      </c>
      <c r="K38" s="31">
        <v>919.9</v>
      </c>
      <c r="L38" s="31">
        <v>881.95</v>
      </c>
      <c r="M38" s="31">
        <v>7.0341699999999996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795.2</v>
      </c>
      <c r="D39" s="40">
        <v>788.88333333333333</v>
      </c>
      <c r="E39" s="40">
        <v>770.76666666666665</v>
      </c>
      <c r="F39" s="40">
        <v>746.33333333333337</v>
      </c>
      <c r="G39" s="40">
        <v>728.2166666666667</v>
      </c>
      <c r="H39" s="40">
        <v>813.31666666666661</v>
      </c>
      <c r="I39" s="40">
        <v>831.43333333333317</v>
      </c>
      <c r="J39" s="40">
        <v>855.86666666666656</v>
      </c>
      <c r="K39" s="31">
        <v>807</v>
      </c>
      <c r="L39" s="31">
        <v>764.45</v>
      </c>
      <c r="M39" s="31">
        <v>10.420159999999999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4552.8500000000004</v>
      </c>
      <c r="D40" s="40">
        <v>4538.95</v>
      </c>
      <c r="E40" s="40">
        <v>4493.8999999999996</v>
      </c>
      <c r="F40" s="40">
        <v>4434.95</v>
      </c>
      <c r="G40" s="40">
        <v>4389.8999999999996</v>
      </c>
      <c r="H40" s="40">
        <v>4597.8999999999996</v>
      </c>
      <c r="I40" s="40">
        <v>4642.9500000000007</v>
      </c>
      <c r="J40" s="40">
        <v>4701.8999999999996</v>
      </c>
      <c r="K40" s="31">
        <v>4584</v>
      </c>
      <c r="L40" s="31">
        <v>4480</v>
      </c>
      <c r="M40" s="31">
        <v>3.5996700000000001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233.15</v>
      </c>
      <c r="D41" s="40">
        <v>231.9</v>
      </c>
      <c r="E41" s="40">
        <v>229.8</v>
      </c>
      <c r="F41" s="40">
        <v>226.45000000000002</v>
      </c>
      <c r="G41" s="40">
        <v>224.35000000000002</v>
      </c>
      <c r="H41" s="40">
        <v>235.25</v>
      </c>
      <c r="I41" s="40">
        <v>237.34999999999997</v>
      </c>
      <c r="J41" s="40">
        <v>240.7</v>
      </c>
      <c r="K41" s="31">
        <v>234</v>
      </c>
      <c r="L41" s="31">
        <v>228.55</v>
      </c>
      <c r="M41" s="31">
        <v>31.019480000000001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415</v>
      </c>
      <c r="D42" s="40">
        <v>421.26666666666665</v>
      </c>
      <c r="E42" s="40">
        <v>406.0333333333333</v>
      </c>
      <c r="F42" s="40">
        <v>397.06666666666666</v>
      </c>
      <c r="G42" s="40">
        <v>381.83333333333331</v>
      </c>
      <c r="H42" s="40">
        <v>430.23333333333329</v>
      </c>
      <c r="I42" s="40">
        <v>445.46666666666664</v>
      </c>
      <c r="J42" s="40">
        <v>454.43333333333328</v>
      </c>
      <c r="K42" s="31">
        <v>436.5</v>
      </c>
      <c r="L42" s="31">
        <v>412.3</v>
      </c>
      <c r="M42" s="31">
        <v>2.9011900000000002</v>
      </c>
      <c r="N42" s="1"/>
      <c r="O42" s="1"/>
    </row>
    <row r="43" spans="1:15" ht="12.75" customHeight="1">
      <c r="A43" s="31">
        <v>33</v>
      </c>
      <c r="B43" s="31" t="s">
        <v>306</v>
      </c>
      <c r="C43" s="31">
        <v>110.75</v>
      </c>
      <c r="D43" s="40">
        <v>110.8</v>
      </c>
      <c r="E43" s="40">
        <v>108.8</v>
      </c>
      <c r="F43" s="40">
        <v>106.85</v>
      </c>
      <c r="G43" s="40">
        <v>104.85</v>
      </c>
      <c r="H43" s="40">
        <v>112.75</v>
      </c>
      <c r="I43" s="40">
        <v>114.75</v>
      </c>
      <c r="J43" s="40">
        <v>116.7</v>
      </c>
      <c r="K43" s="31">
        <v>112.8</v>
      </c>
      <c r="L43" s="31">
        <v>108.85</v>
      </c>
      <c r="M43" s="31">
        <v>8.5720399999999994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148.65</v>
      </c>
      <c r="D44" s="40">
        <v>149.08333333333334</v>
      </c>
      <c r="E44" s="40">
        <v>147.11666666666667</v>
      </c>
      <c r="F44" s="40">
        <v>145.58333333333334</v>
      </c>
      <c r="G44" s="40">
        <v>143.61666666666667</v>
      </c>
      <c r="H44" s="40">
        <v>150.61666666666667</v>
      </c>
      <c r="I44" s="40">
        <v>152.58333333333331</v>
      </c>
      <c r="J44" s="40">
        <v>154.11666666666667</v>
      </c>
      <c r="K44" s="31">
        <v>151.05000000000001</v>
      </c>
      <c r="L44" s="31">
        <v>147.55000000000001</v>
      </c>
      <c r="M44" s="31">
        <v>92.964299999999994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3108.3</v>
      </c>
      <c r="D45" s="40">
        <v>3108.4833333333336</v>
      </c>
      <c r="E45" s="40">
        <v>3080.3166666666671</v>
      </c>
      <c r="F45" s="40">
        <v>3052.3333333333335</v>
      </c>
      <c r="G45" s="40">
        <v>3024.166666666667</v>
      </c>
      <c r="H45" s="40">
        <v>3136.4666666666672</v>
      </c>
      <c r="I45" s="40">
        <v>3164.6333333333332</v>
      </c>
      <c r="J45" s="40">
        <v>3192.6166666666672</v>
      </c>
      <c r="K45" s="31">
        <v>3136.65</v>
      </c>
      <c r="L45" s="31">
        <v>3080.5</v>
      </c>
      <c r="M45" s="31">
        <v>8.7297499999999992</v>
      </c>
      <c r="N45" s="1"/>
      <c r="O45" s="1"/>
    </row>
    <row r="46" spans="1:15" ht="12.75" customHeight="1">
      <c r="A46" s="31">
        <v>36</v>
      </c>
      <c r="B46" s="31" t="s">
        <v>307</v>
      </c>
      <c r="C46" s="31">
        <v>205.35</v>
      </c>
      <c r="D46" s="40">
        <v>202.01666666666665</v>
      </c>
      <c r="E46" s="40">
        <v>197.0333333333333</v>
      </c>
      <c r="F46" s="40">
        <v>188.71666666666664</v>
      </c>
      <c r="G46" s="40">
        <v>183.73333333333329</v>
      </c>
      <c r="H46" s="40">
        <v>210.33333333333331</v>
      </c>
      <c r="I46" s="40">
        <v>215.31666666666666</v>
      </c>
      <c r="J46" s="40">
        <v>223.63333333333333</v>
      </c>
      <c r="K46" s="31">
        <v>207</v>
      </c>
      <c r="L46" s="31">
        <v>193.7</v>
      </c>
      <c r="M46" s="31">
        <v>11.020899999999999</v>
      </c>
      <c r="N46" s="1"/>
      <c r="O46" s="1"/>
    </row>
    <row r="47" spans="1:15" ht="12.75" customHeight="1">
      <c r="A47" s="31">
        <v>37</v>
      </c>
      <c r="B47" s="31" t="s">
        <v>309</v>
      </c>
      <c r="C47" s="31">
        <v>2300.1999999999998</v>
      </c>
      <c r="D47" s="40">
        <v>2291.7166666666667</v>
      </c>
      <c r="E47" s="40">
        <v>2266.4833333333336</v>
      </c>
      <c r="F47" s="40">
        <v>2232.7666666666669</v>
      </c>
      <c r="G47" s="40">
        <v>2207.5333333333338</v>
      </c>
      <c r="H47" s="40">
        <v>2325.4333333333334</v>
      </c>
      <c r="I47" s="40">
        <v>2350.6666666666661</v>
      </c>
      <c r="J47" s="40">
        <v>2384.3833333333332</v>
      </c>
      <c r="K47" s="31">
        <v>2316.9499999999998</v>
      </c>
      <c r="L47" s="31">
        <v>2258</v>
      </c>
      <c r="M47" s="31">
        <v>2.38578</v>
      </c>
      <c r="N47" s="1"/>
      <c r="O47" s="1"/>
    </row>
    <row r="48" spans="1:15" ht="12.75" customHeight="1">
      <c r="A48" s="31">
        <v>38</v>
      </c>
      <c r="B48" s="31" t="s">
        <v>308</v>
      </c>
      <c r="C48" s="31">
        <v>3084.65</v>
      </c>
      <c r="D48" s="40">
        <v>3052.85</v>
      </c>
      <c r="E48" s="40">
        <v>3006.7999999999997</v>
      </c>
      <c r="F48" s="40">
        <v>2928.95</v>
      </c>
      <c r="G48" s="40">
        <v>2882.8999999999996</v>
      </c>
      <c r="H48" s="40">
        <v>3130.7</v>
      </c>
      <c r="I48" s="40">
        <v>3176.75</v>
      </c>
      <c r="J48" s="40">
        <v>3254.6</v>
      </c>
      <c r="K48" s="31">
        <v>3098.9</v>
      </c>
      <c r="L48" s="31">
        <v>2975</v>
      </c>
      <c r="M48" s="31">
        <v>0.59028999999999998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1611.15</v>
      </c>
      <c r="D49" s="40">
        <v>1604.3999999999999</v>
      </c>
      <c r="E49" s="40">
        <v>1583.7999999999997</v>
      </c>
      <c r="F49" s="40">
        <v>1556.4499999999998</v>
      </c>
      <c r="G49" s="40">
        <v>1535.8499999999997</v>
      </c>
      <c r="H49" s="40">
        <v>1631.7499999999998</v>
      </c>
      <c r="I49" s="40">
        <v>1652.3499999999997</v>
      </c>
      <c r="J49" s="40">
        <v>1679.6999999999998</v>
      </c>
      <c r="K49" s="31">
        <v>1625</v>
      </c>
      <c r="L49" s="31">
        <v>1577.05</v>
      </c>
      <c r="M49" s="31">
        <v>1.46069</v>
      </c>
      <c r="N49" s="1"/>
      <c r="O49" s="1"/>
    </row>
    <row r="50" spans="1:15" ht="12.75" customHeight="1">
      <c r="A50" s="31">
        <v>40</v>
      </c>
      <c r="B50" s="31" t="s">
        <v>310</v>
      </c>
      <c r="C50" s="31">
        <v>8893.7999999999993</v>
      </c>
      <c r="D50" s="40">
        <v>8878.2666666666664</v>
      </c>
      <c r="E50" s="40">
        <v>8826.5333333333328</v>
      </c>
      <c r="F50" s="40">
        <v>8759.2666666666664</v>
      </c>
      <c r="G50" s="40">
        <v>8707.5333333333328</v>
      </c>
      <c r="H50" s="40">
        <v>8945.5333333333328</v>
      </c>
      <c r="I50" s="40">
        <v>8997.2666666666664</v>
      </c>
      <c r="J50" s="40">
        <v>9064.5333333333328</v>
      </c>
      <c r="K50" s="31">
        <v>8930</v>
      </c>
      <c r="L50" s="31">
        <v>8811</v>
      </c>
      <c r="M50" s="31">
        <v>0.17712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1209.95</v>
      </c>
      <c r="D51" s="40">
        <v>1222.25</v>
      </c>
      <c r="E51" s="40">
        <v>1194.8</v>
      </c>
      <c r="F51" s="40">
        <v>1179.6499999999999</v>
      </c>
      <c r="G51" s="40">
        <v>1152.1999999999998</v>
      </c>
      <c r="H51" s="40">
        <v>1237.4000000000001</v>
      </c>
      <c r="I51" s="40">
        <v>1264.8499999999999</v>
      </c>
      <c r="J51" s="40">
        <v>1280.0000000000002</v>
      </c>
      <c r="K51" s="31">
        <v>1249.7</v>
      </c>
      <c r="L51" s="31">
        <v>1207.0999999999999</v>
      </c>
      <c r="M51" s="31">
        <v>5.3690800000000003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699.85</v>
      </c>
      <c r="D52" s="40">
        <v>694.91666666666663</v>
      </c>
      <c r="E52" s="40">
        <v>682.93333333333328</v>
      </c>
      <c r="F52" s="40">
        <v>666.01666666666665</v>
      </c>
      <c r="G52" s="40">
        <v>654.0333333333333</v>
      </c>
      <c r="H52" s="40">
        <v>711.83333333333326</v>
      </c>
      <c r="I52" s="40">
        <v>723.81666666666661</v>
      </c>
      <c r="J52" s="40">
        <v>740.73333333333323</v>
      </c>
      <c r="K52" s="31">
        <v>706.9</v>
      </c>
      <c r="L52" s="31">
        <v>678</v>
      </c>
      <c r="M52" s="31">
        <v>82.588319999999996</v>
      </c>
      <c r="N52" s="1"/>
      <c r="O52" s="1"/>
    </row>
    <row r="53" spans="1:15" ht="12.75" customHeight="1">
      <c r="A53" s="31">
        <v>43</v>
      </c>
      <c r="B53" s="31" t="s">
        <v>311</v>
      </c>
      <c r="C53" s="31">
        <v>573.15</v>
      </c>
      <c r="D53" s="40">
        <v>577.15</v>
      </c>
      <c r="E53" s="40">
        <v>566.29999999999995</v>
      </c>
      <c r="F53" s="40">
        <v>559.44999999999993</v>
      </c>
      <c r="G53" s="40">
        <v>548.59999999999991</v>
      </c>
      <c r="H53" s="40">
        <v>584</v>
      </c>
      <c r="I53" s="40">
        <v>594.85000000000014</v>
      </c>
      <c r="J53" s="40">
        <v>601.70000000000005</v>
      </c>
      <c r="K53" s="31">
        <v>588</v>
      </c>
      <c r="L53" s="31">
        <v>570.29999999999995</v>
      </c>
      <c r="M53" s="31">
        <v>2.3896999999999999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749.35</v>
      </c>
      <c r="D54" s="40">
        <v>744.9</v>
      </c>
      <c r="E54" s="40">
        <v>736.44999999999993</v>
      </c>
      <c r="F54" s="40">
        <v>723.55</v>
      </c>
      <c r="G54" s="40">
        <v>715.09999999999991</v>
      </c>
      <c r="H54" s="40">
        <v>757.8</v>
      </c>
      <c r="I54" s="40">
        <v>766.25</v>
      </c>
      <c r="J54" s="40">
        <v>779.15</v>
      </c>
      <c r="K54" s="31">
        <v>753.35</v>
      </c>
      <c r="L54" s="31">
        <v>732</v>
      </c>
      <c r="M54" s="31">
        <v>108.44883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3771.7</v>
      </c>
      <c r="D55" s="40">
        <v>3772.4333333333329</v>
      </c>
      <c r="E55" s="40">
        <v>3743.266666666666</v>
      </c>
      <c r="F55" s="40">
        <v>3714.833333333333</v>
      </c>
      <c r="G55" s="40">
        <v>3685.6666666666661</v>
      </c>
      <c r="H55" s="40">
        <v>3800.8666666666659</v>
      </c>
      <c r="I55" s="40">
        <v>3830.0333333333328</v>
      </c>
      <c r="J55" s="40">
        <v>3858.4666666666658</v>
      </c>
      <c r="K55" s="31">
        <v>3801.6</v>
      </c>
      <c r="L55" s="31">
        <v>3744</v>
      </c>
      <c r="M55" s="31">
        <v>3.7352599999999998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220.1</v>
      </c>
      <c r="D56" s="40">
        <v>221.29999999999998</v>
      </c>
      <c r="E56" s="40">
        <v>218.79999999999995</v>
      </c>
      <c r="F56" s="40">
        <v>217.49999999999997</v>
      </c>
      <c r="G56" s="40">
        <v>214.99999999999994</v>
      </c>
      <c r="H56" s="40">
        <v>222.59999999999997</v>
      </c>
      <c r="I56" s="40">
        <v>225.10000000000002</v>
      </c>
      <c r="J56" s="40">
        <v>226.39999999999998</v>
      </c>
      <c r="K56" s="31">
        <v>223.8</v>
      </c>
      <c r="L56" s="31">
        <v>220</v>
      </c>
      <c r="M56" s="31">
        <v>6.06677</v>
      </c>
      <c r="N56" s="1"/>
      <c r="O56" s="1"/>
    </row>
    <row r="57" spans="1:15" ht="12.75" customHeight="1">
      <c r="A57" s="31">
        <v>47</v>
      </c>
      <c r="B57" s="31" t="s">
        <v>316</v>
      </c>
      <c r="C57" s="31">
        <v>1110.0999999999999</v>
      </c>
      <c r="D57" s="40">
        <v>1105.0333333333333</v>
      </c>
      <c r="E57" s="40">
        <v>1090.0666666666666</v>
      </c>
      <c r="F57" s="40">
        <v>1070.0333333333333</v>
      </c>
      <c r="G57" s="40">
        <v>1055.0666666666666</v>
      </c>
      <c r="H57" s="40">
        <v>1125.0666666666666</v>
      </c>
      <c r="I57" s="40">
        <v>1140.0333333333333</v>
      </c>
      <c r="J57" s="40">
        <v>1160.0666666666666</v>
      </c>
      <c r="K57" s="31">
        <v>1120</v>
      </c>
      <c r="L57" s="31">
        <v>1085</v>
      </c>
      <c r="M57" s="31">
        <v>1.61076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18326.150000000001</v>
      </c>
      <c r="D58" s="40">
        <v>18234.55</v>
      </c>
      <c r="E58" s="40">
        <v>18094.099999999999</v>
      </c>
      <c r="F58" s="40">
        <v>17862.05</v>
      </c>
      <c r="G58" s="40">
        <v>17721.599999999999</v>
      </c>
      <c r="H58" s="40">
        <v>18466.599999999999</v>
      </c>
      <c r="I58" s="40">
        <v>18607.050000000003</v>
      </c>
      <c r="J58" s="40">
        <v>18839.099999999999</v>
      </c>
      <c r="K58" s="31">
        <v>18375</v>
      </c>
      <c r="L58" s="31">
        <v>18002.5</v>
      </c>
      <c r="M58" s="31">
        <v>1.78433</v>
      </c>
      <c r="N58" s="1"/>
      <c r="O58" s="1"/>
    </row>
    <row r="59" spans="1:15" ht="12.75" customHeight="1">
      <c r="A59" s="31">
        <v>49</v>
      </c>
      <c r="B59" s="31" t="s">
        <v>246</v>
      </c>
      <c r="C59" s="31">
        <v>5073</v>
      </c>
      <c r="D59" s="40">
        <v>5043.833333333333</v>
      </c>
      <c r="E59" s="40">
        <v>4997.6666666666661</v>
      </c>
      <c r="F59" s="40">
        <v>4922.333333333333</v>
      </c>
      <c r="G59" s="40">
        <v>4876.1666666666661</v>
      </c>
      <c r="H59" s="40">
        <v>5119.1666666666661</v>
      </c>
      <c r="I59" s="40">
        <v>5165.3333333333321</v>
      </c>
      <c r="J59" s="40">
        <v>5240.6666666666661</v>
      </c>
      <c r="K59" s="31">
        <v>5090</v>
      </c>
      <c r="L59" s="31">
        <v>4968.5</v>
      </c>
      <c r="M59" s="31">
        <v>0.28976000000000002</v>
      </c>
      <c r="N59" s="1"/>
      <c r="O59" s="1"/>
    </row>
    <row r="60" spans="1:15" ht="12" customHeight="1">
      <c r="A60" s="31">
        <v>50</v>
      </c>
      <c r="B60" s="31" t="s">
        <v>65</v>
      </c>
      <c r="C60" s="31">
        <v>7581.45</v>
      </c>
      <c r="D60" s="40">
        <v>7565.4833333333336</v>
      </c>
      <c r="E60" s="40">
        <v>7520.9666666666672</v>
      </c>
      <c r="F60" s="40">
        <v>7460.4833333333336</v>
      </c>
      <c r="G60" s="40">
        <v>7415.9666666666672</v>
      </c>
      <c r="H60" s="40">
        <v>7625.9666666666672</v>
      </c>
      <c r="I60" s="40">
        <v>7670.4833333333336</v>
      </c>
      <c r="J60" s="40">
        <v>7730.9666666666672</v>
      </c>
      <c r="K60" s="31">
        <v>7610</v>
      </c>
      <c r="L60" s="31">
        <v>7505</v>
      </c>
      <c r="M60" s="31">
        <v>4.6498900000000001</v>
      </c>
      <c r="N60" s="1"/>
      <c r="O60" s="1"/>
    </row>
    <row r="61" spans="1:15" ht="12.75" customHeight="1">
      <c r="A61" s="31">
        <v>51</v>
      </c>
      <c r="B61" s="31" t="s">
        <v>317</v>
      </c>
      <c r="C61" s="31">
        <v>3207.75</v>
      </c>
      <c r="D61" s="40">
        <v>3234.2000000000003</v>
      </c>
      <c r="E61" s="40">
        <v>3173.7000000000007</v>
      </c>
      <c r="F61" s="40">
        <v>3139.6500000000005</v>
      </c>
      <c r="G61" s="40">
        <v>3079.150000000001</v>
      </c>
      <c r="H61" s="40">
        <v>3268.2500000000005</v>
      </c>
      <c r="I61" s="40">
        <v>3328.7499999999995</v>
      </c>
      <c r="J61" s="40">
        <v>3362.8</v>
      </c>
      <c r="K61" s="31">
        <v>3294.7</v>
      </c>
      <c r="L61" s="31">
        <v>3200.15</v>
      </c>
      <c r="M61" s="31">
        <v>0.78283000000000003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2519.4499999999998</v>
      </c>
      <c r="D62" s="40">
        <v>2512.1833333333334</v>
      </c>
      <c r="E62" s="40">
        <v>2497.4666666666667</v>
      </c>
      <c r="F62" s="40">
        <v>2475.4833333333331</v>
      </c>
      <c r="G62" s="40">
        <v>2460.7666666666664</v>
      </c>
      <c r="H62" s="40">
        <v>2534.166666666667</v>
      </c>
      <c r="I62" s="40">
        <v>2548.8833333333341</v>
      </c>
      <c r="J62" s="40">
        <v>2570.8666666666672</v>
      </c>
      <c r="K62" s="31">
        <v>2526.9</v>
      </c>
      <c r="L62" s="31">
        <v>2490.1999999999998</v>
      </c>
      <c r="M62" s="31">
        <v>3.28992</v>
      </c>
      <c r="N62" s="1"/>
      <c r="O62" s="1"/>
    </row>
    <row r="63" spans="1:15" ht="12.75" customHeight="1">
      <c r="A63" s="31">
        <v>53</v>
      </c>
      <c r="B63" s="31" t="s">
        <v>318</v>
      </c>
      <c r="C63" s="31">
        <v>335.45</v>
      </c>
      <c r="D63" s="40">
        <v>333.15</v>
      </c>
      <c r="E63" s="40">
        <v>328.4</v>
      </c>
      <c r="F63" s="40">
        <v>321.35000000000002</v>
      </c>
      <c r="G63" s="40">
        <v>316.60000000000002</v>
      </c>
      <c r="H63" s="40">
        <v>340.19999999999993</v>
      </c>
      <c r="I63" s="40">
        <v>344.94999999999993</v>
      </c>
      <c r="J63" s="40">
        <v>351.99999999999989</v>
      </c>
      <c r="K63" s="31">
        <v>337.9</v>
      </c>
      <c r="L63" s="31">
        <v>326.10000000000002</v>
      </c>
      <c r="M63" s="31">
        <v>18.419779999999999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311.14999999999998</v>
      </c>
      <c r="D64" s="40">
        <v>310.55</v>
      </c>
      <c r="E64" s="40">
        <v>302.60000000000002</v>
      </c>
      <c r="F64" s="40">
        <v>294.05</v>
      </c>
      <c r="G64" s="40">
        <v>286.10000000000002</v>
      </c>
      <c r="H64" s="40">
        <v>319.10000000000002</v>
      </c>
      <c r="I64" s="40">
        <v>327.04999999999995</v>
      </c>
      <c r="J64" s="40">
        <v>335.6</v>
      </c>
      <c r="K64" s="31">
        <v>318.5</v>
      </c>
      <c r="L64" s="31">
        <v>302</v>
      </c>
      <c r="M64" s="31">
        <v>124.23772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100.7</v>
      </c>
      <c r="D65" s="40">
        <v>102.64999999999999</v>
      </c>
      <c r="E65" s="40">
        <v>97.299999999999983</v>
      </c>
      <c r="F65" s="40">
        <v>93.899999999999991</v>
      </c>
      <c r="G65" s="40">
        <v>88.549999999999983</v>
      </c>
      <c r="H65" s="40">
        <v>106.04999999999998</v>
      </c>
      <c r="I65" s="40">
        <v>111.39999999999998</v>
      </c>
      <c r="J65" s="40">
        <v>114.79999999999998</v>
      </c>
      <c r="K65" s="31">
        <v>108</v>
      </c>
      <c r="L65" s="31">
        <v>99.25</v>
      </c>
      <c r="M65" s="31">
        <v>1130.46964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64.3</v>
      </c>
      <c r="D66" s="40">
        <v>64.716666666666654</v>
      </c>
      <c r="E66" s="40">
        <v>63.633333333333312</v>
      </c>
      <c r="F66" s="40">
        <v>62.966666666666654</v>
      </c>
      <c r="G66" s="40">
        <v>61.883333333333312</v>
      </c>
      <c r="H66" s="40">
        <v>65.383333333333312</v>
      </c>
      <c r="I66" s="40">
        <v>66.466666666666654</v>
      </c>
      <c r="J66" s="40">
        <v>67.133333333333312</v>
      </c>
      <c r="K66" s="31">
        <v>65.8</v>
      </c>
      <c r="L66" s="31">
        <v>64.05</v>
      </c>
      <c r="M66" s="31">
        <v>133.74524</v>
      </c>
      <c r="N66" s="1"/>
      <c r="O66" s="1"/>
    </row>
    <row r="67" spans="1:15" ht="12.75" customHeight="1">
      <c r="A67" s="31">
        <v>57</v>
      </c>
      <c r="B67" s="31" t="s">
        <v>312</v>
      </c>
      <c r="C67" s="31">
        <v>3033.7</v>
      </c>
      <c r="D67" s="40">
        <v>3066.25</v>
      </c>
      <c r="E67" s="40">
        <v>2990.05</v>
      </c>
      <c r="F67" s="40">
        <v>2946.4</v>
      </c>
      <c r="G67" s="40">
        <v>2870.2000000000003</v>
      </c>
      <c r="H67" s="40">
        <v>3109.9</v>
      </c>
      <c r="I67" s="40">
        <v>3186.1</v>
      </c>
      <c r="J67" s="40">
        <v>3229.75</v>
      </c>
      <c r="K67" s="31">
        <v>3142.45</v>
      </c>
      <c r="L67" s="31">
        <v>3022.6</v>
      </c>
      <c r="M67" s="31">
        <v>0.74861999999999995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2184.1999999999998</v>
      </c>
      <c r="D68" s="40">
        <v>2174.2833333333333</v>
      </c>
      <c r="E68" s="40">
        <v>2159.9166666666665</v>
      </c>
      <c r="F68" s="40">
        <v>2135.6333333333332</v>
      </c>
      <c r="G68" s="40">
        <v>2121.2666666666664</v>
      </c>
      <c r="H68" s="40">
        <v>2198.5666666666666</v>
      </c>
      <c r="I68" s="40">
        <v>2212.9333333333334</v>
      </c>
      <c r="J68" s="40">
        <v>2237.2166666666667</v>
      </c>
      <c r="K68" s="31">
        <v>2188.65</v>
      </c>
      <c r="L68" s="31">
        <v>2150</v>
      </c>
      <c r="M68" s="31">
        <v>4.8009899999999996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4881.8999999999996</v>
      </c>
      <c r="D69" s="40">
        <v>4895.6500000000005</v>
      </c>
      <c r="E69" s="40">
        <v>4831.3000000000011</v>
      </c>
      <c r="F69" s="40">
        <v>4780.7000000000007</v>
      </c>
      <c r="G69" s="40">
        <v>4716.3500000000013</v>
      </c>
      <c r="H69" s="40">
        <v>4946.2500000000009</v>
      </c>
      <c r="I69" s="40">
        <v>5010.6000000000013</v>
      </c>
      <c r="J69" s="40">
        <v>5061.2000000000007</v>
      </c>
      <c r="K69" s="31">
        <v>4960</v>
      </c>
      <c r="L69" s="31">
        <v>4845.05</v>
      </c>
      <c r="M69" s="31">
        <v>0.20576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1129.8</v>
      </c>
      <c r="D70" s="40">
        <v>1128.8833333333332</v>
      </c>
      <c r="E70" s="40">
        <v>1090.9166666666665</v>
      </c>
      <c r="F70" s="40">
        <v>1052.0333333333333</v>
      </c>
      <c r="G70" s="40">
        <v>1014.0666666666666</v>
      </c>
      <c r="H70" s="40">
        <v>1167.7666666666664</v>
      </c>
      <c r="I70" s="40">
        <v>1205.7333333333331</v>
      </c>
      <c r="J70" s="40">
        <v>1244.6166666666663</v>
      </c>
      <c r="K70" s="31">
        <v>1166.8499999999999</v>
      </c>
      <c r="L70" s="31">
        <v>1090</v>
      </c>
      <c r="M70" s="31">
        <v>1.85958</v>
      </c>
      <c r="N70" s="1"/>
      <c r="O70" s="1"/>
    </row>
    <row r="71" spans="1:15" ht="12.75" customHeight="1">
      <c r="A71" s="31">
        <v>61</v>
      </c>
      <c r="B71" s="31" t="s">
        <v>321</v>
      </c>
      <c r="C71" s="31">
        <v>421.5</v>
      </c>
      <c r="D71" s="40">
        <v>423.58333333333331</v>
      </c>
      <c r="E71" s="40">
        <v>417.16666666666663</v>
      </c>
      <c r="F71" s="40">
        <v>412.83333333333331</v>
      </c>
      <c r="G71" s="40">
        <v>406.41666666666663</v>
      </c>
      <c r="H71" s="40">
        <v>427.91666666666663</v>
      </c>
      <c r="I71" s="40">
        <v>434.33333333333326</v>
      </c>
      <c r="J71" s="40">
        <v>438.66666666666663</v>
      </c>
      <c r="K71" s="31">
        <v>430</v>
      </c>
      <c r="L71" s="31">
        <v>419.25</v>
      </c>
      <c r="M71" s="31">
        <v>0.87912000000000001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219.7</v>
      </c>
      <c r="D72" s="40">
        <v>220.01666666666665</v>
      </c>
      <c r="E72" s="40">
        <v>218.6333333333333</v>
      </c>
      <c r="F72" s="40">
        <v>217.56666666666663</v>
      </c>
      <c r="G72" s="40">
        <v>216.18333333333328</v>
      </c>
      <c r="H72" s="40">
        <v>221.08333333333331</v>
      </c>
      <c r="I72" s="40">
        <v>222.46666666666664</v>
      </c>
      <c r="J72" s="40">
        <v>223.53333333333333</v>
      </c>
      <c r="K72" s="31">
        <v>221.4</v>
      </c>
      <c r="L72" s="31">
        <v>218.95</v>
      </c>
      <c r="M72" s="31">
        <v>53.165280000000003</v>
      </c>
      <c r="N72" s="1"/>
      <c r="O72" s="1"/>
    </row>
    <row r="73" spans="1:15" ht="12.75" customHeight="1">
      <c r="A73" s="31">
        <v>63</v>
      </c>
      <c r="B73" s="31" t="s">
        <v>313</v>
      </c>
      <c r="C73" s="31">
        <v>1637.5</v>
      </c>
      <c r="D73" s="40">
        <v>1647.6333333333332</v>
      </c>
      <c r="E73" s="40">
        <v>1595.2666666666664</v>
      </c>
      <c r="F73" s="40">
        <v>1553.0333333333333</v>
      </c>
      <c r="G73" s="40">
        <v>1500.6666666666665</v>
      </c>
      <c r="H73" s="40">
        <v>1689.8666666666663</v>
      </c>
      <c r="I73" s="40">
        <v>1742.2333333333331</v>
      </c>
      <c r="J73" s="40">
        <v>1784.4666666666662</v>
      </c>
      <c r="K73" s="31">
        <v>1700</v>
      </c>
      <c r="L73" s="31">
        <v>1605.4</v>
      </c>
      <c r="M73" s="31">
        <v>5.35616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774.95</v>
      </c>
      <c r="D74" s="40">
        <v>774.46666666666658</v>
      </c>
      <c r="E74" s="40">
        <v>767.03333333333319</v>
      </c>
      <c r="F74" s="40">
        <v>759.11666666666656</v>
      </c>
      <c r="G74" s="40">
        <v>751.68333333333317</v>
      </c>
      <c r="H74" s="40">
        <v>782.38333333333321</v>
      </c>
      <c r="I74" s="40">
        <v>789.81666666666661</v>
      </c>
      <c r="J74" s="40">
        <v>797.73333333333323</v>
      </c>
      <c r="K74" s="31">
        <v>781.9</v>
      </c>
      <c r="L74" s="31">
        <v>766.55</v>
      </c>
      <c r="M74" s="31">
        <v>8.8140499999999999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832</v>
      </c>
      <c r="D75" s="40">
        <v>835.98333333333323</v>
      </c>
      <c r="E75" s="40">
        <v>824.01666666666642</v>
      </c>
      <c r="F75" s="40">
        <v>816.03333333333319</v>
      </c>
      <c r="G75" s="40">
        <v>804.06666666666638</v>
      </c>
      <c r="H75" s="40">
        <v>843.96666666666647</v>
      </c>
      <c r="I75" s="40">
        <v>855.93333333333339</v>
      </c>
      <c r="J75" s="40">
        <v>863.91666666666652</v>
      </c>
      <c r="K75" s="31">
        <v>847.95</v>
      </c>
      <c r="L75" s="31">
        <v>828</v>
      </c>
      <c r="M75" s="31">
        <v>31.4377</v>
      </c>
      <c r="N75" s="1"/>
      <c r="O75" s="1"/>
    </row>
    <row r="76" spans="1:15" ht="12.75" customHeight="1">
      <c r="A76" s="31">
        <v>66</v>
      </c>
      <c r="B76" s="31" t="s">
        <v>322</v>
      </c>
      <c r="C76" s="31">
        <v>11595.8</v>
      </c>
      <c r="D76" s="40">
        <v>11250.216666666667</v>
      </c>
      <c r="E76" s="40">
        <v>10510.583333333334</v>
      </c>
      <c r="F76" s="40">
        <v>9425.3666666666668</v>
      </c>
      <c r="G76" s="40">
        <v>8685.7333333333336</v>
      </c>
      <c r="H76" s="40">
        <v>12335.433333333334</v>
      </c>
      <c r="I76" s="40">
        <v>13075.066666666666</v>
      </c>
      <c r="J76" s="40">
        <v>14160.283333333335</v>
      </c>
      <c r="K76" s="31">
        <v>11989.85</v>
      </c>
      <c r="L76" s="31">
        <v>10165</v>
      </c>
      <c r="M76" s="31">
        <v>0.23039999999999999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735.45</v>
      </c>
      <c r="D77" s="40">
        <v>726.93333333333339</v>
      </c>
      <c r="E77" s="40">
        <v>715.86666666666679</v>
      </c>
      <c r="F77" s="40">
        <v>696.28333333333342</v>
      </c>
      <c r="G77" s="40">
        <v>685.21666666666681</v>
      </c>
      <c r="H77" s="40">
        <v>746.51666666666677</v>
      </c>
      <c r="I77" s="40">
        <v>757.58333333333337</v>
      </c>
      <c r="J77" s="40">
        <v>777.16666666666674</v>
      </c>
      <c r="K77" s="31">
        <v>738</v>
      </c>
      <c r="L77" s="31">
        <v>707.35</v>
      </c>
      <c r="M77" s="31">
        <v>151.8049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66.25</v>
      </c>
      <c r="D78" s="40">
        <v>67.36666666666666</v>
      </c>
      <c r="E78" s="40">
        <v>64.883333333333326</v>
      </c>
      <c r="F78" s="40">
        <v>63.516666666666666</v>
      </c>
      <c r="G78" s="40">
        <v>61.033333333333331</v>
      </c>
      <c r="H78" s="40">
        <v>68.73333333333332</v>
      </c>
      <c r="I78" s="40">
        <v>71.21666666666664</v>
      </c>
      <c r="J78" s="40">
        <v>72.583333333333314</v>
      </c>
      <c r="K78" s="31">
        <v>69.849999999999994</v>
      </c>
      <c r="L78" s="31">
        <v>66</v>
      </c>
      <c r="M78" s="31">
        <v>1383.048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347.9</v>
      </c>
      <c r="D79" s="40">
        <v>348.41666666666669</v>
      </c>
      <c r="E79" s="40">
        <v>345.68333333333339</v>
      </c>
      <c r="F79" s="40">
        <v>343.4666666666667</v>
      </c>
      <c r="G79" s="40">
        <v>340.73333333333341</v>
      </c>
      <c r="H79" s="40">
        <v>350.63333333333338</v>
      </c>
      <c r="I79" s="40">
        <v>353.36666666666662</v>
      </c>
      <c r="J79" s="40">
        <v>355.58333333333337</v>
      </c>
      <c r="K79" s="31">
        <v>351.15</v>
      </c>
      <c r="L79" s="31">
        <v>346.2</v>
      </c>
      <c r="M79" s="31">
        <v>11.75287</v>
      </c>
      <c r="N79" s="1"/>
      <c r="O79" s="1"/>
    </row>
    <row r="80" spans="1:15" ht="12.75" customHeight="1">
      <c r="A80" s="31">
        <v>70</v>
      </c>
      <c r="B80" s="31" t="s">
        <v>323</v>
      </c>
      <c r="C80" s="31">
        <v>1594.3</v>
      </c>
      <c r="D80" s="40">
        <v>1601.9333333333334</v>
      </c>
      <c r="E80" s="40">
        <v>1563.8666666666668</v>
      </c>
      <c r="F80" s="40">
        <v>1533.4333333333334</v>
      </c>
      <c r="G80" s="40">
        <v>1495.3666666666668</v>
      </c>
      <c r="H80" s="40">
        <v>1632.3666666666668</v>
      </c>
      <c r="I80" s="40">
        <v>1670.4333333333334</v>
      </c>
      <c r="J80" s="40">
        <v>1700.8666666666668</v>
      </c>
      <c r="K80" s="31">
        <v>1640</v>
      </c>
      <c r="L80" s="31">
        <v>1571.5</v>
      </c>
      <c r="M80" s="31">
        <v>1.1835800000000001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7021.3</v>
      </c>
      <c r="D81" s="40">
        <v>7040.583333333333</v>
      </c>
      <c r="E81" s="40">
        <v>6965.7166666666662</v>
      </c>
      <c r="F81" s="40">
        <v>6910.1333333333332</v>
      </c>
      <c r="G81" s="40">
        <v>6835.2666666666664</v>
      </c>
      <c r="H81" s="40">
        <v>7096.1666666666661</v>
      </c>
      <c r="I81" s="40">
        <v>7171.0333333333328</v>
      </c>
      <c r="J81" s="40">
        <v>7226.6166666666659</v>
      </c>
      <c r="K81" s="31">
        <v>7115.45</v>
      </c>
      <c r="L81" s="31">
        <v>6985</v>
      </c>
      <c r="M81" s="31">
        <v>0.15307999999999999</v>
      </c>
      <c r="N81" s="1"/>
      <c r="O81" s="1"/>
    </row>
    <row r="82" spans="1:15" ht="12.75" customHeight="1">
      <c r="A82" s="31">
        <v>72</v>
      </c>
      <c r="B82" s="31" t="s">
        <v>326</v>
      </c>
      <c r="C82" s="31">
        <v>1041.25</v>
      </c>
      <c r="D82" s="40">
        <v>1042.3999999999999</v>
      </c>
      <c r="E82" s="40">
        <v>1028.8499999999997</v>
      </c>
      <c r="F82" s="40">
        <v>1016.4499999999998</v>
      </c>
      <c r="G82" s="40">
        <v>1002.8999999999996</v>
      </c>
      <c r="H82" s="40">
        <v>1054.7999999999997</v>
      </c>
      <c r="I82" s="40">
        <v>1068.3499999999999</v>
      </c>
      <c r="J82" s="40">
        <v>1080.7499999999998</v>
      </c>
      <c r="K82" s="31">
        <v>1055.95</v>
      </c>
      <c r="L82" s="31">
        <v>1030</v>
      </c>
      <c r="M82" s="31">
        <v>1.57765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18784.7</v>
      </c>
      <c r="D83" s="40">
        <v>18646.883333333331</v>
      </c>
      <c r="E83" s="40">
        <v>18043.766666666663</v>
      </c>
      <c r="F83" s="40">
        <v>17302.833333333332</v>
      </c>
      <c r="G83" s="40">
        <v>16699.716666666664</v>
      </c>
      <c r="H83" s="40">
        <v>19387.816666666662</v>
      </c>
      <c r="I83" s="40">
        <v>19990.933333333331</v>
      </c>
      <c r="J83" s="40">
        <v>20731.866666666661</v>
      </c>
      <c r="K83" s="31">
        <v>19250</v>
      </c>
      <c r="L83" s="31">
        <v>17905.95</v>
      </c>
      <c r="M83" s="31">
        <v>2.9161100000000002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431.25</v>
      </c>
      <c r="D84" s="40">
        <v>431.8</v>
      </c>
      <c r="E84" s="40">
        <v>429.6</v>
      </c>
      <c r="F84" s="40">
        <v>427.95</v>
      </c>
      <c r="G84" s="40">
        <v>425.75</v>
      </c>
      <c r="H84" s="40">
        <v>433.45000000000005</v>
      </c>
      <c r="I84" s="40">
        <v>435.65</v>
      </c>
      <c r="J84" s="40">
        <v>437.30000000000007</v>
      </c>
      <c r="K84" s="31">
        <v>434</v>
      </c>
      <c r="L84" s="31">
        <v>430.15</v>
      </c>
      <c r="M84" s="31">
        <v>32.825539999999997</v>
      </c>
      <c r="N84" s="1"/>
      <c r="O84" s="1"/>
    </row>
    <row r="85" spans="1:15" ht="12.75" customHeight="1">
      <c r="A85" s="31">
        <v>75</v>
      </c>
      <c r="B85" s="31" t="s">
        <v>327</v>
      </c>
      <c r="C85" s="31">
        <v>483.95</v>
      </c>
      <c r="D85" s="40">
        <v>486.25</v>
      </c>
      <c r="E85" s="40">
        <v>474.5</v>
      </c>
      <c r="F85" s="40">
        <v>465.05</v>
      </c>
      <c r="G85" s="40">
        <v>453.3</v>
      </c>
      <c r="H85" s="40">
        <v>495.7</v>
      </c>
      <c r="I85" s="40">
        <v>507.45</v>
      </c>
      <c r="J85" s="40">
        <v>516.9</v>
      </c>
      <c r="K85" s="31">
        <v>498</v>
      </c>
      <c r="L85" s="31">
        <v>476.8</v>
      </c>
      <c r="M85" s="31">
        <v>2.9355600000000002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3698.5</v>
      </c>
      <c r="D86" s="40">
        <v>3672.8333333333335</v>
      </c>
      <c r="E86" s="40">
        <v>3625.666666666667</v>
      </c>
      <c r="F86" s="40">
        <v>3552.8333333333335</v>
      </c>
      <c r="G86" s="40">
        <v>3505.666666666667</v>
      </c>
      <c r="H86" s="40">
        <v>3745.666666666667</v>
      </c>
      <c r="I86" s="40">
        <v>3792.8333333333339</v>
      </c>
      <c r="J86" s="40">
        <v>3865.666666666667</v>
      </c>
      <c r="K86" s="31">
        <v>3720</v>
      </c>
      <c r="L86" s="31">
        <v>3600</v>
      </c>
      <c r="M86" s="31">
        <v>7.0675499999999998</v>
      </c>
      <c r="N86" s="1"/>
      <c r="O86" s="1"/>
    </row>
    <row r="87" spans="1:15" ht="12.75" customHeight="1">
      <c r="A87" s="31">
        <v>77</v>
      </c>
      <c r="B87" s="31" t="s">
        <v>314</v>
      </c>
      <c r="C87" s="31">
        <v>1425.2</v>
      </c>
      <c r="D87" s="40">
        <v>1416.5</v>
      </c>
      <c r="E87" s="40">
        <v>1389.7</v>
      </c>
      <c r="F87" s="40">
        <v>1354.2</v>
      </c>
      <c r="G87" s="40">
        <v>1327.4</v>
      </c>
      <c r="H87" s="40">
        <v>1452</v>
      </c>
      <c r="I87" s="40">
        <v>1478.8000000000002</v>
      </c>
      <c r="J87" s="40">
        <v>1514.3</v>
      </c>
      <c r="K87" s="31">
        <v>1443.3</v>
      </c>
      <c r="L87" s="31">
        <v>1381</v>
      </c>
      <c r="M87" s="31">
        <v>8.5466099999999994</v>
      </c>
      <c r="N87" s="1"/>
      <c r="O87" s="1"/>
    </row>
    <row r="88" spans="1:15" ht="12.75" customHeight="1">
      <c r="A88" s="31">
        <v>78</v>
      </c>
      <c r="B88" s="31" t="s">
        <v>324</v>
      </c>
      <c r="C88" s="31">
        <v>425.05</v>
      </c>
      <c r="D88" s="40">
        <v>429.5</v>
      </c>
      <c r="E88" s="40">
        <v>419</v>
      </c>
      <c r="F88" s="40">
        <v>412.95</v>
      </c>
      <c r="G88" s="40">
        <v>402.45</v>
      </c>
      <c r="H88" s="40">
        <v>435.55</v>
      </c>
      <c r="I88" s="40">
        <v>446.05</v>
      </c>
      <c r="J88" s="40">
        <v>452.1</v>
      </c>
      <c r="K88" s="31">
        <v>440</v>
      </c>
      <c r="L88" s="31">
        <v>423.45</v>
      </c>
      <c r="M88" s="31">
        <v>16.95439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161.65</v>
      </c>
      <c r="D89" s="40">
        <v>162.81666666666666</v>
      </c>
      <c r="E89" s="40">
        <v>160.13333333333333</v>
      </c>
      <c r="F89" s="40">
        <v>158.61666666666667</v>
      </c>
      <c r="G89" s="40">
        <v>155.93333333333334</v>
      </c>
      <c r="H89" s="40">
        <v>164.33333333333331</v>
      </c>
      <c r="I89" s="40">
        <v>167.01666666666665</v>
      </c>
      <c r="J89" s="40">
        <v>168.5333333333333</v>
      </c>
      <c r="K89" s="31">
        <v>165.5</v>
      </c>
      <c r="L89" s="31">
        <v>161.30000000000001</v>
      </c>
      <c r="M89" s="31">
        <v>10.83074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502.05</v>
      </c>
      <c r="D90" s="40">
        <v>500.68333333333339</v>
      </c>
      <c r="E90" s="40">
        <v>496.46666666666681</v>
      </c>
      <c r="F90" s="40">
        <v>490.88333333333344</v>
      </c>
      <c r="G90" s="40">
        <v>486.66666666666686</v>
      </c>
      <c r="H90" s="40">
        <v>506.26666666666677</v>
      </c>
      <c r="I90" s="40">
        <v>510.48333333333335</v>
      </c>
      <c r="J90" s="40">
        <v>516.06666666666672</v>
      </c>
      <c r="K90" s="31">
        <v>504.9</v>
      </c>
      <c r="L90" s="31">
        <v>495.1</v>
      </c>
      <c r="M90" s="31">
        <v>14.43402</v>
      </c>
      <c r="N90" s="1"/>
      <c r="O90" s="1"/>
    </row>
    <row r="91" spans="1:15" ht="12.75" customHeight="1">
      <c r="A91" s="31">
        <v>81</v>
      </c>
      <c r="B91" s="31" t="s">
        <v>346</v>
      </c>
      <c r="C91" s="31">
        <v>2999.35</v>
      </c>
      <c r="D91" s="40">
        <v>3006.2166666666667</v>
      </c>
      <c r="E91" s="40">
        <v>2986.5333333333333</v>
      </c>
      <c r="F91" s="40">
        <v>2973.7166666666667</v>
      </c>
      <c r="G91" s="40">
        <v>2954.0333333333333</v>
      </c>
      <c r="H91" s="40">
        <v>3019.0333333333333</v>
      </c>
      <c r="I91" s="40">
        <v>3038.7166666666667</v>
      </c>
      <c r="J91" s="40">
        <v>3051.5333333333333</v>
      </c>
      <c r="K91" s="31">
        <v>3025.9</v>
      </c>
      <c r="L91" s="31">
        <v>2993.4</v>
      </c>
      <c r="M91" s="31">
        <v>0.61951999999999996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235.95</v>
      </c>
      <c r="D92" s="40">
        <v>238.03333333333333</v>
      </c>
      <c r="E92" s="40">
        <v>231.91666666666666</v>
      </c>
      <c r="F92" s="40">
        <v>227.88333333333333</v>
      </c>
      <c r="G92" s="40">
        <v>221.76666666666665</v>
      </c>
      <c r="H92" s="40">
        <v>242.06666666666666</v>
      </c>
      <c r="I92" s="40">
        <v>248.18333333333334</v>
      </c>
      <c r="J92" s="40">
        <v>252.21666666666667</v>
      </c>
      <c r="K92" s="31">
        <v>244.15</v>
      </c>
      <c r="L92" s="31">
        <v>234</v>
      </c>
      <c r="M92" s="31">
        <v>178.96871999999999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647.15</v>
      </c>
      <c r="D93" s="40">
        <v>650.36666666666667</v>
      </c>
      <c r="E93" s="40">
        <v>641.38333333333333</v>
      </c>
      <c r="F93" s="40">
        <v>635.61666666666667</v>
      </c>
      <c r="G93" s="40">
        <v>626.63333333333333</v>
      </c>
      <c r="H93" s="40">
        <v>656.13333333333333</v>
      </c>
      <c r="I93" s="40">
        <v>665.11666666666667</v>
      </c>
      <c r="J93" s="40">
        <v>670.88333333333333</v>
      </c>
      <c r="K93" s="31">
        <v>659.35</v>
      </c>
      <c r="L93" s="31">
        <v>644.6</v>
      </c>
      <c r="M93" s="31">
        <v>4.50054</v>
      </c>
      <c r="N93" s="1"/>
      <c r="O93" s="1"/>
    </row>
    <row r="94" spans="1:15" ht="12.75" customHeight="1">
      <c r="A94" s="31">
        <v>84</v>
      </c>
      <c r="B94" s="31" t="s">
        <v>333</v>
      </c>
      <c r="C94" s="31">
        <v>861.65</v>
      </c>
      <c r="D94" s="40">
        <v>862.66666666666663</v>
      </c>
      <c r="E94" s="40">
        <v>848.98333333333323</v>
      </c>
      <c r="F94" s="40">
        <v>836.31666666666661</v>
      </c>
      <c r="G94" s="40">
        <v>822.63333333333321</v>
      </c>
      <c r="H94" s="40">
        <v>875.33333333333326</v>
      </c>
      <c r="I94" s="40">
        <v>889.01666666666665</v>
      </c>
      <c r="J94" s="40">
        <v>901.68333333333328</v>
      </c>
      <c r="K94" s="31">
        <v>876.35</v>
      </c>
      <c r="L94" s="31">
        <v>850</v>
      </c>
      <c r="M94" s="31">
        <v>1.8262</v>
      </c>
      <c r="N94" s="1"/>
      <c r="O94" s="1"/>
    </row>
    <row r="95" spans="1:15" ht="12.75" customHeight="1">
      <c r="A95" s="31">
        <v>85</v>
      </c>
      <c r="B95" s="31" t="s">
        <v>335</v>
      </c>
      <c r="C95" s="31">
        <v>872.2</v>
      </c>
      <c r="D95" s="40">
        <v>867.76666666666677</v>
      </c>
      <c r="E95" s="40">
        <v>851.08333333333348</v>
      </c>
      <c r="F95" s="40">
        <v>829.9666666666667</v>
      </c>
      <c r="G95" s="40">
        <v>813.28333333333342</v>
      </c>
      <c r="H95" s="40">
        <v>888.88333333333355</v>
      </c>
      <c r="I95" s="40">
        <v>905.56666666666672</v>
      </c>
      <c r="J95" s="40">
        <v>926.68333333333362</v>
      </c>
      <c r="K95" s="31">
        <v>884.45</v>
      </c>
      <c r="L95" s="31">
        <v>846.65</v>
      </c>
      <c r="M95" s="31">
        <v>1.8101799999999999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139.25</v>
      </c>
      <c r="D96" s="40">
        <v>139.20000000000002</v>
      </c>
      <c r="E96" s="40">
        <v>138.55000000000004</v>
      </c>
      <c r="F96" s="40">
        <v>137.85000000000002</v>
      </c>
      <c r="G96" s="40">
        <v>137.20000000000005</v>
      </c>
      <c r="H96" s="40">
        <v>139.90000000000003</v>
      </c>
      <c r="I96" s="40">
        <v>140.55000000000001</v>
      </c>
      <c r="J96" s="40">
        <v>141.25000000000003</v>
      </c>
      <c r="K96" s="31">
        <v>139.85</v>
      </c>
      <c r="L96" s="31">
        <v>138.5</v>
      </c>
      <c r="M96" s="31">
        <v>5.5860200000000004</v>
      </c>
      <c r="N96" s="1"/>
      <c r="O96" s="1"/>
    </row>
    <row r="97" spans="1:15" ht="12.75" customHeight="1">
      <c r="A97" s="31">
        <v>87</v>
      </c>
      <c r="B97" s="31" t="s">
        <v>329</v>
      </c>
      <c r="C97" s="31">
        <v>386.55</v>
      </c>
      <c r="D97" s="40">
        <v>385.68333333333334</v>
      </c>
      <c r="E97" s="40">
        <v>382.91666666666669</v>
      </c>
      <c r="F97" s="40">
        <v>379.28333333333336</v>
      </c>
      <c r="G97" s="40">
        <v>376.51666666666671</v>
      </c>
      <c r="H97" s="40">
        <v>389.31666666666666</v>
      </c>
      <c r="I97" s="40">
        <v>392.08333333333331</v>
      </c>
      <c r="J97" s="40">
        <v>395.71666666666664</v>
      </c>
      <c r="K97" s="31">
        <v>388.45</v>
      </c>
      <c r="L97" s="31">
        <v>382.05</v>
      </c>
      <c r="M97" s="31">
        <v>1.4199200000000001</v>
      </c>
      <c r="N97" s="1"/>
      <c r="O97" s="1"/>
    </row>
    <row r="98" spans="1:15" ht="12.75" customHeight="1">
      <c r="A98" s="31">
        <v>88</v>
      </c>
      <c r="B98" s="31" t="s">
        <v>338</v>
      </c>
      <c r="C98" s="31">
        <v>1449.5</v>
      </c>
      <c r="D98" s="40">
        <v>1451.5333333333335</v>
      </c>
      <c r="E98" s="40">
        <v>1435.0666666666671</v>
      </c>
      <c r="F98" s="40">
        <v>1420.6333333333334</v>
      </c>
      <c r="G98" s="40">
        <v>1404.166666666667</v>
      </c>
      <c r="H98" s="40">
        <v>1465.9666666666672</v>
      </c>
      <c r="I98" s="40">
        <v>1482.4333333333338</v>
      </c>
      <c r="J98" s="40">
        <v>1496.8666666666672</v>
      </c>
      <c r="K98" s="31">
        <v>1468</v>
      </c>
      <c r="L98" s="31">
        <v>1437.1</v>
      </c>
      <c r="M98" s="31">
        <v>3.8048899999999999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1272.8</v>
      </c>
      <c r="D99" s="40">
        <v>1270.9666666666667</v>
      </c>
      <c r="E99" s="40">
        <v>1257.9333333333334</v>
      </c>
      <c r="F99" s="40">
        <v>1243.0666666666666</v>
      </c>
      <c r="G99" s="40">
        <v>1230.0333333333333</v>
      </c>
      <c r="H99" s="40">
        <v>1285.8333333333335</v>
      </c>
      <c r="I99" s="40">
        <v>1298.8666666666668</v>
      </c>
      <c r="J99" s="40">
        <v>1313.7333333333336</v>
      </c>
      <c r="K99" s="31">
        <v>1284</v>
      </c>
      <c r="L99" s="31">
        <v>1256.0999999999999</v>
      </c>
      <c r="M99" s="31">
        <v>0.75185999999999997</v>
      </c>
      <c r="N99" s="1"/>
      <c r="O99" s="1"/>
    </row>
    <row r="100" spans="1:15" ht="12.75" customHeight="1">
      <c r="A100" s="31">
        <v>90</v>
      </c>
      <c r="B100" s="31" t="s">
        <v>337</v>
      </c>
      <c r="C100" s="31">
        <v>21.85</v>
      </c>
      <c r="D100" s="40">
        <v>22.166666666666668</v>
      </c>
      <c r="E100" s="40">
        <v>21.483333333333334</v>
      </c>
      <c r="F100" s="40">
        <v>21.116666666666667</v>
      </c>
      <c r="G100" s="40">
        <v>20.433333333333334</v>
      </c>
      <c r="H100" s="40">
        <v>22.533333333333335</v>
      </c>
      <c r="I100" s="40">
        <v>23.216666666666665</v>
      </c>
      <c r="J100" s="40">
        <v>23.583333333333336</v>
      </c>
      <c r="K100" s="31">
        <v>22.85</v>
      </c>
      <c r="L100" s="31">
        <v>21.8</v>
      </c>
      <c r="M100" s="31">
        <v>98.675809999999998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641.95000000000005</v>
      </c>
      <c r="D101" s="40">
        <v>644.94999999999993</v>
      </c>
      <c r="E101" s="40">
        <v>634.99999999999989</v>
      </c>
      <c r="F101" s="40">
        <v>628.04999999999995</v>
      </c>
      <c r="G101" s="40">
        <v>618.09999999999991</v>
      </c>
      <c r="H101" s="40">
        <v>651.89999999999986</v>
      </c>
      <c r="I101" s="40">
        <v>661.84999999999991</v>
      </c>
      <c r="J101" s="40">
        <v>668.79999999999984</v>
      </c>
      <c r="K101" s="31">
        <v>654.9</v>
      </c>
      <c r="L101" s="31">
        <v>638</v>
      </c>
      <c r="M101" s="31">
        <v>2.5478800000000001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883.15</v>
      </c>
      <c r="D102" s="40">
        <v>874.88333333333333</v>
      </c>
      <c r="E102" s="40">
        <v>858.26666666666665</v>
      </c>
      <c r="F102" s="40">
        <v>833.38333333333333</v>
      </c>
      <c r="G102" s="40">
        <v>816.76666666666665</v>
      </c>
      <c r="H102" s="40">
        <v>899.76666666666665</v>
      </c>
      <c r="I102" s="40">
        <v>916.38333333333321</v>
      </c>
      <c r="J102" s="40">
        <v>941.26666666666665</v>
      </c>
      <c r="K102" s="31">
        <v>891.5</v>
      </c>
      <c r="L102" s="31">
        <v>850</v>
      </c>
      <c r="M102" s="31">
        <v>3.1150799999999998</v>
      </c>
      <c r="N102" s="1"/>
      <c r="O102" s="1"/>
    </row>
    <row r="103" spans="1:15" ht="12.75" customHeight="1">
      <c r="A103" s="31">
        <v>93</v>
      </c>
      <c r="B103" s="31" t="s">
        <v>341</v>
      </c>
      <c r="C103" s="31">
        <v>5451.9</v>
      </c>
      <c r="D103" s="40">
        <v>5438.3</v>
      </c>
      <c r="E103" s="40">
        <v>5336.6</v>
      </c>
      <c r="F103" s="40">
        <v>5221.3</v>
      </c>
      <c r="G103" s="40">
        <v>5119.6000000000004</v>
      </c>
      <c r="H103" s="40">
        <v>5553.6</v>
      </c>
      <c r="I103" s="40">
        <v>5655.2999999999993</v>
      </c>
      <c r="J103" s="40">
        <v>5770.6</v>
      </c>
      <c r="K103" s="31">
        <v>5540</v>
      </c>
      <c r="L103" s="31">
        <v>5323</v>
      </c>
      <c r="M103" s="31">
        <v>3.44E-2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91.35</v>
      </c>
      <c r="D104" s="40">
        <v>91.366666666666674</v>
      </c>
      <c r="E104" s="40">
        <v>90.483333333333348</v>
      </c>
      <c r="F104" s="40">
        <v>89.616666666666674</v>
      </c>
      <c r="G104" s="40">
        <v>88.733333333333348</v>
      </c>
      <c r="H104" s="40">
        <v>92.233333333333348</v>
      </c>
      <c r="I104" s="40">
        <v>93.116666666666674</v>
      </c>
      <c r="J104" s="40">
        <v>93.983333333333348</v>
      </c>
      <c r="K104" s="31">
        <v>92.25</v>
      </c>
      <c r="L104" s="31">
        <v>90.5</v>
      </c>
      <c r="M104" s="31">
        <v>13.99957</v>
      </c>
      <c r="N104" s="1"/>
      <c r="O104" s="1"/>
    </row>
    <row r="105" spans="1:15" ht="12.75" customHeight="1">
      <c r="A105" s="31">
        <v>95</v>
      </c>
      <c r="B105" s="31" t="s">
        <v>334</v>
      </c>
      <c r="C105" s="31">
        <v>493.1</v>
      </c>
      <c r="D105" s="40">
        <v>496</v>
      </c>
      <c r="E105" s="40">
        <v>487.6</v>
      </c>
      <c r="F105" s="40">
        <v>482.1</v>
      </c>
      <c r="G105" s="40">
        <v>473.70000000000005</v>
      </c>
      <c r="H105" s="40">
        <v>501.5</v>
      </c>
      <c r="I105" s="40">
        <v>509.9</v>
      </c>
      <c r="J105" s="40">
        <v>515.4</v>
      </c>
      <c r="K105" s="31">
        <v>504.4</v>
      </c>
      <c r="L105" s="31">
        <v>490.5</v>
      </c>
      <c r="M105" s="31">
        <v>0.25573000000000001</v>
      </c>
      <c r="N105" s="1"/>
      <c r="O105" s="1"/>
    </row>
    <row r="106" spans="1:15" ht="12.75" customHeight="1">
      <c r="A106" s="31">
        <v>96</v>
      </c>
      <c r="B106" s="31" t="s">
        <v>859</v>
      </c>
      <c r="C106" s="31">
        <v>155.9</v>
      </c>
      <c r="D106" s="40">
        <v>154.66666666666666</v>
      </c>
      <c r="E106" s="40">
        <v>151.33333333333331</v>
      </c>
      <c r="F106" s="40">
        <v>146.76666666666665</v>
      </c>
      <c r="G106" s="40">
        <v>143.43333333333331</v>
      </c>
      <c r="H106" s="40">
        <v>159.23333333333332</v>
      </c>
      <c r="I106" s="40">
        <v>162.56666666666663</v>
      </c>
      <c r="J106" s="40">
        <v>167.13333333333333</v>
      </c>
      <c r="K106" s="31">
        <v>158</v>
      </c>
      <c r="L106" s="31">
        <v>150.1</v>
      </c>
      <c r="M106" s="31">
        <v>19.579499999999999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259.35000000000002</v>
      </c>
      <c r="D107" s="40">
        <v>259.01666666666671</v>
      </c>
      <c r="E107" s="40">
        <v>255.48333333333341</v>
      </c>
      <c r="F107" s="40">
        <v>251.6166666666667</v>
      </c>
      <c r="G107" s="40">
        <v>248.0833333333334</v>
      </c>
      <c r="H107" s="40">
        <v>262.88333333333344</v>
      </c>
      <c r="I107" s="40">
        <v>266.41666666666674</v>
      </c>
      <c r="J107" s="40">
        <v>270.28333333333342</v>
      </c>
      <c r="K107" s="31">
        <v>262.55</v>
      </c>
      <c r="L107" s="31">
        <v>255.15</v>
      </c>
      <c r="M107" s="31">
        <v>3.1549900000000002</v>
      </c>
      <c r="N107" s="1"/>
      <c r="O107" s="1"/>
    </row>
    <row r="108" spans="1:15" ht="12.75" customHeight="1">
      <c r="A108" s="31">
        <v>98</v>
      </c>
      <c r="B108" s="31" t="s">
        <v>343</v>
      </c>
      <c r="C108" s="31">
        <v>352.05</v>
      </c>
      <c r="D108" s="40">
        <v>353.41666666666669</v>
      </c>
      <c r="E108" s="40">
        <v>349.03333333333336</v>
      </c>
      <c r="F108" s="40">
        <v>346.01666666666665</v>
      </c>
      <c r="G108" s="40">
        <v>341.63333333333333</v>
      </c>
      <c r="H108" s="40">
        <v>356.43333333333339</v>
      </c>
      <c r="I108" s="40">
        <v>360.81666666666672</v>
      </c>
      <c r="J108" s="40">
        <v>363.83333333333343</v>
      </c>
      <c r="K108" s="31">
        <v>357.8</v>
      </c>
      <c r="L108" s="31">
        <v>350.4</v>
      </c>
      <c r="M108" s="31">
        <v>3.94896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647.65</v>
      </c>
      <c r="D109" s="40">
        <v>643.7833333333333</v>
      </c>
      <c r="E109" s="40">
        <v>634.86666666666656</v>
      </c>
      <c r="F109" s="40">
        <v>622.08333333333326</v>
      </c>
      <c r="G109" s="40">
        <v>613.16666666666652</v>
      </c>
      <c r="H109" s="40">
        <v>656.56666666666661</v>
      </c>
      <c r="I109" s="40">
        <v>665.48333333333335</v>
      </c>
      <c r="J109" s="40">
        <v>678.26666666666665</v>
      </c>
      <c r="K109" s="31">
        <v>652.70000000000005</v>
      </c>
      <c r="L109" s="31">
        <v>631</v>
      </c>
      <c r="M109" s="31">
        <v>17.712299999999999</v>
      </c>
      <c r="N109" s="1"/>
      <c r="O109" s="1"/>
    </row>
    <row r="110" spans="1:15" ht="12.75" customHeight="1">
      <c r="A110" s="31">
        <v>100</v>
      </c>
      <c r="B110" s="31" t="s">
        <v>344</v>
      </c>
      <c r="C110" s="31">
        <v>699.25</v>
      </c>
      <c r="D110" s="40">
        <v>699.7833333333333</v>
      </c>
      <c r="E110" s="40">
        <v>694.56666666666661</v>
      </c>
      <c r="F110" s="40">
        <v>689.88333333333333</v>
      </c>
      <c r="G110" s="40">
        <v>684.66666666666663</v>
      </c>
      <c r="H110" s="40">
        <v>704.46666666666658</v>
      </c>
      <c r="I110" s="40">
        <v>709.68333333333328</v>
      </c>
      <c r="J110" s="40">
        <v>714.36666666666656</v>
      </c>
      <c r="K110" s="31">
        <v>705</v>
      </c>
      <c r="L110" s="31">
        <v>695.1</v>
      </c>
      <c r="M110" s="31">
        <v>0.24041000000000001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912.45</v>
      </c>
      <c r="D111" s="40">
        <v>915.65</v>
      </c>
      <c r="E111" s="40">
        <v>906.8</v>
      </c>
      <c r="F111" s="40">
        <v>901.15</v>
      </c>
      <c r="G111" s="40">
        <v>892.3</v>
      </c>
      <c r="H111" s="40">
        <v>921.3</v>
      </c>
      <c r="I111" s="40">
        <v>930.15000000000009</v>
      </c>
      <c r="J111" s="40">
        <v>935.8</v>
      </c>
      <c r="K111" s="31">
        <v>924.5</v>
      </c>
      <c r="L111" s="31">
        <v>910</v>
      </c>
      <c r="M111" s="31">
        <v>15.97922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166.7</v>
      </c>
      <c r="D112" s="40">
        <v>167.99999999999997</v>
      </c>
      <c r="E112" s="40">
        <v>165.14999999999995</v>
      </c>
      <c r="F112" s="40">
        <v>163.59999999999997</v>
      </c>
      <c r="G112" s="40">
        <v>160.74999999999994</v>
      </c>
      <c r="H112" s="40">
        <v>169.54999999999995</v>
      </c>
      <c r="I112" s="40">
        <v>172.39999999999998</v>
      </c>
      <c r="J112" s="40">
        <v>173.94999999999996</v>
      </c>
      <c r="K112" s="31">
        <v>170.85</v>
      </c>
      <c r="L112" s="31">
        <v>166.45</v>
      </c>
      <c r="M112" s="31">
        <v>92.121430000000004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364.45</v>
      </c>
      <c r="D113" s="40">
        <v>365.58333333333331</v>
      </c>
      <c r="E113" s="40">
        <v>361.26666666666665</v>
      </c>
      <c r="F113" s="40">
        <v>358.08333333333331</v>
      </c>
      <c r="G113" s="40">
        <v>353.76666666666665</v>
      </c>
      <c r="H113" s="40">
        <v>368.76666666666665</v>
      </c>
      <c r="I113" s="40">
        <v>373.08333333333337</v>
      </c>
      <c r="J113" s="40">
        <v>376.26666666666665</v>
      </c>
      <c r="K113" s="31">
        <v>369.9</v>
      </c>
      <c r="L113" s="31">
        <v>362.4</v>
      </c>
      <c r="M113" s="31">
        <v>1.2672699999999999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5354.15</v>
      </c>
      <c r="D114" s="40">
        <v>5339.0166666666664</v>
      </c>
      <c r="E114" s="40">
        <v>5303.0333333333328</v>
      </c>
      <c r="F114" s="40">
        <v>5251.9166666666661</v>
      </c>
      <c r="G114" s="40">
        <v>5215.9333333333325</v>
      </c>
      <c r="H114" s="40">
        <v>5390.1333333333332</v>
      </c>
      <c r="I114" s="40">
        <v>5426.1166666666668</v>
      </c>
      <c r="J114" s="40">
        <v>5477.2333333333336</v>
      </c>
      <c r="K114" s="31">
        <v>5375</v>
      </c>
      <c r="L114" s="31">
        <v>5287.9</v>
      </c>
      <c r="M114" s="31">
        <v>2.3503799999999999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1553</v>
      </c>
      <c r="D115" s="40">
        <v>1546</v>
      </c>
      <c r="E115" s="40">
        <v>1537</v>
      </c>
      <c r="F115" s="40">
        <v>1521</v>
      </c>
      <c r="G115" s="40">
        <v>1512</v>
      </c>
      <c r="H115" s="40">
        <v>1562</v>
      </c>
      <c r="I115" s="40">
        <v>1571</v>
      </c>
      <c r="J115" s="40">
        <v>1587</v>
      </c>
      <c r="K115" s="31">
        <v>1555</v>
      </c>
      <c r="L115" s="31">
        <v>1530</v>
      </c>
      <c r="M115" s="31">
        <v>3.0390799999999998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704.5</v>
      </c>
      <c r="D116" s="40">
        <v>703.13333333333333</v>
      </c>
      <c r="E116" s="40">
        <v>695.4666666666667</v>
      </c>
      <c r="F116" s="40">
        <v>686.43333333333339</v>
      </c>
      <c r="G116" s="40">
        <v>678.76666666666677</v>
      </c>
      <c r="H116" s="40">
        <v>712.16666666666663</v>
      </c>
      <c r="I116" s="40">
        <v>719.83333333333337</v>
      </c>
      <c r="J116" s="40">
        <v>728.86666666666656</v>
      </c>
      <c r="K116" s="31">
        <v>710.8</v>
      </c>
      <c r="L116" s="31">
        <v>694.1</v>
      </c>
      <c r="M116" s="31">
        <v>19.747319999999998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788.4</v>
      </c>
      <c r="D117" s="40">
        <v>789.71666666666658</v>
      </c>
      <c r="E117" s="40">
        <v>784.23333333333312</v>
      </c>
      <c r="F117" s="40">
        <v>780.06666666666649</v>
      </c>
      <c r="G117" s="40">
        <v>774.58333333333303</v>
      </c>
      <c r="H117" s="40">
        <v>793.88333333333321</v>
      </c>
      <c r="I117" s="40">
        <v>799.36666666666656</v>
      </c>
      <c r="J117" s="40">
        <v>803.5333333333333</v>
      </c>
      <c r="K117" s="31">
        <v>795.2</v>
      </c>
      <c r="L117" s="31">
        <v>785.55</v>
      </c>
      <c r="M117" s="31">
        <v>6.81698</v>
      </c>
      <c r="N117" s="1"/>
      <c r="O117" s="1"/>
    </row>
    <row r="118" spans="1:15" ht="12.75" customHeight="1">
      <c r="A118" s="31">
        <v>108</v>
      </c>
      <c r="B118" s="31" t="s">
        <v>347</v>
      </c>
      <c r="C118" s="31">
        <v>597.20000000000005</v>
      </c>
      <c r="D118" s="40">
        <v>600.4</v>
      </c>
      <c r="E118" s="40">
        <v>592.79999999999995</v>
      </c>
      <c r="F118" s="40">
        <v>588.4</v>
      </c>
      <c r="G118" s="40">
        <v>580.79999999999995</v>
      </c>
      <c r="H118" s="40">
        <v>604.79999999999995</v>
      </c>
      <c r="I118" s="40">
        <v>612.40000000000009</v>
      </c>
      <c r="J118" s="40">
        <v>616.79999999999995</v>
      </c>
      <c r="K118" s="31">
        <v>608</v>
      </c>
      <c r="L118" s="31">
        <v>596</v>
      </c>
      <c r="M118" s="31">
        <v>7.3406200000000004</v>
      </c>
      <c r="N118" s="1"/>
      <c r="O118" s="1"/>
    </row>
    <row r="119" spans="1:15" ht="12.75" customHeight="1">
      <c r="A119" s="31">
        <v>109</v>
      </c>
      <c r="B119" s="31" t="s">
        <v>330</v>
      </c>
      <c r="C119" s="31">
        <v>2871.4</v>
      </c>
      <c r="D119" s="40">
        <v>2911.0499999999997</v>
      </c>
      <c r="E119" s="40">
        <v>2822.0999999999995</v>
      </c>
      <c r="F119" s="40">
        <v>2772.7999999999997</v>
      </c>
      <c r="G119" s="40">
        <v>2683.8499999999995</v>
      </c>
      <c r="H119" s="40">
        <v>2960.3499999999995</v>
      </c>
      <c r="I119" s="40">
        <v>3049.2999999999993</v>
      </c>
      <c r="J119" s="40">
        <v>3098.5999999999995</v>
      </c>
      <c r="K119" s="31">
        <v>3000</v>
      </c>
      <c r="L119" s="31">
        <v>2861.75</v>
      </c>
      <c r="M119" s="31">
        <v>0.39366000000000001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459.7</v>
      </c>
      <c r="D120" s="40">
        <v>458.36666666666662</v>
      </c>
      <c r="E120" s="40">
        <v>454.43333333333322</v>
      </c>
      <c r="F120" s="40">
        <v>449.16666666666663</v>
      </c>
      <c r="G120" s="40">
        <v>445.23333333333323</v>
      </c>
      <c r="H120" s="40">
        <v>463.63333333333321</v>
      </c>
      <c r="I120" s="40">
        <v>467.56666666666661</v>
      </c>
      <c r="J120" s="40">
        <v>472.8333333333332</v>
      </c>
      <c r="K120" s="31">
        <v>462.3</v>
      </c>
      <c r="L120" s="31">
        <v>453.1</v>
      </c>
      <c r="M120" s="31">
        <v>13.67169</v>
      </c>
      <c r="N120" s="1"/>
      <c r="O120" s="1"/>
    </row>
    <row r="121" spans="1:15" ht="12.75" customHeight="1">
      <c r="A121" s="31">
        <v>111</v>
      </c>
      <c r="B121" s="31" t="s">
        <v>331</v>
      </c>
      <c r="C121" s="31">
        <v>296.89999999999998</v>
      </c>
      <c r="D121" s="40">
        <v>297.66666666666669</v>
      </c>
      <c r="E121" s="40">
        <v>295.23333333333335</v>
      </c>
      <c r="F121" s="40">
        <v>293.56666666666666</v>
      </c>
      <c r="G121" s="40">
        <v>291.13333333333333</v>
      </c>
      <c r="H121" s="40">
        <v>299.33333333333337</v>
      </c>
      <c r="I121" s="40">
        <v>301.76666666666665</v>
      </c>
      <c r="J121" s="40">
        <v>303.43333333333339</v>
      </c>
      <c r="K121" s="31">
        <v>300.10000000000002</v>
      </c>
      <c r="L121" s="31">
        <v>296</v>
      </c>
      <c r="M121" s="31">
        <v>2.0850399999999998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168.55</v>
      </c>
      <c r="D122" s="40">
        <v>169.68333333333334</v>
      </c>
      <c r="E122" s="40">
        <v>167.06666666666666</v>
      </c>
      <c r="F122" s="40">
        <v>165.58333333333331</v>
      </c>
      <c r="G122" s="40">
        <v>162.96666666666664</v>
      </c>
      <c r="H122" s="40">
        <v>171.16666666666669</v>
      </c>
      <c r="I122" s="40">
        <v>173.78333333333336</v>
      </c>
      <c r="J122" s="40">
        <v>175.26666666666671</v>
      </c>
      <c r="K122" s="31">
        <v>172.3</v>
      </c>
      <c r="L122" s="31">
        <v>168.2</v>
      </c>
      <c r="M122" s="31">
        <v>9.0547400000000007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924.55</v>
      </c>
      <c r="D123" s="40">
        <v>926.66666666666663</v>
      </c>
      <c r="E123" s="40">
        <v>914.33333333333326</v>
      </c>
      <c r="F123" s="40">
        <v>904.11666666666667</v>
      </c>
      <c r="G123" s="40">
        <v>891.7833333333333</v>
      </c>
      <c r="H123" s="40">
        <v>936.88333333333321</v>
      </c>
      <c r="I123" s="40">
        <v>949.21666666666647</v>
      </c>
      <c r="J123" s="40">
        <v>959.43333333333317</v>
      </c>
      <c r="K123" s="31">
        <v>939</v>
      </c>
      <c r="L123" s="31">
        <v>916.45</v>
      </c>
      <c r="M123" s="31">
        <v>17.36346</v>
      </c>
      <c r="N123" s="1"/>
      <c r="O123" s="1"/>
    </row>
    <row r="124" spans="1:15" ht="12.75" customHeight="1">
      <c r="A124" s="31">
        <v>114</v>
      </c>
      <c r="B124" s="31" t="s">
        <v>348</v>
      </c>
      <c r="C124" s="31">
        <v>1122.95</v>
      </c>
      <c r="D124" s="40">
        <v>1126.6666666666667</v>
      </c>
      <c r="E124" s="40">
        <v>1115.6333333333334</v>
      </c>
      <c r="F124" s="40">
        <v>1108.3166666666666</v>
      </c>
      <c r="G124" s="40">
        <v>1097.2833333333333</v>
      </c>
      <c r="H124" s="40">
        <v>1133.9833333333336</v>
      </c>
      <c r="I124" s="40">
        <v>1145.0166666666669</v>
      </c>
      <c r="J124" s="40">
        <v>1152.3333333333337</v>
      </c>
      <c r="K124" s="31">
        <v>1137.7</v>
      </c>
      <c r="L124" s="31">
        <v>1119.3499999999999</v>
      </c>
      <c r="M124" s="31">
        <v>1.4776800000000001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605.25</v>
      </c>
      <c r="D125" s="40">
        <v>603.38333333333333</v>
      </c>
      <c r="E125" s="40">
        <v>599.86666666666667</v>
      </c>
      <c r="F125" s="40">
        <v>594.48333333333335</v>
      </c>
      <c r="G125" s="40">
        <v>590.9666666666667</v>
      </c>
      <c r="H125" s="40">
        <v>608.76666666666665</v>
      </c>
      <c r="I125" s="40">
        <v>612.2833333333333</v>
      </c>
      <c r="J125" s="40">
        <v>617.66666666666663</v>
      </c>
      <c r="K125" s="31">
        <v>606.9</v>
      </c>
      <c r="L125" s="31">
        <v>598</v>
      </c>
      <c r="M125" s="31">
        <v>18.016390000000001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2167.65</v>
      </c>
      <c r="D126" s="40">
        <v>2158.35</v>
      </c>
      <c r="E126" s="40">
        <v>2117.6999999999998</v>
      </c>
      <c r="F126" s="40">
        <v>2067.75</v>
      </c>
      <c r="G126" s="40">
        <v>2027.1</v>
      </c>
      <c r="H126" s="40">
        <v>2208.2999999999997</v>
      </c>
      <c r="I126" s="40">
        <v>2248.9500000000003</v>
      </c>
      <c r="J126" s="40">
        <v>2298.8999999999996</v>
      </c>
      <c r="K126" s="31">
        <v>2199</v>
      </c>
      <c r="L126" s="31">
        <v>2108.4</v>
      </c>
      <c r="M126" s="31">
        <v>3.58257</v>
      </c>
      <c r="N126" s="1"/>
      <c r="O126" s="1"/>
    </row>
    <row r="127" spans="1:15" ht="12.75" customHeight="1">
      <c r="A127" s="31">
        <v>117</v>
      </c>
      <c r="B127" s="31" t="s">
        <v>353</v>
      </c>
      <c r="C127" s="31">
        <v>596.54999999999995</v>
      </c>
      <c r="D127" s="40">
        <v>596.94999999999993</v>
      </c>
      <c r="E127" s="40">
        <v>591.89999999999986</v>
      </c>
      <c r="F127" s="40">
        <v>587.24999999999989</v>
      </c>
      <c r="G127" s="40">
        <v>582.19999999999982</v>
      </c>
      <c r="H127" s="40">
        <v>601.59999999999991</v>
      </c>
      <c r="I127" s="40">
        <v>606.64999999999986</v>
      </c>
      <c r="J127" s="40">
        <v>611.29999999999995</v>
      </c>
      <c r="K127" s="31">
        <v>602</v>
      </c>
      <c r="L127" s="31">
        <v>592.29999999999995</v>
      </c>
      <c r="M127" s="31">
        <v>1.32081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104.85</v>
      </c>
      <c r="D128" s="40">
        <v>103.36666666666667</v>
      </c>
      <c r="E128" s="40">
        <v>101.48333333333335</v>
      </c>
      <c r="F128" s="40">
        <v>98.116666666666674</v>
      </c>
      <c r="G128" s="40">
        <v>96.233333333333348</v>
      </c>
      <c r="H128" s="40">
        <v>106.73333333333335</v>
      </c>
      <c r="I128" s="40">
        <v>108.61666666666667</v>
      </c>
      <c r="J128" s="40">
        <v>111.98333333333335</v>
      </c>
      <c r="K128" s="31">
        <v>105.25</v>
      </c>
      <c r="L128" s="31">
        <v>100</v>
      </c>
      <c r="M128" s="31">
        <v>32.465220000000002</v>
      </c>
      <c r="N128" s="1"/>
      <c r="O128" s="1"/>
    </row>
    <row r="129" spans="1:15" ht="12.75" customHeight="1">
      <c r="A129" s="31">
        <v>119</v>
      </c>
      <c r="B129" s="31" t="s">
        <v>350</v>
      </c>
      <c r="C129" s="31">
        <v>1021.5</v>
      </c>
      <c r="D129" s="40">
        <v>1032.0666666666666</v>
      </c>
      <c r="E129" s="40">
        <v>1004.4333333333332</v>
      </c>
      <c r="F129" s="40">
        <v>987.36666666666656</v>
      </c>
      <c r="G129" s="40">
        <v>959.73333333333312</v>
      </c>
      <c r="H129" s="40">
        <v>1049.1333333333332</v>
      </c>
      <c r="I129" s="40">
        <v>1076.7666666666664</v>
      </c>
      <c r="J129" s="40">
        <v>1093.8333333333333</v>
      </c>
      <c r="K129" s="31">
        <v>1059.7</v>
      </c>
      <c r="L129" s="31">
        <v>1015</v>
      </c>
      <c r="M129" s="31">
        <v>0.43193999999999999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2361.3000000000002</v>
      </c>
      <c r="D130" s="40">
        <v>2353.0666666666671</v>
      </c>
      <c r="E130" s="40">
        <v>2324.233333333334</v>
      </c>
      <c r="F130" s="40">
        <v>2287.166666666667</v>
      </c>
      <c r="G130" s="40">
        <v>2258.3333333333339</v>
      </c>
      <c r="H130" s="40">
        <v>2390.1333333333341</v>
      </c>
      <c r="I130" s="40">
        <v>2418.9666666666672</v>
      </c>
      <c r="J130" s="40">
        <v>2456.0333333333342</v>
      </c>
      <c r="K130" s="31">
        <v>2381.9</v>
      </c>
      <c r="L130" s="31">
        <v>2316</v>
      </c>
      <c r="M130" s="31">
        <v>5.5800999999999998</v>
      </c>
      <c r="N130" s="1"/>
      <c r="O130" s="1"/>
    </row>
    <row r="131" spans="1:15" ht="12.75" customHeight="1">
      <c r="A131" s="31">
        <v>121</v>
      </c>
      <c r="B131" s="31" t="s">
        <v>351</v>
      </c>
      <c r="C131" s="31">
        <v>301.60000000000002</v>
      </c>
      <c r="D131" s="40">
        <v>299.58333333333331</v>
      </c>
      <c r="E131" s="40">
        <v>290.66666666666663</v>
      </c>
      <c r="F131" s="40">
        <v>279.73333333333329</v>
      </c>
      <c r="G131" s="40">
        <v>270.81666666666661</v>
      </c>
      <c r="H131" s="40">
        <v>310.51666666666665</v>
      </c>
      <c r="I131" s="40">
        <v>319.43333333333328</v>
      </c>
      <c r="J131" s="40">
        <v>330.36666666666667</v>
      </c>
      <c r="K131" s="31">
        <v>308.5</v>
      </c>
      <c r="L131" s="31">
        <v>288.64999999999998</v>
      </c>
      <c r="M131" s="31">
        <v>196.11196000000001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181.25</v>
      </c>
      <c r="D132" s="40">
        <v>183.15</v>
      </c>
      <c r="E132" s="40">
        <v>178.10000000000002</v>
      </c>
      <c r="F132" s="40">
        <v>174.95000000000002</v>
      </c>
      <c r="G132" s="40">
        <v>169.90000000000003</v>
      </c>
      <c r="H132" s="40">
        <v>186.3</v>
      </c>
      <c r="I132" s="40">
        <v>191.35000000000002</v>
      </c>
      <c r="J132" s="40">
        <v>194.5</v>
      </c>
      <c r="K132" s="31">
        <v>188.2</v>
      </c>
      <c r="L132" s="31">
        <v>180</v>
      </c>
      <c r="M132" s="31">
        <v>20.374880000000001</v>
      </c>
      <c r="N132" s="1"/>
      <c r="O132" s="1"/>
    </row>
    <row r="133" spans="1:15" ht="12.75" customHeight="1">
      <c r="A133" s="31">
        <v>123</v>
      </c>
      <c r="B133" s="31" t="s">
        <v>352</v>
      </c>
      <c r="C133" s="31">
        <v>786.7</v>
      </c>
      <c r="D133" s="40">
        <v>780.58333333333337</v>
      </c>
      <c r="E133" s="40">
        <v>772.06666666666672</v>
      </c>
      <c r="F133" s="40">
        <v>757.43333333333339</v>
      </c>
      <c r="G133" s="40">
        <v>748.91666666666674</v>
      </c>
      <c r="H133" s="40">
        <v>795.2166666666667</v>
      </c>
      <c r="I133" s="40">
        <v>803.73333333333335</v>
      </c>
      <c r="J133" s="40">
        <v>818.36666666666667</v>
      </c>
      <c r="K133" s="31">
        <v>789.1</v>
      </c>
      <c r="L133" s="31">
        <v>765.95</v>
      </c>
      <c r="M133" s="31">
        <v>0.39499000000000001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4905.75</v>
      </c>
      <c r="D134" s="40">
        <v>4906.2</v>
      </c>
      <c r="E134" s="40">
        <v>4865.5499999999993</v>
      </c>
      <c r="F134" s="40">
        <v>4825.3499999999995</v>
      </c>
      <c r="G134" s="40">
        <v>4784.6999999999989</v>
      </c>
      <c r="H134" s="40">
        <v>4946.3999999999996</v>
      </c>
      <c r="I134" s="40">
        <v>4987.0499999999993</v>
      </c>
      <c r="J134" s="40">
        <v>5027.25</v>
      </c>
      <c r="K134" s="31">
        <v>4946.8500000000004</v>
      </c>
      <c r="L134" s="31">
        <v>4866</v>
      </c>
      <c r="M134" s="31">
        <v>4.5479000000000003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5527.3</v>
      </c>
      <c r="D135" s="40">
        <v>5539.2666666666664</v>
      </c>
      <c r="E135" s="40">
        <v>5478.5333333333328</v>
      </c>
      <c r="F135" s="40">
        <v>5429.7666666666664</v>
      </c>
      <c r="G135" s="40">
        <v>5369.0333333333328</v>
      </c>
      <c r="H135" s="40">
        <v>5588.0333333333328</v>
      </c>
      <c r="I135" s="40">
        <v>5648.7666666666664</v>
      </c>
      <c r="J135" s="40">
        <v>5697.5333333333328</v>
      </c>
      <c r="K135" s="31">
        <v>5600</v>
      </c>
      <c r="L135" s="31">
        <v>5490.5</v>
      </c>
      <c r="M135" s="31">
        <v>2.3517199999999998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434.5</v>
      </c>
      <c r="D136" s="40">
        <v>434.43333333333334</v>
      </c>
      <c r="E136" s="40">
        <v>430.06666666666666</v>
      </c>
      <c r="F136" s="40">
        <v>425.63333333333333</v>
      </c>
      <c r="G136" s="40">
        <v>421.26666666666665</v>
      </c>
      <c r="H136" s="40">
        <v>438.86666666666667</v>
      </c>
      <c r="I136" s="40">
        <v>443.23333333333335</v>
      </c>
      <c r="J136" s="40">
        <v>447.66666666666669</v>
      </c>
      <c r="K136" s="31">
        <v>438.8</v>
      </c>
      <c r="L136" s="31">
        <v>430</v>
      </c>
      <c r="M136" s="31">
        <v>45.63617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4960.3</v>
      </c>
      <c r="D137" s="40">
        <v>4895.4333333333334</v>
      </c>
      <c r="E137" s="40">
        <v>4790.8666666666668</v>
      </c>
      <c r="F137" s="40">
        <v>4621.4333333333334</v>
      </c>
      <c r="G137" s="40">
        <v>4516.8666666666668</v>
      </c>
      <c r="H137" s="40">
        <v>5064.8666666666668</v>
      </c>
      <c r="I137" s="40">
        <v>5169.4333333333343</v>
      </c>
      <c r="J137" s="40">
        <v>5338.8666666666668</v>
      </c>
      <c r="K137" s="31">
        <v>5000</v>
      </c>
      <c r="L137" s="31">
        <v>4726</v>
      </c>
      <c r="M137" s="31">
        <v>11.284929999999999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4829.3500000000004</v>
      </c>
      <c r="D138" s="40">
        <v>4817.7666666666664</v>
      </c>
      <c r="E138" s="40">
        <v>4785.583333333333</v>
      </c>
      <c r="F138" s="40">
        <v>4741.8166666666666</v>
      </c>
      <c r="G138" s="40">
        <v>4709.6333333333332</v>
      </c>
      <c r="H138" s="40">
        <v>4861.5333333333328</v>
      </c>
      <c r="I138" s="40">
        <v>4893.7166666666672</v>
      </c>
      <c r="J138" s="40">
        <v>4937.4833333333327</v>
      </c>
      <c r="K138" s="31">
        <v>4849.95</v>
      </c>
      <c r="L138" s="31">
        <v>4774</v>
      </c>
      <c r="M138" s="31">
        <v>3.4223400000000002</v>
      </c>
      <c r="N138" s="1"/>
      <c r="O138" s="1"/>
    </row>
    <row r="139" spans="1:15" ht="12.75" customHeight="1">
      <c r="A139" s="31">
        <v>129</v>
      </c>
      <c r="B139" s="31" t="s">
        <v>567</v>
      </c>
      <c r="C139" s="31">
        <v>2399.9</v>
      </c>
      <c r="D139" s="40">
        <v>2379.7833333333333</v>
      </c>
      <c r="E139" s="40">
        <v>2350.1166666666668</v>
      </c>
      <c r="F139" s="40">
        <v>2300.3333333333335</v>
      </c>
      <c r="G139" s="40">
        <v>2270.666666666667</v>
      </c>
      <c r="H139" s="40">
        <v>2429.5666666666666</v>
      </c>
      <c r="I139" s="40">
        <v>2459.2333333333336</v>
      </c>
      <c r="J139" s="40">
        <v>2509.0166666666664</v>
      </c>
      <c r="K139" s="31">
        <v>2409.4499999999998</v>
      </c>
      <c r="L139" s="31">
        <v>2330</v>
      </c>
      <c r="M139" s="31">
        <v>0.98558999999999997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81.900000000000006</v>
      </c>
      <c r="D140" s="40">
        <v>82.433333333333337</v>
      </c>
      <c r="E140" s="40">
        <v>80.666666666666671</v>
      </c>
      <c r="F140" s="40">
        <v>79.433333333333337</v>
      </c>
      <c r="G140" s="40">
        <v>77.666666666666671</v>
      </c>
      <c r="H140" s="40">
        <v>83.666666666666671</v>
      </c>
      <c r="I140" s="40">
        <v>85.433333333333323</v>
      </c>
      <c r="J140" s="40">
        <v>86.666666666666671</v>
      </c>
      <c r="K140" s="31">
        <v>84.2</v>
      </c>
      <c r="L140" s="31">
        <v>81.2</v>
      </c>
      <c r="M140" s="31">
        <v>13.62927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2746.75</v>
      </c>
      <c r="D141" s="40">
        <v>2740.7666666666664</v>
      </c>
      <c r="E141" s="40">
        <v>2715.9833333333327</v>
      </c>
      <c r="F141" s="40">
        <v>2685.2166666666662</v>
      </c>
      <c r="G141" s="40">
        <v>2660.4333333333325</v>
      </c>
      <c r="H141" s="40">
        <v>2771.5333333333328</v>
      </c>
      <c r="I141" s="40">
        <v>2796.3166666666666</v>
      </c>
      <c r="J141" s="40">
        <v>2827.083333333333</v>
      </c>
      <c r="K141" s="31">
        <v>2765.55</v>
      </c>
      <c r="L141" s="31">
        <v>2710</v>
      </c>
      <c r="M141" s="31">
        <v>8.6163500000000006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505.05</v>
      </c>
      <c r="D142" s="40">
        <v>512.66666666666663</v>
      </c>
      <c r="E142" s="40">
        <v>492.43333333333328</v>
      </c>
      <c r="F142" s="40">
        <v>479.81666666666666</v>
      </c>
      <c r="G142" s="40">
        <v>459.58333333333331</v>
      </c>
      <c r="H142" s="40">
        <v>525.2833333333333</v>
      </c>
      <c r="I142" s="40">
        <v>545.51666666666665</v>
      </c>
      <c r="J142" s="40">
        <v>558.13333333333321</v>
      </c>
      <c r="K142" s="31">
        <v>532.9</v>
      </c>
      <c r="L142" s="31">
        <v>500.05</v>
      </c>
      <c r="M142" s="31">
        <v>14.128769999999999</v>
      </c>
      <c r="N142" s="1"/>
      <c r="O142" s="1"/>
    </row>
    <row r="143" spans="1:15" ht="12.75" customHeight="1">
      <c r="A143" s="31">
        <v>133</v>
      </c>
      <c r="B143" s="31" t="s">
        <v>355</v>
      </c>
      <c r="C143" s="31">
        <v>152.6</v>
      </c>
      <c r="D143" s="40">
        <v>152.78333333333333</v>
      </c>
      <c r="E143" s="40">
        <v>150.56666666666666</v>
      </c>
      <c r="F143" s="40">
        <v>148.53333333333333</v>
      </c>
      <c r="G143" s="40">
        <v>146.31666666666666</v>
      </c>
      <c r="H143" s="40">
        <v>154.81666666666666</v>
      </c>
      <c r="I143" s="40">
        <v>157.0333333333333</v>
      </c>
      <c r="J143" s="40">
        <v>159.06666666666666</v>
      </c>
      <c r="K143" s="31">
        <v>155</v>
      </c>
      <c r="L143" s="31">
        <v>150.75</v>
      </c>
      <c r="M143" s="31">
        <v>5.3250200000000003</v>
      </c>
      <c r="N143" s="1"/>
      <c r="O143" s="1"/>
    </row>
    <row r="144" spans="1:15" ht="12.75" customHeight="1">
      <c r="A144" s="31">
        <v>134</v>
      </c>
      <c r="B144" s="31" t="s">
        <v>358</v>
      </c>
      <c r="C144" s="31">
        <v>219.9</v>
      </c>
      <c r="D144" s="40">
        <v>219.60000000000002</v>
      </c>
      <c r="E144" s="40">
        <v>215.40000000000003</v>
      </c>
      <c r="F144" s="40">
        <v>210.9</v>
      </c>
      <c r="G144" s="40">
        <v>206.70000000000002</v>
      </c>
      <c r="H144" s="40">
        <v>224.10000000000005</v>
      </c>
      <c r="I144" s="40">
        <v>228.30000000000004</v>
      </c>
      <c r="J144" s="40">
        <v>232.80000000000007</v>
      </c>
      <c r="K144" s="31">
        <v>223.8</v>
      </c>
      <c r="L144" s="31">
        <v>215.1</v>
      </c>
      <c r="M144" s="31">
        <v>12.05176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555.6</v>
      </c>
      <c r="D145" s="40">
        <v>559.19999999999993</v>
      </c>
      <c r="E145" s="40">
        <v>548.49999999999989</v>
      </c>
      <c r="F145" s="40">
        <v>541.4</v>
      </c>
      <c r="G145" s="40">
        <v>530.69999999999993</v>
      </c>
      <c r="H145" s="40">
        <v>566.29999999999984</v>
      </c>
      <c r="I145" s="40">
        <v>576.99999999999989</v>
      </c>
      <c r="J145" s="40">
        <v>584.0999999999998</v>
      </c>
      <c r="K145" s="31">
        <v>569.9</v>
      </c>
      <c r="L145" s="31">
        <v>552.1</v>
      </c>
      <c r="M145" s="31">
        <v>4.0298299999999996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1867.4</v>
      </c>
      <c r="D146" s="40">
        <v>1862.1166666666668</v>
      </c>
      <c r="E146" s="40">
        <v>1846.2833333333335</v>
      </c>
      <c r="F146" s="40">
        <v>1825.1666666666667</v>
      </c>
      <c r="G146" s="40">
        <v>1809.3333333333335</v>
      </c>
      <c r="H146" s="40">
        <v>1883.2333333333336</v>
      </c>
      <c r="I146" s="40">
        <v>1899.0666666666666</v>
      </c>
      <c r="J146" s="40">
        <v>1920.1833333333336</v>
      </c>
      <c r="K146" s="31">
        <v>1877.95</v>
      </c>
      <c r="L146" s="31">
        <v>1841</v>
      </c>
      <c r="M146" s="31">
        <v>0.21393000000000001</v>
      </c>
      <c r="N146" s="1"/>
      <c r="O146" s="1"/>
    </row>
    <row r="147" spans="1:15" ht="12.75" customHeight="1">
      <c r="A147" s="31">
        <v>137</v>
      </c>
      <c r="B147" s="31" t="s">
        <v>359</v>
      </c>
      <c r="C147" s="31">
        <v>73.7</v>
      </c>
      <c r="D147" s="40">
        <v>73.466666666666669</v>
      </c>
      <c r="E147" s="40">
        <v>72.983333333333334</v>
      </c>
      <c r="F147" s="40">
        <v>72.266666666666666</v>
      </c>
      <c r="G147" s="40">
        <v>71.783333333333331</v>
      </c>
      <c r="H147" s="40">
        <v>74.183333333333337</v>
      </c>
      <c r="I147" s="40">
        <v>74.666666666666686</v>
      </c>
      <c r="J147" s="40">
        <v>75.38333333333334</v>
      </c>
      <c r="K147" s="31">
        <v>73.95</v>
      </c>
      <c r="L147" s="31">
        <v>72.75</v>
      </c>
      <c r="M147" s="31">
        <v>13.32128</v>
      </c>
      <c r="N147" s="1"/>
      <c r="O147" s="1"/>
    </row>
    <row r="148" spans="1:15" ht="12.75" customHeight="1">
      <c r="A148" s="31">
        <v>138</v>
      </c>
      <c r="B148" s="31" t="s">
        <v>356</v>
      </c>
      <c r="C148" s="31">
        <v>221.8</v>
      </c>
      <c r="D148" s="40">
        <v>222.86666666666667</v>
      </c>
      <c r="E148" s="40">
        <v>219.53333333333336</v>
      </c>
      <c r="F148" s="40">
        <v>217.26666666666668</v>
      </c>
      <c r="G148" s="40">
        <v>213.93333333333337</v>
      </c>
      <c r="H148" s="40">
        <v>225.13333333333335</v>
      </c>
      <c r="I148" s="40">
        <v>228.46666666666667</v>
      </c>
      <c r="J148" s="40">
        <v>230.73333333333335</v>
      </c>
      <c r="K148" s="31">
        <v>226.2</v>
      </c>
      <c r="L148" s="31">
        <v>220.6</v>
      </c>
      <c r="M148" s="31">
        <v>0.92318</v>
      </c>
      <c r="N148" s="1"/>
      <c r="O148" s="1"/>
    </row>
    <row r="149" spans="1:15" ht="12.75" customHeight="1">
      <c r="A149" s="31">
        <v>139</v>
      </c>
      <c r="B149" s="31" t="s">
        <v>360</v>
      </c>
      <c r="C149" s="31">
        <v>129.85</v>
      </c>
      <c r="D149" s="40">
        <v>129.58333333333334</v>
      </c>
      <c r="E149" s="40">
        <v>128.26666666666668</v>
      </c>
      <c r="F149" s="40">
        <v>126.68333333333334</v>
      </c>
      <c r="G149" s="40">
        <v>125.36666666666667</v>
      </c>
      <c r="H149" s="40">
        <v>131.16666666666669</v>
      </c>
      <c r="I149" s="40">
        <v>132.48333333333335</v>
      </c>
      <c r="J149" s="40">
        <v>134.06666666666669</v>
      </c>
      <c r="K149" s="31">
        <v>130.9</v>
      </c>
      <c r="L149" s="31">
        <v>128</v>
      </c>
      <c r="M149" s="31">
        <v>2.51092</v>
      </c>
      <c r="N149" s="1"/>
      <c r="O149" s="1"/>
    </row>
    <row r="150" spans="1:15" ht="12.75" customHeight="1">
      <c r="A150" s="31">
        <v>140</v>
      </c>
      <c r="B150" s="31" t="s">
        <v>860</v>
      </c>
      <c r="C150" s="31">
        <v>64.25</v>
      </c>
      <c r="D150" s="40">
        <v>64.61666666666666</v>
      </c>
      <c r="E150" s="40">
        <v>63.633333333333326</v>
      </c>
      <c r="F150" s="40">
        <v>63.016666666666666</v>
      </c>
      <c r="G150" s="40">
        <v>62.033333333333331</v>
      </c>
      <c r="H150" s="40">
        <v>65.23333333333332</v>
      </c>
      <c r="I150" s="40">
        <v>66.21666666666664</v>
      </c>
      <c r="J150" s="40">
        <v>66.833333333333314</v>
      </c>
      <c r="K150" s="31">
        <v>65.599999999999994</v>
      </c>
      <c r="L150" s="31">
        <v>64</v>
      </c>
      <c r="M150" s="31">
        <v>5.5786499999999997</v>
      </c>
      <c r="N150" s="1"/>
      <c r="O150" s="1"/>
    </row>
    <row r="151" spans="1:15" ht="12.75" customHeight="1">
      <c r="A151" s="31">
        <v>141</v>
      </c>
      <c r="B151" s="31" t="s">
        <v>361</v>
      </c>
      <c r="C151" s="31">
        <v>786.15</v>
      </c>
      <c r="D151" s="40">
        <v>786.9666666666667</v>
      </c>
      <c r="E151" s="40">
        <v>780.18333333333339</v>
      </c>
      <c r="F151" s="40">
        <v>774.2166666666667</v>
      </c>
      <c r="G151" s="40">
        <v>767.43333333333339</v>
      </c>
      <c r="H151" s="40">
        <v>792.93333333333339</v>
      </c>
      <c r="I151" s="40">
        <v>799.7166666666667</v>
      </c>
      <c r="J151" s="40">
        <v>805.68333333333339</v>
      </c>
      <c r="K151" s="31">
        <v>793.75</v>
      </c>
      <c r="L151" s="31">
        <v>781</v>
      </c>
      <c r="M151" s="31">
        <v>0.37226999999999999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1543.1</v>
      </c>
      <c r="D152" s="40">
        <v>1553.2833333333335</v>
      </c>
      <c r="E152" s="40">
        <v>1510.5666666666671</v>
      </c>
      <c r="F152" s="40">
        <v>1478.0333333333335</v>
      </c>
      <c r="G152" s="40">
        <v>1435.3166666666671</v>
      </c>
      <c r="H152" s="40">
        <v>1585.8166666666671</v>
      </c>
      <c r="I152" s="40">
        <v>1628.5333333333338</v>
      </c>
      <c r="J152" s="40">
        <v>1661.0666666666671</v>
      </c>
      <c r="K152" s="31">
        <v>1596</v>
      </c>
      <c r="L152" s="31">
        <v>1520.75</v>
      </c>
      <c r="M152" s="31">
        <v>15.68558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183.1</v>
      </c>
      <c r="D153" s="40">
        <v>183.71666666666667</v>
      </c>
      <c r="E153" s="40">
        <v>181.98333333333335</v>
      </c>
      <c r="F153" s="40">
        <v>180.86666666666667</v>
      </c>
      <c r="G153" s="40">
        <v>179.13333333333335</v>
      </c>
      <c r="H153" s="40">
        <v>184.83333333333334</v>
      </c>
      <c r="I153" s="40">
        <v>186.56666666666663</v>
      </c>
      <c r="J153" s="40">
        <v>187.68333333333334</v>
      </c>
      <c r="K153" s="31">
        <v>185.45</v>
      </c>
      <c r="L153" s="31">
        <v>182.6</v>
      </c>
      <c r="M153" s="31">
        <v>16.983129999999999</v>
      </c>
      <c r="N153" s="1"/>
      <c r="O153" s="1"/>
    </row>
    <row r="154" spans="1:15" ht="12.75" customHeight="1">
      <c r="A154" s="31">
        <v>144</v>
      </c>
      <c r="B154" s="31" t="s">
        <v>861</v>
      </c>
      <c r="C154" s="31">
        <v>118.9</v>
      </c>
      <c r="D154" s="40">
        <v>119.88333333333333</v>
      </c>
      <c r="E154" s="40">
        <v>114.61666666666665</v>
      </c>
      <c r="F154" s="40">
        <v>110.33333333333331</v>
      </c>
      <c r="G154" s="40">
        <v>105.06666666666663</v>
      </c>
      <c r="H154" s="40">
        <v>124.16666666666666</v>
      </c>
      <c r="I154" s="40">
        <v>129.43333333333334</v>
      </c>
      <c r="J154" s="40">
        <v>133.71666666666667</v>
      </c>
      <c r="K154" s="31">
        <v>125.15</v>
      </c>
      <c r="L154" s="31">
        <v>115.6</v>
      </c>
      <c r="M154" s="31">
        <v>8.9999599999999997</v>
      </c>
      <c r="N154" s="1"/>
      <c r="O154" s="1"/>
    </row>
    <row r="155" spans="1:15" ht="12.75" customHeight="1">
      <c r="A155" s="31">
        <v>145</v>
      </c>
      <c r="B155" s="31" t="s">
        <v>362</v>
      </c>
      <c r="C155" s="31">
        <v>323.64999999999998</v>
      </c>
      <c r="D155" s="40">
        <v>324.16666666666669</v>
      </c>
      <c r="E155" s="40">
        <v>321.98333333333335</v>
      </c>
      <c r="F155" s="40">
        <v>320.31666666666666</v>
      </c>
      <c r="G155" s="40">
        <v>318.13333333333333</v>
      </c>
      <c r="H155" s="40">
        <v>325.83333333333337</v>
      </c>
      <c r="I155" s="40">
        <v>328.01666666666665</v>
      </c>
      <c r="J155" s="40">
        <v>329.68333333333339</v>
      </c>
      <c r="K155" s="31">
        <v>326.35000000000002</v>
      </c>
      <c r="L155" s="31">
        <v>322.5</v>
      </c>
      <c r="M155" s="31">
        <v>0.86441999999999997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100.35</v>
      </c>
      <c r="D156" s="40">
        <v>101.06666666666666</v>
      </c>
      <c r="E156" s="40">
        <v>99.333333333333329</v>
      </c>
      <c r="F156" s="40">
        <v>98.316666666666663</v>
      </c>
      <c r="G156" s="40">
        <v>96.583333333333329</v>
      </c>
      <c r="H156" s="40">
        <v>102.08333333333333</v>
      </c>
      <c r="I156" s="40">
        <v>103.81666666666668</v>
      </c>
      <c r="J156" s="40">
        <v>104.83333333333333</v>
      </c>
      <c r="K156" s="31">
        <v>102.8</v>
      </c>
      <c r="L156" s="31">
        <v>100.05</v>
      </c>
      <c r="M156" s="31">
        <v>165.67044000000001</v>
      </c>
      <c r="N156" s="1"/>
      <c r="O156" s="1"/>
    </row>
    <row r="157" spans="1:15" ht="12.75" customHeight="1">
      <c r="A157" s="31">
        <v>147</v>
      </c>
      <c r="B157" s="31" t="s">
        <v>364</v>
      </c>
      <c r="C157" s="31">
        <v>492.45</v>
      </c>
      <c r="D157" s="40">
        <v>494.48333333333335</v>
      </c>
      <c r="E157" s="40">
        <v>487.9666666666667</v>
      </c>
      <c r="F157" s="40">
        <v>483.48333333333335</v>
      </c>
      <c r="G157" s="40">
        <v>476.9666666666667</v>
      </c>
      <c r="H157" s="40">
        <v>498.9666666666667</v>
      </c>
      <c r="I157" s="40">
        <v>505.48333333333335</v>
      </c>
      <c r="J157" s="40">
        <v>509.9666666666667</v>
      </c>
      <c r="K157" s="31">
        <v>501</v>
      </c>
      <c r="L157" s="31">
        <v>490</v>
      </c>
      <c r="M157" s="31">
        <v>1.21557</v>
      </c>
      <c r="N157" s="1"/>
      <c r="O157" s="1"/>
    </row>
    <row r="158" spans="1:15" ht="12.75" customHeight="1">
      <c r="A158" s="31">
        <v>148</v>
      </c>
      <c r="B158" s="31" t="s">
        <v>363</v>
      </c>
      <c r="C158" s="31">
        <v>3356.7</v>
      </c>
      <c r="D158" s="40">
        <v>3377.2166666666667</v>
      </c>
      <c r="E158" s="40">
        <v>3314.4333333333334</v>
      </c>
      <c r="F158" s="40">
        <v>3272.1666666666665</v>
      </c>
      <c r="G158" s="40">
        <v>3209.3833333333332</v>
      </c>
      <c r="H158" s="40">
        <v>3419.4833333333336</v>
      </c>
      <c r="I158" s="40">
        <v>3482.2666666666673</v>
      </c>
      <c r="J158" s="40">
        <v>3524.5333333333338</v>
      </c>
      <c r="K158" s="31">
        <v>3440</v>
      </c>
      <c r="L158" s="31">
        <v>3334.95</v>
      </c>
      <c r="M158" s="31">
        <v>0.14695</v>
      </c>
      <c r="N158" s="1"/>
      <c r="O158" s="1"/>
    </row>
    <row r="159" spans="1:15" ht="12.75" customHeight="1">
      <c r="A159" s="31">
        <v>149</v>
      </c>
      <c r="B159" s="31" t="s">
        <v>365</v>
      </c>
      <c r="C159" s="31">
        <v>225.95</v>
      </c>
      <c r="D159" s="40">
        <v>225.43333333333331</v>
      </c>
      <c r="E159" s="40">
        <v>221.76666666666662</v>
      </c>
      <c r="F159" s="40">
        <v>217.58333333333331</v>
      </c>
      <c r="G159" s="40">
        <v>213.91666666666663</v>
      </c>
      <c r="H159" s="40">
        <v>229.61666666666662</v>
      </c>
      <c r="I159" s="40">
        <v>233.2833333333333</v>
      </c>
      <c r="J159" s="40">
        <v>237.46666666666661</v>
      </c>
      <c r="K159" s="31">
        <v>229.1</v>
      </c>
      <c r="L159" s="31">
        <v>221.25</v>
      </c>
      <c r="M159" s="31">
        <v>4.1718700000000002</v>
      </c>
      <c r="N159" s="1"/>
      <c r="O159" s="1"/>
    </row>
    <row r="160" spans="1:15" ht="12.75" customHeight="1">
      <c r="A160" s="31">
        <v>150</v>
      </c>
      <c r="B160" s="31" t="s">
        <v>382</v>
      </c>
      <c r="C160" s="31">
        <v>2078.35</v>
      </c>
      <c r="D160" s="40">
        <v>2090.85</v>
      </c>
      <c r="E160" s="40">
        <v>2031.6999999999998</v>
      </c>
      <c r="F160" s="40">
        <v>1985.05</v>
      </c>
      <c r="G160" s="40">
        <v>1925.8999999999999</v>
      </c>
      <c r="H160" s="40">
        <v>2137.5</v>
      </c>
      <c r="I160" s="40">
        <v>2196.6500000000005</v>
      </c>
      <c r="J160" s="40">
        <v>2243.2999999999997</v>
      </c>
      <c r="K160" s="31">
        <v>2150</v>
      </c>
      <c r="L160" s="31">
        <v>2044.2</v>
      </c>
      <c r="M160" s="31">
        <v>3.9477500000000001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264.8</v>
      </c>
      <c r="D161" s="40">
        <v>267.40000000000003</v>
      </c>
      <c r="E161" s="40">
        <v>261.10000000000008</v>
      </c>
      <c r="F161" s="40">
        <v>257.40000000000003</v>
      </c>
      <c r="G161" s="40">
        <v>251.10000000000008</v>
      </c>
      <c r="H161" s="40">
        <v>271.10000000000008</v>
      </c>
      <c r="I161" s="40">
        <v>277.40000000000003</v>
      </c>
      <c r="J161" s="40">
        <v>281.10000000000008</v>
      </c>
      <c r="K161" s="31">
        <v>273.7</v>
      </c>
      <c r="L161" s="31">
        <v>263.7</v>
      </c>
      <c r="M161" s="31">
        <v>22.423249999999999</v>
      </c>
      <c r="N161" s="1"/>
      <c r="O161" s="1"/>
    </row>
    <row r="162" spans="1:15" ht="12.75" customHeight="1">
      <c r="A162" s="31">
        <v>152</v>
      </c>
      <c r="B162" s="31" t="s">
        <v>368</v>
      </c>
      <c r="C162" s="31">
        <v>49.45</v>
      </c>
      <c r="D162" s="40">
        <v>49.65</v>
      </c>
      <c r="E162" s="40">
        <v>49</v>
      </c>
      <c r="F162" s="40">
        <v>48.550000000000004</v>
      </c>
      <c r="G162" s="40">
        <v>47.900000000000006</v>
      </c>
      <c r="H162" s="40">
        <v>50.099999999999994</v>
      </c>
      <c r="I162" s="40">
        <v>50.749999999999986</v>
      </c>
      <c r="J162" s="40">
        <v>51.199999999999989</v>
      </c>
      <c r="K162" s="31">
        <v>50.3</v>
      </c>
      <c r="L162" s="31">
        <v>49.2</v>
      </c>
      <c r="M162" s="31">
        <v>11.65635</v>
      </c>
      <c r="N162" s="1"/>
      <c r="O162" s="1"/>
    </row>
    <row r="163" spans="1:15" ht="12.75" customHeight="1">
      <c r="A163" s="31">
        <v>153</v>
      </c>
      <c r="B163" s="31" t="s">
        <v>366</v>
      </c>
      <c r="C163" s="31">
        <v>180.05</v>
      </c>
      <c r="D163" s="40">
        <v>188.53333333333333</v>
      </c>
      <c r="E163" s="40">
        <v>170.41666666666666</v>
      </c>
      <c r="F163" s="40">
        <v>160.78333333333333</v>
      </c>
      <c r="G163" s="40">
        <v>142.66666666666666</v>
      </c>
      <c r="H163" s="40">
        <v>198.16666666666666</v>
      </c>
      <c r="I163" s="40">
        <v>216.28333333333333</v>
      </c>
      <c r="J163" s="40">
        <v>225.91666666666666</v>
      </c>
      <c r="K163" s="31">
        <v>206.65</v>
      </c>
      <c r="L163" s="31">
        <v>178.9</v>
      </c>
      <c r="M163" s="31">
        <v>230.0427</v>
      </c>
      <c r="N163" s="1"/>
      <c r="O163" s="1"/>
    </row>
    <row r="164" spans="1:15" ht="12.75" customHeight="1">
      <c r="A164" s="31">
        <v>154</v>
      </c>
      <c r="B164" s="31" t="s">
        <v>381</v>
      </c>
      <c r="C164" s="31">
        <v>172.7</v>
      </c>
      <c r="D164" s="40">
        <v>172.51666666666665</v>
      </c>
      <c r="E164" s="40">
        <v>170.58333333333331</v>
      </c>
      <c r="F164" s="40">
        <v>168.46666666666667</v>
      </c>
      <c r="G164" s="40">
        <v>166.53333333333333</v>
      </c>
      <c r="H164" s="40">
        <v>174.6333333333333</v>
      </c>
      <c r="I164" s="40">
        <v>176.56666666666663</v>
      </c>
      <c r="J164" s="40">
        <v>178.68333333333328</v>
      </c>
      <c r="K164" s="31">
        <v>174.45</v>
      </c>
      <c r="L164" s="31">
        <v>170.4</v>
      </c>
      <c r="M164" s="31">
        <v>4.6264599999999998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152.1</v>
      </c>
      <c r="D165" s="40">
        <v>151.6</v>
      </c>
      <c r="E165" s="40">
        <v>150.1</v>
      </c>
      <c r="F165" s="40">
        <v>148.1</v>
      </c>
      <c r="G165" s="40">
        <v>146.6</v>
      </c>
      <c r="H165" s="40">
        <v>153.6</v>
      </c>
      <c r="I165" s="40">
        <v>155.1</v>
      </c>
      <c r="J165" s="40">
        <v>157.1</v>
      </c>
      <c r="K165" s="31">
        <v>153.1</v>
      </c>
      <c r="L165" s="31">
        <v>149.6</v>
      </c>
      <c r="M165" s="31">
        <v>189.19425000000001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3147.55</v>
      </c>
      <c r="D166" s="40">
        <v>3178.85</v>
      </c>
      <c r="E166" s="40">
        <v>3048.7</v>
      </c>
      <c r="F166" s="40">
        <v>2949.85</v>
      </c>
      <c r="G166" s="40">
        <v>2819.7</v>
      </c>
      <c r="H166" s="40">
        <v>3277.7</v>
      </c>
      <c r="I166" s="40">
        <v>3407.8500000000004</v>
      </c>
      <c r="J166" s="40">
        <v>3506.7</v>
      </c>
      <c r="K166" s="31">
        <v>3309</v>
      </c>
      <c r="L166" s="31">
        <v>3080</v>
      </c>
      <c r="M166" s="31">
        <v>0.52066999999999997</v>
      </c>
      <c r="N166" s="1"/>
      <c r="O166" s="1"/>
    </row>
    <row r="167" spans="1:15" ht="12.75" customHeight="1">
      <c r="A167" s="31">
        <v>157</v>
      </c>
      <c r="B167" s="31" t="s">
        <v>371</v>
      </c>
      <c r="C167" s="31">
        <v>3588.85</v>
      </c>
      <c r="D167" s="40">
        <v>3621.3833333333332</v>
      </c>
      <c r="E167" s="40">
        <v>3542.4666666666662</v>
      </c>
      <c r="F167" s="40">
        <v>3496.083333333333</v>
      </c>
      <c r="G167" s="40">
        <v>3417.1666666666661</v>
      </c>
      <c r="H167" s="40">
        <v>3667.7666666666664</v>
      </c>
      <c r="I167" s="40">
        <v>3746.6833333333334</v>
      </c>
      <c r="J167" s="40">
        <v>3793.0666666666666</v>
      </c>
      <c r="K167" s="31">
        <v>3700.3</v>
      </c>
      <c r="L167" s="31">
        <v>3575</v>
      </c>
      <c r="M167" s="31">
        <v>9.178E-2</v>
      </c>
      <c r="N167" s="1"/>
      <c r="O167" s="1"/>
    </row>
    <row r="168" spans="1:15" ht="12.75" customHeight="1">
      <c r="A168" s="31">
        <v>158</v>
      </c>
      <c r="B168" s="31" t="s">
        <v>377</v>
      </c>
      <c r="C168" s="31">
        <v>341.95</v>
      </c>
      <c r="D168" s="40">
        <v>342.2833333333333</v>
      </c>
      <c r="E168" s="40">
        <v>337.46666666666658</v>
      </c>
      <c r="F168" s="40">
        <v>332.98333333333329</v>
      </c>
      <c r="G168" s="40">
        <v>328.16666666666657</v>
      </c>
      <c r="H168" s="40">
        <v>346.76666666666659</v>
      </c>
      <c r="I168" s="40">
        <v>351.58333333333331</v>
      </c>
      <c r="J168" s="40">
        <v>356.06666666666661</v>
      </c>
      <c r="K168" s="31">
        <v>347.1</v>
      </c>
      <c r="L168" s="31">
        <v>337.8</v>
      </c>
      <c r="M168" s="31">
        <v>2.2651699999999999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140.30000000000001</v>
      </c>
      <c r="D169" s="40">
        <v>139.51666666666668</v>
      </c>
      <c r="E169" s="40">
        <v>138.23333333333335</v>
      </c>
      <c r="F169" s="40">
        <v>136.16666666666666</v>
      </c>
      <c r="G169" s="40">
        <v>134.88333333333333</v>
      </c>
      <c r="H169" s="40">
        <v>141.58333333333337</v>
      </c>
      <c r="I169" s="40">
        <v>142.86666666666673</v>
      </c>
      <c r="J169" s="40">
        <v>144.93333333333339</v>
      </c>
      <c r="K169" s="31">
        <v>140.80000000000001</v>
      </c>
      <c r="L169" s="31">
        <v>137.44999999999999</v>
      </c>
      <c r="M169" s="31">
        <v>4.1391</v>
      </c>
      <c r="N169" s="1"/>
      <c r="O169" s="1"/>
    </row>
    <row r="170" spans="1:15" ht="12.75" customHeight="1">
      <c r="A170" s="31">
        <v>160</v>
      </c>
      <c r="B170" s="31" t="s">
        <v>373</v>
      </c>
      <c r="C170" s="31">
        <v>5708</v>
      </c>
      <c r="D170" s="40">
        <v>5728.8666666666659</v>
      </c>
      <c r="E170" s="40">
        <v>5671.6833333333316</v>
      </c>
      <c r="F170" s="40">
        <v>5635.3666666666659</v>
      </c>
      <c r="G170" s="40">
        <v>5578.1833333333316</v>
      </c>
      <c r="H170" s="40">
        <v>5765.1833333333316</v>
      </c>
      <c r="I170" s="40">
        <v>5822.3666666666659</v>
      </c>
      <c r="J170" s="40">
        <v>5858.6833333333316</v>
      </c>
      <c r="K170" s="31">
        <v>5786.05</v>
      </c>
      <c r="L170" s="31">
        <v>5692.55</v>
      </c>
      <c r="M170" s="31">
        <v>2.8840000000000001E-2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3601.35</v>
      </c>
      <c r="D171" s="40">
        <v>3593.2833333333328</v>
      </c>
      <c r="E171" s="40">
        <v>3572.1166666666659</v>
      </c>
      <c r="F171" s="40">
        <v>3542.8833333333332</v>
      </c>
      <c r="G171" s="40">
        <v>3521.7166666666662</v>
      </c>
      <c r="H171" s="40">
        <v>3622.5166666666655</v>
      </c>
      <c r="I171" s="40">
        <v>3643.6833333333325</v>
      </c>
      <c r="J171" s="40">
        <v>3672.9166666666652</v>
      </c>
      <c r="K171" s="31">
        <v>3614.45</v>
      </c>
      <c r="L171" s="31">
        <v>3564.05</v>
      </c>
      <c r="M171" s="31">
        <v>0.95213000000000003</v>
      </c>
      <c r="N171" s="1"/>
      <c r="O171" s="1"/>
    </row>
    <row r="172" spans="1:15" ht="12.75" customHeight="1">
      <c r="A172" s="31">
        <v>162</v>
      </c>
      <c r="B172" s="31" t="s">
        <v>374</v>
      </c>
      <c r="C172" s="31">
        <v>1589.7</v>
      </c>
      <c r="D172" s="40">
        <v>1601.0500000000002</v>
      </c>
      <c r="E172" s="40">
        <v>1572.2000000000003</v>
      </c>
      <c r="F172" s="40">
        <v>1554.7</v>
      </c>
      <c r="G172" s="40">
        <v>1525.8500000000001</v>
      </c>
      <c r="H172" s="40">
        <v>1618.5500000000004</v>
      </c>
      <c r="I172" s="40">
        <v>1647.4000000000003</v>
      </c>
      <c r="J172" s="40">
        <v>1664.9000000000005</v>
      </c>
      <c r="K172" s="31">
        <v>1629.9</v>
      </c>
      <c r="L172" s="31">
        <v>1583.55</v>
      </c>
      <c r="M172" s="31">
        <v>0.44453999999999999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520.70000000000005</v>
      </c>
      <c r="D173" s="40">
        <v>522.56666666666672</v>
      </c>
      <c r="E173" s="40">
        <v>516.63333333333344</v>
      </c>
      <c r="F173" s="40">
        <v>512.56666666666672</v>
      </c>
      <c r="G173" s="40">
        <v>506.63333333333344</v>
      </c>
      <c r="H173" s="40">
        <v>526.63333333333344</v>
      </c>
      <c r="I173" s="40">
        <v>532.56666666666661</v>
      </c>
      <c r="J173" s="40">
        <v>536.63333333333344</v>
      </c>
      <c r="K173" s="31">
        <v>528.5</v>
      </c>
      <c r="L173" s="31">
        <v>518.5</v>
      </c>
      <c r="M173" s="31">
        <v>6.6022400000000001</v>
      </c>
      <c r="N173" s="1"/>
      <c r="O173" s="1"/>
    </row>
    <row r="174" spans="1:15" ht="12.75" customHeight="1">
      <c r="A174" s="31">
        <v>164</v>
      </c>
      <c r="B174" s="31" t="s">
        <v>369</v>
      </c>
      <c r="C174" s="31">
        <v>4869.8999999999996</v>
      </c>
      <c r="D174" s="40">
        <v>4879.9666666666662</v>
      </c>
      <c r="E174" s="40">
        <v>4809.9333333333325</v>
      </c>
      <c r="F174" s="40">
        <v>4749.9666666666662</v>
      </c>
      <c r="G174" s="40">
        <v>4679.9333333333325</v>
      </c>
      <c r="H174" s="40">
        <v>4939.9333333333325</v>
      </c>
      <c r="I174" s="40">
        <v>5009.9666666666672</v>
      </c>
      <c r="J174" s="40">
        <v>5069.9333333333325</v>
      </c>
      <c r="K174" s="31">
        <v>4950</v>
      </c>
      <c r="L174" s="31">
        <v>4820</v>
      </c>
      <c r="M174" s="31">
        <v>0.35306999999999999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41.8</v>
      </c>
      <c r="D175" s="40">
        <v>42.166666666666664</v>
      </c>
      <c r="E175" s="40">
        <v>41.283333333333331</v>
      </c>
      <c r="F175" s="40">
        <v>40.766666666666666</v>
      </c>
      <c r="G175" s="40">
        <v>39.883333333333333</v>
      </c>
      <c r="H175" s="40">
        <v>42.68333333333333</v>
      </c>
      <c r="I175" s="40">
        <v>43.56666666666667</v>
      </c>
      <c r="J175" s="40">
        <v>44.083333333333329</v>
      </c>
      <c r="K175" s="31">
        <v>43.05</v>
      </c>
      <c r="L175" s="31">
        <v>41.65</v>
      </c>
      <c r="M175" s="31">
        <v>175.98667</v>
      </c>
      <c r="N175" s="1"/>
      <c r="O175" s="1"/>
    </row>
    <row r="176" spans="1:15" ht="12.75" customHeight="1">
      <c r="A176" s="31">
        <v>166</v>
      </c>
      <c r="B176" s="31" t="s">
        <v>383</v>
      </c>
      <c r="C176" s="31">
        <v>465.8</v>
      </c>
      <c r="D176" s="40">
        <v>466.66666666666669</v>
      </c>
      <c r="E176" s="40">
        <v>459.53333333333336</v>
      </c>
      <c r="F176" s="40">
        <v>453.26666666666665</v>
      </c>
      <c r="G176" s="40">
        <v>446.13333333333333</v>
      </c>
      <c r="H176" s="40">
        <v>472.93333333333339</v>
      </c>
      <c r="I176" s="40">
        <v>480.06666666666672</v>
      </c>
      <c r="J176" s="40">
        <v>486.33333333333343</v>
      </c>
      <c r="K176" s="31">
        <v>473.8</v>
      </c>
      <c r="L176" s="31">
        <v>460.4</v>
      </c>
      <c r="M176" s="31">
        <v>5.5949400000000002</v>
      </c>
      <c r="N176" s="1"/>
      <c r="O176" s="1"/>
    </row>
    <row r="177" spans="1:15" ht="12.75" customHeight="1">
      <c r="A177" s="31">
        <v>167</v>
      </c>
      <c r="B177" s="31" t="s">
        <v>375</v>
      </c>
      <c r="C177" s="31">
        <v>1262.25</v>
      </c>
      <c r="D177" s="40">
        <v>1274.9166666666667</v>
      </c>
      <c r="E177" s="40">
        <v>1245.4333333333334</v>
      </c>
      <c r="F177" s="40">
        <v>1228.6166666666666</v>
      </c>
      <c r="G177" s="40">
        <v>1199.1333333333332</v>
      </c>
      <c r="H177" s="40">
        <v>1291.7333333333336</v>
      </c>
      <c r="I177" s="40">
        <v>1321.2166666666667</v>
      </c>
      <c r="J177" s="40">
        <v>1338.0333333333338</v>
      </c>
      <c r="K177" s="31">
        <v>1304.4000000000001</v>
      </c>
      <c r="L177" s="31">
        <v>1258.0999999999999</v>
      </c>
      <c r="M177" s="31">
        <v>0.24426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617.9</v>
      </c>
      <c r="D178" s="40">
        <v>620.05000000000007</v>
      </c>
      <c r="E178" s="40">
        <v>603.85000000000014</v>
      </c>
      <c r="F178" s="40">
        <v>589.80000000000007</v>
      </c>
      <c r="G178" s="40">
        <v>573.60000000000014</v>
      </c>
      <c r="H178" s="40">
        <v>634.10000000000014</v>
      </c>
      <c r="I178" s="40">
        <v>650.30000000000018</v>
      </c>
      <c r="J178" s="40">
        <v>664.35000000000014</v>
      </c>
      <c r="K178" s="31">
        <v>636.25</v>
      </c>
      <c r="L178" s="31">
        <v>606</v>
      </c>
      <c r="M178" s="31">
        <v>1.88967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976.7</v>
      </c>
      <c r="D179" s="40">
        <v>971.9</v>
      </c>
      <c r="E179" s="40">
        <v>962.8</v>
      </c>
      <c r="F179" s="40">
        <v>948.9</v>
      </c>
      <c r="G179" s="40">
        <v>939.8</v>
      </c>
      <c r="H179" s="40">
        <v>985.8</v>
      </c>
      <c r="I179" s="40">
        <v>994.90000000000009</v>
      </c>
      <c r="J179" s="40">
        <v>1008.8</v>
      </c>
      <c r="K179" s="31">
        <v>981</v>
      </c>
      <c r="L179" s="31">
        <v>958</v>
      </c>
      <c r="M179" s="31">
        <v>8.7039799999999996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632.54999999999995</v>
      </c>
      <c r="D180" s="40">
        <v>636.9</v>
      </c>
      <c r="E180" s="40">
        <v>621.79999999999995</v>
      </c>
      <c r="F180" s="40">
        <v>611.04999999999995</v>
      </c>
      <c r="G180" s="40">
        <v>595.94999999999993</v>
      </c>
      <c r="H180" s="40">
        <v>647.65</v>
      </c>
      <c r="I180" s="40">
        <v>662.75000000000011</v>
      </c>
      <c r="J180" s="40">
        <v>673.5</v>
      </c>
      <c r="K180" s="31">
        <v>652</v>
      </c>
      <c r="L180" s="31">
        <v>626.15</v>
      </c>
      <c r="M180" s="31">
        <v>8.0121099999999998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2369.65</v>
      </c>
      <c r="D181" s="40">
        <v>2376.2666666666669</v>
      </c>
      <c r="E181" s="40">
        <v>2336.3833333333337</v>
      </c>
      <c r="F181" s="40">
        <v>2303.1166666666668</v>
      </c>
      <c r="G181" s="40">
        <v>2263.2333333333336</v>
      </c>
      <c r="H181" s="40">
        <v>2409.5333333333338</v>
      </c>
      <c r="I181" s="40">
        <v>2449.416666666667</v>
      </c>
      <c r="J181" s="40">
        <v>2482.6833333333338</v>
      </c>
      <c r="K181" s="31">
        <v>2416.15</v>
      </c>
      <c r="L181" s="31">
        <v>2343</v>
      </c>
      <c r="M181" s="31">
        <v>11.075419999999999</v>
      </c>
      <c r="N181" s="1"/>
      <c r="O181" s="1"/>
    </row>
    <row r="182" spans="1:15" ht="12.75" customHeight="1">
      <c r="A182" s="31">
        <v>172</v>
      </c>
      <c r="B182" s="31" t="s">
        <v>384</v>
      </c>
      <c r="C182" s="31">
        <v>113.7</v>
      </c>
      <c r="D182" s="40">
        <v>114.2</v>
      </c>
      <c r="E182" s="40">
        <v>112.5</v>
      </c>
      <c r="F182" s="40">
        <v>111.3</v>
      </c>
      <c r="G182" s="40">
        <v>109.6</v>
      </c>
      <c r="H182" s="40">
        <v>115.4</v>
      </c>
      <c r="I182" s="40">
        <v>117.10000000000002</v>
      </c>
      <c r="J182" s="40">
        <v>118.30000000000001</v>
      </c>
      <c r="K182" s="31">
        <v>115.9</v>
      </c>
      <c r="L182" s="31">
        <v>113</v>
      </c>
      <c r="M182" s="31">
        <v>2.6583600000000001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323.5</v>
      </c>
      <c r="D183" s="40">
        <v>323.55</v>
      </c>
      <c r="E183" s="40">
        <v>318.5</v>
      </c>
      <c r="F183" s="40">
        <v>313.5</v>
      </c>
      <c r="G183" s="40">
        <v>308.45</v>
      </c>
      <c r="H183" s="40">
        <v>328.55</v>
      </c>
      <c r="I183" s="40">
        <v>333.60000000000008</v>
      </c>
      <c r="J183" s="40">
        <v>338.6</v>
      </c>
      <c r="K183" s="31">
        <v>328.6</v>
      </c>
      <c r="L183" s="31">
        <v>318.55</v>
      </c>
      <c r="M183" s="31">
        <v>19.28781</v>
      </c>
      <c r="N183" s="1"/>
      <c r="O183" s="1"/>
    </row>
    <row r="184" spans="1:15" ht="12.75" customHeight="1">
      <c r="A184" s="31">
        <v>174</v>
      </c>
      <c r="B184" s="31" t="s">
        <v>376</v>
      </c>
      <c r="C184" s="31">
        <v>548.4</v>
      </c>
      <c r="D184" s="40">
        <v>547.53333333333342</v>
      </c>
      <c r="E184" s="40">
        <v>527.06666666666683</v>
      </c>
      <c r="F184" s="40">
        <v>505.73333333333346</v>
      </c>
      <c r="G184" s="40">
        <v>485.26666666666688</v>
      </c>
      <c r="H184" s="40">
        <v>568.86666666666679</v>
      </c>
      <c r="I184" s="40">
        <v>589.33333333333326</v>
      </c>
      <c r="J184" s="40">
        <v>610.66666666666674</v>
      </c>
      <c r="K184" s="31">
        <v>568</v>
      </c>
      <c r="L184" s="31">
        <v>526.20000000000005</v>
      </c>
      <c r="M184" s="31">
        <v>24.164339999999999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1874.45</v>
      </c>
      <c r="D185" s="40">
        <v>1865.2833333333335</v>
      </c>
      <c r="E185" s="40">
        <v>1851.166666666667</v>
      </c>
      <c r="F185" s="40">
        <v>1827.8833333333334</v>
      </c>
      <c r="G185" s="40">
        <v>1813.7666666666669</v>
      </c>
      <c r="H185" s="40">
        <v>1888.5666666666671</v>
      </c>
      <c r="I185" s="40">
        <v>1902.6833333333334</v>
      </c>
      <c r="J185" s="40">
        <v>1925.9666666666672</v>
      </c>
      <c r="K185" s="31">
        <v>1879.4</v>
      </c>
      <c r="L185" s="31">
        <v>1842</v>
      </c>
      <c r="M185" s="31">
        <v>5.0529999999999999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140.05000000000001</v>
      </c>
      <c r="D186" s="40">
        <v>140.66666666666666</v>
      </c>
      <c r="E186" s="40">
        <v>136.48333333333332</v>
      </c>
      <c r="F186" s="40">
        <v>132.91666666666666</v>
      </c>
      <c r="G186" s="40">
        <v>128.73333333333332</v>
      </c>
      <c r="H186" s="40">
        <v>144.23333333333332</v>
      </c>
      <c r="I186" s="40">
        <v>148.41666666666666</v>
      </c>
      <c r="J186" s="40">
        <v>151.98333333333332</v>
      </c>
      <c r="K186" s="31">
        <v>144.85</v>
      </c>
      <c r="L186" s="31">
        <v>137.1</v>
      </c>
      <c r="M186" s="31">
        <v>17.28772</v>
      </c>
      <c r="N186" s="1"/>
      <c r="O186" s="1"/>
    </row>
    <row r="187" spans="1:15" ht="12.75" customHeight="1">
      <c r="A187" s="31">
        <v>177</v>
      </c>
      <c r="B187" s="31" t="s">
        <v>379</v>
      </c>
      <c r="C187" s="31">
        <v>1767.45</v>
      </c>
      <c r="D187" s="40">
        <v>1747.8</v>
      </c>
      <c r="E187" s="40">
        <v>1709.6499999999999</v>
      </c>
      <c r="F187" s="40">
        <v>1651.85</v>
      </c>
      <c r="G187" s="40">
        <v>1613.6999999999998</v>
      </c>
      <c r="H187" s="40">
        <v>1805.6</v>
      </c>
      <c r="I187" s="40">
        <v>1843.75</v>
      </c>
      <c r="J187" s="40">
        <v>1901.55</v>
      </c>
      <c r="K187" s="31">
        <v>1785.95</v>
      </c>
      <c r="L187" s="31">
        <v>1690</v>
      </c>
      <c r="M187" s="31">
        <v>1.97336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135.05000000000001</v>
      </c>
      <c r="D188" s="40">
        <v>135.00000000000003</v>
      </c>
      <c r="E188" s="40">
        <v>133.10000000000005</v>
      </c>
      <c r="F188" s="40">
        <v>131.15000000000003</v>
      </c>
      <c r="G188" s="40">
        <v>129.25000000000006</v>
      </c>
      <c r="H188" s="40">
        <v>136.95000000000005</v>
      </c>
      <c r="I188" s="40">
        <v>138.85000000000002</v>
      </c>
      <c r="J188" s="40">
        <v>140.80000000000004</v>
      </c>
      <c r="K188" s="31">
        <v>136.9</v>
      </c>
      <c r="L188" s="31">
        <v>133.05000000000001</v>
      </c>
      <c r="M188" s="31">
        <v>12.757540000000001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317.14999999999998</v>
      </c>
      <c r="D189" s="40">
        <v>315.7</v>
      </c>
      <c r="E189" s="40">
        <v>311.59999999999997</v>
      </c>
      <c r="F189" s="40">
        <v>306.04999999999995</v>
      </c>
      <c r="G189" s="40">
        <v>301.94999999999993</v>
      </c>
      <c r="H189" s="40">
        <v>321.25</v>
      </c>
      <c r="I189" s="40">
        <v>325.35000000000002</v>
      </c>
      <c r="J189" s="40">
        <v>330.90000000000003</v>
      </c>
      <c r="K189" s="31">
        <v>319.8</v>
      </c>
      <c r="L189" s="31">
        <v>310.14999999999998</v>
      </c>
      <c r="M189" s="31">
        <v>13.171670000000001</v>
      </c>
      <c r="N189" s="1"/>
      <c r="O189" s="1"/>
    </row>
    <row r="190" spans="1:15" ht="12.75" customHeight="1">
      <c r="A190" s="31">
        <v>180</v>
      </c>
      <c r="B190" s="31" t="s">
        <v>380</v>
      </c>
      <c r="C190" s="31">
        <v>721</v>
      </c>
      <c r="D190" s="40">
        <v>728.93333333333339</v>
      </c>
      <c r="E190" s="40">
        <v>710.16666666666674</v>
      </c>
      <c r="F190" s="40">
        <v>699.33333333333337</v>
      </c>
      <c r="G190" s="40">
        <v>680.56666666666672</v>
      </c>
      <c r="H190" s="40">
        <v>739.76666666666677</v>
      </c>
      <c r="I190" s="40">
        <v>758.53333333333342</v>
      </c>
      <c r="J190" s="40">
        <v>769.36666666666679</v>
      </c>
      <c r="K190" s="31">
        <v>747.7</v>
      </c>
      <c r="L190" s="31">
        <v>718.1</v>
      </c>
      <c r="M190" s="31">
        <v>2.40585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659.45</v>
      </c>
      <c r="D191" s="40">
        <v>653.58333333333337</v>
      </c>
      <c r="E191" s="40">
        <v>645.31666666666672</v>
      </c>
      <c r="F191" s="40">
        <v>631.18333333333339</v>
      </c>
      <c r="G191" s="40">
        <v>622.91666666666674</v>
      </c>
      <c r="H191" s="40">
        <v>667.7166666666667</v>
      </c>
      <c r="I191" s="40">
        <v>675.98333333333335</v>
      </c>
      <c r="J191" s="40">
        <v>690.11666666666667</v>
      </c>
      <c r="K191" s="31">
        <v>661.85</v>
      </c>
      <c r="L191" s="31">
        <v>639.45000000000005</v>
      </c>
      <c r="M191" s="31">
        <v>15.58188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1374.9</v>
      </c>
      <c r="D192" s="40">
        <v>1376.8</v>
      </c>
      <c r="E192" s="40">
        <v>1364.1</v>
      </c>
      <c r="F192" s="40">
        <v>1353.3</v>
      </c>
      <c r="G192" s="40">
        <v>1340.6</v>
      </c>
      <c r="H192" s="40">
        <v>1387.6</v>
      </c>
      <c r="I192" s="40">
        <v>1400.3000000000002</v>
      </c>
      <c r="J192" s="40">
        <v>1411.1</v>
      </c>
      <c r="K192" s="31">
        <v>1389.5</v>
      </c>
      <c r="L192" s="31">
        <v>1366</v>
      </c>
      <c r="M192" s="31">
        <v>5.6364700000000001</v>
      </c>
      <c r="N192" s="1"/>
      <c r="O192" s="1"/>
    </row>
    <row r="193" spans="1:15" ht="12.75" customHeight="1">
      <c r="A193" s="31">
        <v>183</v>
      </c>
      <c r="B193" s="31" t="s">
        <v>389</v>
      </c>
      <c r="C193" s="31">
        <v>1323.2</v>
      </c>
      <c r="D193" s="40">
        <v>1326.7333333333333</v>
      </c>
      <c r="E193" s="40">
        <v>1308.4666666666667</v>
      </c>
      <c r="F193" s="40">
        <v>1293.7333333333333</v>
      </c>
      <c r="G193" s="40">
        <v>1275.4666666666667</v>
      </c>
      <c r="H193" s="40">
        <v>1341.4666666666667</v>
      </c>
      <c r="I193" s="40">
        <v>1359.7333333333336</v>
      </c>
      <c r="J193" s="40">
        <v>1374.4666666666667</v>
      </c>
      <c r="K193" s="31">
        <v>1345</v>
      </c>
      <c r="L193" s="31">
        <v>1312</v>
      </c>
      <c r="M193" s="31">
        <v>0.74668999999999996</v>
      </c>
      <c r="N193" s="1"/>
      <c r="O193" s="1"/>
    </row>
    <row r="194" spans="1:15" ht="12.75" customHeight="1">
      <c r="A194" s="31">
        <v>184</v>
      </c>
      <c r="B194" s="31" t="s">
        <v>862</v>
      </c>
      <c r="C194" s="31">
        <v>20.8</v>
      </c>
      <c r="D194" s="40">
        <v>20.966666666666669</v>
      </c>
      <c r="E194" s="40">
        <v>20.533333333333339</v>
      </c>
      <c r="F194" s="40">
        <v>20.266666666666669</v>
      </c>
      <c r="G194" s="40">
        <v>19.833333333333339</v>
      </c>
      <c r="H194" s="40">
        <v>21.233333333333338</v>
      </c>
      <c r="I194" s="40">
        <v>21.666666666666668</v>
      </c>
      <c r="J194" s="40">
        <v>21.933333333333337</v>
      </c>
      <c r="K194" s="31">
        <v>21.4</v>
      </c>
      <c r="L194" s="31">
        <v>20.7</v>
      </c>
      <c r="M194" s="31">
        <v>45.269880000000001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1379.65</v>
      </c>
      <c r="D195" s="40">
        <v>1375.2166666666665</v>
      </c>
      <c r="E195" s="40">
        <v>1339.4333333333329</v>
      </c>
      <c r="F195" s="40">
        <v>1299.2166666666665</v>
      </c>
      <c r="G195" s="40">
        <v>1263.4333333333329</v>
      </c>
      <c r="H195" s="40">
        <v>1415.4333333333329</v>
      </c>
      <c r="I195" s="40">
        <v>1451.2166666666662</v>
      </c>
      <c r="J195" s="40">
        <v>1491.4333333333329</v>
      </c>
      <c r="K195" s="31">
        <v>1411</v>
      </c>
      <c r="L195" s="31">
        <v>1335</v>
      </c>
      <c r="M195" s="31">
        <v>0.51209000000000005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1347.05</v>
      </c>
      <c r="D196" s="40">
        <v>1338.4166666666667</v>
      </c>
      <c r="E196" s="40">
        <v>1326.8333333333335</v>
      </c>
      <c r="F196" s="40">
        <v>1306.6166666666668</v>
      </c>
      <c r="G196" s="40">
        <v>1295.0333333333335</v>
      </c>
      <c r="H196" s="40">
        <v>1358.6333333333334</v>
      </c>
      <c r="I196" s="40">
        <v>1370.2166666666669</v>
      </c>
      <c r="J196" s="40">
        <v>1390.4333333333334</v>
      </c>
      <c r="K196" s="31">
        <v>1350</v>
      </c>
      <c r="L196" s="31">
        <v>1318.2</v>
      </c>
      <c r="M196" s="31">
        <v>7.2960200000000004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1169.1500000000001</v>
      </c>
      <c r="D197" s="40">
        <v>1168.75</v>
      </c>
      <c r="E197" s="40">
        <v>1162.5</v>
      </c>
      <c r="F197" s="40">
        <v>1155.8499999999999</v>
      </c>
      <c r="G197" s="40">
        <v>1149.5999999999999</v>
      </c>
      <c r="H197" s="40">
        <v>1175.4000000000001</v>
      </c>
      <c r="I197" s="40">
        <v>1181.6500000000001</v>
      </c>
      <c r="J197" s="40">
        <v>1188.3000000000002</v>
      </c>
      <c r="K197" s="31">
        <v>1175</v>
      </c>
      <c r="L197" s="31">
        <v>1162.0999999999999</v>
      </c>
      <c r="M197" s="31">
        <v>24.013249999999999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2945.6</v>
      </c>
      <c r="D198" s="40">
        <v>2927.5500000000006</v>
      </c>
      <c r="E198" s="40">
        <v>2904.1000000000013</v>
      </c>
      <c r="F198" s="40">
        <v>2862.6000000000008</v>
      </c>
      <c r="G198" s="40">
        <v>2839.1500000000015</v>
      </c>
      <c r="H198" s="40">
        <v>2969.0500000000011</v>
      </c>
      <c r="I198" s="40">
        <v>2992.5000000000009</v>
      </c>
      <c r="J198" s="40">
        <v>3034.0000000000009</v>
      </c>
      <c r="K198" s="31">
        <v>2951</v>
      </c>
      <c r="L198" s="31">
        <v>2886.05</v>
      </c>
      <c r="M198" s="31">
        <v>32.942390000000003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2688.75</v>
      </c>
      <c r="D199" s="40">
        <v>2682.5833333333335</v>
      </c>
      <c r="E199" s="40">
        <v>2666.166666666667</v>
      </c>
      <c r="F199" s="40">
        <v>2643.5833333333335</v>
      </c>
      <c r="G199" s="40">
        <v>2627.166666666667</v>
      </c>
      <c r="H199" s="40">
        <v>2705.166666666667</v>
      </c>
      <c r="I199" s="40">
        <v>2721.5833333333339</v>
      </c>
      <c r="J199" s="40">
        <v>2744.166666666667</v>
      </c>
      <c r="K199" s="31">
        <v>2699</v>
      </c>
      <c r="L199" s="31">
        <v>2660</v>
      </c>
      <c r="M199" s="31">
        <v>2.16744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1555.25</v>
      </c>
      <c r="D200" s="40">
        <v>1558.0833333333333</v>
      </c>
      <c r="E200" s="40">
        <v>1547.1666666666665</v>
      </c>
      <c r="F200" s="40">
        <v>1539.0833333333333</v>
      </c>
      <c r="G200" s="40">
        <v>1528.1666666666665</v>
      </c>
      <c r="H200" s="40">
        <v>1566.1666666666665</v>
      </c>
      <c r="I200" s="40">
        <v>1577.083333333333</v>
      </c>
      <c r="J200" s="40">
        <v>1585.1666666666665</v>
      </c>
      <c r="K200" s="31">
        <v>1569</v>
      </c>
      <c r="L200" s="31">
        <v>1550</v>
      </c>
      <c r="M200" s="31">
        <v>68.570629999999994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706.5</v>
      </c>
      <c r="D201" s="40">
        <v>705.0333333333333</v>
      </c>
      <c r="E201" s="40">
        <v>702.06666666666661</v>
      </c>
      <c r="F201" s="40">
        <v>697.63333333333333</v>
      </c>
      <c r="G201" s="40">
        <v>694.66666666666663</v>
      </c>
      <c r="H201" s="40">
        <v>709.46666666666658</v>
      </c>
      <c r="I201" s="40">
        <v>712.43333333333328</v>
      </c>
      <c r="J201" s="40">
        <v>716.86666666666656</v>
      </c>
      <c r="K201" s="31">
        <v>708</v>
      </c>
      <c r="L201" s="31">
        <v>700.6</v>
      </c>
      <c r="M201" s="31">
        <v>20.7791</v>
      </c>
      <c r="N201" s="1"/>
      <c r="O201" s="1"/>
    </row>
    <row r="202" spans="1:15" ht="12.75" customHeight="1">
      <c r="A202" s="31">
        <v>192</v>
      </c>
      <c r="B202" s="31" t="s">
        <v>387</v>
      </c>
      <c r="C202" s="31">
        <v>2252.25</v>
      </c>
      <c r="D202" s="40">
        <v>2219.75</v>
      </c>
      <c r="E202" s="40">
        <v>2123.5</v>
      </c>
      <c r="F202" s="40">
        <v>1994.75</v>
      </c>
      <c r="G202" s="40">
        <v>1898.5</v>
      </c>
      <c r="H202" s="40">
        <v>2348.5</v>
      </c>
      <c r="I202" s="40">
        <v>2444.75</v>
      </c>
      <c r="J202" s="40">
        <v>2573.5</v>
      </c>
      <c r="K202" s="31">
        <v>2316</v>
      </c>
      <c r="L202" s="31">
        <v>2091</v>
      </c>
      <c r="M202" s="31">
        <v>8.3684700000000003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250.65</v>
      </c>
      <c r="D203" s="40">
        <v>251.68333333333331</v>
      </c>
      <c r="E203" s="40">
        <v>248.96666666666661</v>
      </c>
      <c r="F203" s="40">
        <v>247.2833333333333</v>
      </c>
      <c r="G203" s="40">
        <v>244.56666666666661</v>
      </c>
      <c r="H203" s="40">
        <v>253.36666666666662</v>
      </c>
      <c r="I203" s="40">
        <v>256.08333333333331</v>
      </c>
      <c r="J203" s="40">
        <v>257.76666666666665</v>
      </c>
      <c r="K203" s="31">
        <v>254.4</v>
      </c>
      <c r="L203" s="31">
        <v>250</v>
      </c>
      <c r="M203" s="31">
        <v>0.60082999999999998</v>
      </c>
      <c r="N203" s="1"/>
      <c r="O203" s="1"/>
    </row>
    <row r="204" spans="1:15" ht="12.75" customHeight="1">
      <c r="A204" s="31">
        <v>194</v>
      </c>
      <c r="B204" s="31" t="s">
        <v>392</v>
      </c>
      <c r="C204" s="31">
        <v>153.9</v>
      </c>
      <c r="D204" s="40">
        <v>153.30000000000001</v>
      </c>
      <c r="E204" s="40">
        <v>150.30000000000001</v>
      </c>
      <c r="F204" s="40">
        <v>146.69999999999999</v>
      </c>
      <c r="G204" s="40">
        <v>143.69999999999999</v>
      </c>
      <c r="H204" s="40">
        <v>156.90000000000003</v>
      </c>
      <c r="I204" s="40">
        <v>159.90000000000003</v>
      </c>
      <c r="J204" s="40">
        <v>163.50000000000006</v>
      </c>
      <c r="K204" s="31">
        <v>156.30000000000001</v>
      </c>
      <c r="L204" s="31">
        <v>149.69999999999999</v>
      </c>
      <c r="M204" s="31">
        <v>29.842179999999999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2718.8</v>
      </c>
      <c r="D205" s="40">
        <v>2717.5333333333333</v>
      </c>
      <c r="E205" s="40">
        <v>2703.1166666666668</v>
      </c>
      <c r="F205" s="40">
        <v>2687.4333333333334</v>
      </c>
      <c r="G205" s="40">
        <v>2673.0166666666669</v>
      </c>
      <c r="H205" s="40">
        <v>2733.2166666666667</v>
      </c>
      <c r="I205" s="40">
        <v>2747.6333333333337</v>
      </c>
      <c r="J205" s="40">
        <v>2763.3166666666666</v>
      </c>
      <c r="K205" s="31">
        <v>2731.95</v>
      </c>
      <c r="L205" s="31">
        <v>2701.85</v>
      </c>
      <c r="M205" s="31">
        <v>3.9021699999999999</v>
      </c>
      <c r="N205" s="1"/>
      <c r="O205" s="1"/>
    </row>
    <row r="206" spans="1:15" ht="12.75" customHeight="1">
      <c r="A206" s="31">
        <v>196</v>
      </c>
      <c r="B206" s="31" t="s">
        <v>388</v>
      </c>
      <c r="C206" s="31">
        <v>74.8</v>
      </c>
      <c r="D206" s="40">
        <v>75.433333333333337</v>
      </c>
      <c r="E206" s="40">
        <v>73.866666666666674</v>
      </c>
      <c r="F206" s="40">
        <v>72.933333333333337</v>
      </c>
      <c r="G206" s="40">
        <v>71.366666666666674</v>
      </c>
      <c r="H206" s="40">
        <v>76.366666666666674</v>
      </c>
      <c r="I206" s="40">
        <v>77.933333333333337</v>
      </c>
      <c r="J206" s="40">
        <v>78.866666666666674</v>
      </c>
      <c r="K206" s="31">
        <v>77</v>
      </c>
      <c r="L206" s="31">
        <v>74.5</v>
      </c>
      <c r="M206" s="31">
        <v>35.411540000000002</v>
      </c>
      <c r="N206" s="1"/>
      <c r="O206" s="1"/>
    </row>
    <row r="207" spans="1:15" ht="12.75" customHeight="1">
      <c r="A207" s="31">
        <v>197</v>
      </c>
      <c r="B207" s="31" t="s">
        <v>863</v>
      </c>
      <c r="C207" s="31">
        <v>2858.15</v>
      </c>
      <c r="D207" s="40">
        <v>2851.5333333333328</v>
      </c>
      <c r="E207" s="40">
        <v>2828.5666666666657</v>
      </c>
      <c r="F207" s="40">
        <v>2798.9833333333327</v>
      </c>
      <c r="G207" s="40">
        <v>2776.0166666666655</v>
      </c>
      <c r="H207" s="40">
        <v>2881.1166666666659</v>
      </c>
      <c r="I207" s="40">
        <v>2904.083333333333</v>
      </c>
      <c r="J207" s="40">
        <v>2933.6666666666661</v>
      </c>
      <c r="K207" s="31">
        <v>2874.5</v>
      </c>
      <c r="L207" s="31">
        <v>2821.95</v>
      </c>
      <c r="M207" s="31">
        <v>7.6289999999999997E-2</v>
      </c>
      <c r="N207" s="1"/>
      <c r="O207" s="1"/>
    </row>
    <row r="208" spans="1:15" ht="12.75" customHeight="1">
      <c r="A208" s="31">
        <v>198</v>
      </c>
      <c r="B208" s="31" t="s">
        <v>842</v>
      </c>
      <c r="C208" s="31">
        <v>513.4</v>
      </c>
      <c r="D208" s="40">
        <v>514.38333333333333</v>
      </c>
      <c r="E208" s="40">
        <v>508.91666666666663</v>
      </c>
      <c r="F208" s="40">
        <v>504.43333333333328</v>
      </c>
      <c r="G208" s="40">
        <v>498.96666666666658</v>
      </c>
      <c r="H208" s="40">
        <v>518.86666666666667</v>
      </c>
      <c r="I208" s="40">
        <v>524.33333333333337</v>
      </c>
      <c r="J208" s="40">
        <v>528.81666666666672</v>
      </c>
      <c r="K208" s="31">
        <v>519.85</v>
      </c>
      <c r="L208" s="31">
        <v>509.9</v>
      </c>
      <c r="M208" s="31">
        <v>1.1590499999999999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449.75</v>
      </c>
      <c r="D209" s="40">
        <v>454.08333333333331</v>
      </c>
      <c r="E209" s="40">
        <v>444.16666666666663</v>
      </c>
      <c r="F209" s="40">
        <v>438.58333333333331</v>
      </c>
      <c r="G209" s="40">
        <v>428.66666666666663</v>
      </c>
      <c r="H209" s="40">
        <v>459.66666666666663</v>
      </c>
      <c r="I209" s="40">
        <v>469.58333333333326</v>
      </c>
      <c r="J209" s="40">
        <v>475.16666666666663</v>
      </c>
      <c r="K209" s="31">
        <v>464</v>
      </c>
      <c r="L209" s="31">
        <v>448.5</v>
      </c>
      <c r="M209" s="31">
        <v>146.72997000000001</v>
      </c>
      <c r="N209" s="1"/>
      <c r="O209" s="1"/>
    </row>
    <row r="210" spans="1:15" ht="12.75" customHeight="1">
      <c r="A210" s="31">
        <v>200</v>
      </c>
      <c r="B210" s="31" t="s">
        <v>393</v>
      </c>
      <c r="C210" s="31">
        <v>130.05000000000001</v>
      </c>
      <c r="D210" s="40">
        <v>131.68333333333334</v>
      </c>
      <c r="E210" s="40">
        <v>127.41666666666669</v>
      </c>
      <c r="F210" s="40">
        <v>124.78333333333336</v>
      </c>
      <c r="G210" s="40">
        <v>120.51666666666671</v>
      </c>
      <c r="H210" s="40">
        <v>134.31666666666666</v>
      </c>
      <c r="I210" s="40">
        <v>138.58333333333331</v>
      </c>
      <c r="J210" s="40">
        <v>141.21666666666664</v>
      </c>
      <c r="K210" s="31">
        <v>135.94999999999999</v>
      </c>
      <c r="L210" s="31">
        <v>129.05000000000001</v>
      </c>
      <c r="M210" s="31">
        <v>48.948549999999997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346.05</v>
      </c>
      <c r="D211" s="40">
        <v>346.01666666666665</v>
      </c>
      <c r="E211" s="40">
        <v>342.2833333333333</v>
      </c>
      <c r="F211" s="40">
        <v>338.51666666666665</v>
      </c>
      <c r="G211" s="40">
        <v>334.7833333333333</v>
      </c>
      <c r="H211" s="40">
        <v>349.7833333333333</v>
      </c>
      <c r="I211" s="40">
        <v>353.51666666666665</v>
      </c>
      <c r="J211" s="40">
        <v>357.2833333333333</v>
      </c>
      <c r="K211" s="31">
        <v>349.75</v>
      </c>
      <c r="L211" s="31">
        <v>342.25</v>
      </c>
      <c r="M211" s="31">
        <v>33.268140000000002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2400.15</v>
      </c>
      <c r="D212" s="40">
        <v>2405.3833333333332</v>
      </c>
      <c r="E212" s="40">
        <v>2390.7666666666664</v>
      </c>
      <c r="F212" s="40">
        <v>2381.3833333333332</v>
      </c>
      <c r="G212" s="40">
        <v>2366.7666666666664</v>
      </c>
      <c r="H212" s="40">
        <v>2414.7666666666664</v>
      </c>
      <c r="I212" s="40">
        <v>2429.3833333333332</v>
      </c>
      <c r="J212" s="40">
        <v>2438.7666666666664</v>
      </c>
      <c r="K212" s="31">
        <v>2420</v>
      </c>
      <c r="L212" s="31">
        <v>2396</v>
      </c>
      <c r="M212" s="31">
        <v>17.94509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316.25</v>
      </c>
      <c r="D213" s="40">
        <v>316.58333333333331</v>
      </c>
      <c r="E213" s="40">
        <v>314.66666666666663</v>
      </c>
      <c r="F213" s="40">
        <v>313.08333333333331</v>
      </c>
      <c r="G213" s="40">
        <v>311.16666666666663</v>
      </c>
      <c r="H213" s="40">
        <v>318.16666666666663</v>
      </c>
      <c r="I213" s="40">
        <v>320.08333333333326</v>
      </c>
      <c r="J213" s="40">
        <v>321.66666666666663</v>
      </c>
      <c r="K213" s="31">
        <v>318.5</v>
      </c>
      <c r="L213" s="31">
        <v>315</v>
      </c>
      <c r="M213" s="31">
        <v>4.2436800000000003</v>
      </c>
      <c r="N213" s="1"/>
      <c r="O213" s="1"/>
    </row>
    <row r="214" spans="1:15" ht="12.75" customHeight="1">
      <c r="A214" s="31">
        <v>204</v>
      </c>
      <c r="B214" s="31" t="s">
        <v>864</v>
      </c>
      <c r="C214" s="31">
        <v>729.3</v>
      </c>
      <c r="D214" s="40">
        <v>729.58333333333337</v>
      </c>
      <c r="E214" s="40">
        <v>719.16666666666674</v>
      </c>
      <c r="F214" s="40">
        <v>709.03333333333342</v>
      </c>
      <c r="G214" s="40">
        <v>698.61666666666679</v>
      </c>
      <c r="H214" s="40">
        <v>739.7166666666667</v>
      </c>
      <c r="I214" s="40">
        <v>750.13333333333344</v>
      </c>
      <c r="J214" s="40">
        <v>760.26666666666665</v>
      </c>
      <c r="K214" s="31">
        <v>740</v>
      </c>
      <c r="L214" s="31">
        <v>719.45</v>
      </c>
      <c r="M214" s="31">
        <v>0.63383999999999996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42622</v>
      </c>
      <c r="D215" s="40">
        <v>42677.666666666664</v>
      </c>
      <c r="E215" s="40">
        <v>42355.383333333331</v>
      </c>
      <c r="F215" s="40">
        <v>42088.76666666667</v>
      </c>
      <c r="G215" s="40">
        <v>41766.483333333337</v>
      </c>
      <c r="H215" s="40">
        <v>42944.283333333326</v>
      </c>
      <c r="I215" s="40">
        <v>43266.566666666666</v>
      </c>
      <c r="J215" s="40">
        <v>43533.18333333332</v>
      </c>
      <c r="K215" s="31">
        <v>42999.95</v>
      </c>
      <c r="L215" s="31">
        <v>42411.05</v>
      </c>
      <c r="M215" s="31">
        <v>6.3499999999999997E-3</v>
      </c>
      <c r="N215" s="1"/>
      <c r="O215" s="1"/>
    </row>
    <row r="216" spans="1:15" ht="12.75" customHeight="1">
      <c r="A216" s="31">
        <v>206</v>
      </c>
      <c r="B216" s="31" t="s">
        <v>395</v>
      </c>
      <c r="C216" s="31">
        <v>45</v>
      </c>
      <c r="D216" s="40">
        <v>45.066666666666663</v>
      </c>
      <c r="E216" s="40">
        <v>44.433333333333323</v>
      </c>
      <c r="F216" s="40">
        <v>43.86666666666666</v>
      </c>
      <c r="G216" s="40">
        <v>43.23333333333332</v>
      </c>
      <c r="H216" s="40">
        <v>45.633333333333326</v>
      </c>
      <c r="I216" s="40">
        <v>46.266666666666666</v>
      </c>
      <c r="J216" s="40">
        <v>46.833333333333329</v>
      </c>
      <c r="K216" s="31">
        <v>45.7</v>
      </c>
      <c r="L216" s="31">
        <v>44.5</v>
      </c>
      <c r="M216" s="31">
        <v>23.854150000000001</v>
      </c>
      <c r="N216" s="1"/>
      <c r="O216" s="1"/>
    </row>
    <row r="217" spans="1:15" ht="12.75" customHeight="1">
      <c r="A217" s="31">
        <v>207</v>
      </c>
      <c r="B217" s="31" t="s">
        <v>407</v>
      </c>
      <c r="C217" s="31">
        <v>184.6</v>
      </c>
      <c r="D217" s="40">
        <v>187.1</v>
      </c>
      <c r="E217" s="40">
        <v>181.5</v>
      </c>
      <c r="F217" s="40">
        <v>178.4</v>
      </c>
      <c r="G217" s="40">
        <v>172.8</v>
      </c>
      <c r="H217" s="40">
        <v>190.2</v>
      </c>
      <c r="I217" s="40">
        <v>195.79999999999995</v>
      </c>
      <c r="J217" s="40">
        <v>198.89999999999998</v>
      </c>
      <c r="K217" s="31">
        <v>192.7</v>
      </c>
      <c r="L217" s="31">
        <v>184</v>
      </c>
      <c r="M217" s="31">
        <v>95.413619999999995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245.35</v>
      </c>
      <c r="D218" s="40">
        <v>247.6</v>
      </c>
      <c r="E218" s="40">
        <v>236.7</v>
      </c>
      <c r="F218" s="40">
        <v>228.04999999999998</v>
      </c>
      <c r="G218" s="40">
        <v>217.14999999999998</v>
      </c>
      <c r="H218" s="40">
        <v>256.25</v>
      </c>
      <c r="I218" s="40">
        <v>267.15000000000003</v>
      </c>
      <c r="J218" s="40">
        <v>275.8</v>
      </c>
      <c r="K218" s="31">
        <v>258.5</v>
      </c>
      <c r="L218" s="31">
        <v>238.95</v>
      </c>
      <c r="M218" s="31">
        <v>380.61786999999998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780.9</v>
      </c>
      <c r="D219" s="40">
        <v>779.43333333333328</v>
      </c>
      <c r="E219" s="40">
        <v>774.56666666666661</v>
      </c>
      <c r="F219" s="40">
        <v>768.23333333333335</v>
      </c>
      <c r="G219" s="40">
        <v>763.36666666666667</v>
      </c>
      <c r="H219" s="40">
        <v>785.76666666666654</v>
      </c>
      <c r="I219" s="40">
        <v>790.6333333333331</v>
      </c>
      <c r="J219" s="40">
        <v>796.96666666666647</v>
      </c>
      <c r="K219" s="31">
        <v>784.3</v>
      </c>
      <c r="L219" s="31">
        <v>773.1</v>
      </c>
      <c r="M219" s="31">
        <v>95.07347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1527.4</v>
      </c>
      <c r="D220" s="40">
        <v>1524.1333333333332</v>
      </c>
      <c r="E220" s="40">
        <v>1503.2666666666664</v>
      </c>
      <c r="F220" s="40">
        <v>1479.1333333333332</v>
      </c>
      <c r="G220" s="40">
        <v>1458.2666666666664</v>
      </c>
      <c r="H220" s="40">
        <v>1548.2666666666664</v>
      </c>
      <c r="I220" s="40">
        <v>1569.1333333333332</v>
      </c>
      <c r="J220" s="40">
        <v>1593.2666666666664</v>
      </c>
      <c r="K220" s="31">
        <v>1545</v>
      </c>
      <c r="L220" s="31">
        <v>1500</v>
      </c>
      <c r="M220" s="31">
        <v>11.04358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646.4</v>
      </c>
      <c r="D221" s="40">
        <v>648.61666666666667</v>
      </c>
      <c r="E221" s="40">
        <v>639.5333333333333</v>
      </c>
      <c r="F221" s="40">
        <v>632.66666666666663</v>
      </c>
      <c r="G221" s="40">
        <v>623.58333333333326</v>
      </c>
      <c r="H221" s="40">
        <v>655.48333333333335</v>
      </c>
      <c r="I221" s="40">
        <v>664.56666666666661</v>
      </c>
      <c r="J221" s="40">
        <v>671.43333333333339</v>
      </c>
      <c r="K221" s="31">
        <v>657.7</v>
      </c>
      <c r="L221" s="31">
        <v>641.75</v>
      </c>
      <c r="M221" s="31">
        <v>16.510149999999999</v>
      </c>
      <c r="N221" s="1"/>
      <c r="O221" s="1"/>
    </row>
    <row r="222" spans="1:15" ht="12.75" customHeight="1">
      <c r="A222" s="31">
        <v>212</v>
      </c>
      <c r="B222" s="31" t="s">
        <v>411</v>
      </c>
      <c r="C222" s="31">
        <v>250.5</v>
      </c>
      <c r="D222" s="40">
        <v>251.41666666666666</v>
      </c>
      <c r="E222" s="40">
        <v>247.68333333333331</v>
      </c>
      <c r="F222" s="40">
        <v>244.86666666666665</v>
      </c>
      <c r="G222" s="40">
        <v>241.1333333333333</v>
      </c>
      <c r="H222" s="40">
        <v>254.23333333333332</v>
      </c>
      <c r="I222" s="40">
        <v>257.9666666666667</v>
      </c>
      <c r="J222" s="40">
        <v>260.7833333333333</v>
      </c>
      <c r="K222" s="31">
        <v>255.15</v>
      </c>
      <c r="L222" s="31">
        <v>248.6</v>
      </c>
      <c r="M222" s="31">
        <v>2.6285099999999999</v>
      </c>
      <c r="N222" s="1"/>
      <c r="O222" s="1"/>
    </row>
    <row r="223" spans="1:15" ht="12.75" customHeight="1">
      <c r="A223" s="31">
        <v>213</v>
      </c>
      <c r="B223" s="31" t="s">
        <v>397</v>
      </c>
      <c r="C223" s="31">
        <v>54.85</v>
      </c>
      <c r="D223" s="40">
        <v>54.683333333333337</v>
      </c>
      <c r="E223" s="40">
        <v>53.466666666666676</v>
      </c>
      <c r="F223" s="40">
        <v>52.083333333333336</v>
      </c>
      <c r="G223" s="40">
        <v>50.866666666666674</v>
      </c>
      <c r="H223" s="40">
        <v>56.066666666666677</v>
      </c>
      <c r="I223" s="40">
        <v>57.283333333333346</v>
      </c>
      <c r="J223" s="40">
        <v>58.666666666666679</v>
      </c>
      <c r="K223" s="31">
        <v>55.9</v>
      </c>
      <c r="L223" s="31">
        <v>53.3</v>
      </c>
      <c r="M223" s="31">
        <v>141.61883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10.3</v>
      </c>
      <c r="D224" s="40">
        <v>10.35</v>
      </c>
      <c r="E224" s="40">
        <v>10.149999999999999</v>
      </c>
      <c r="F224" s="40">
        <v>9.9999999999999982</v>
      </c>
      <c r="G224" s="40">
        <v>9.7999999999999972</v>
      </c>
      <c r="H224" s="40">
        <v>10.5</v>
      </c>
      <c r="I224" s="40">
        <v>10.7</v>
      </c>
      <c r="J224" s="40">
        <v>10.850000000000001</v>
      </c>
      <c r="K224" s="31">
        <v>10.55</v>
      </c>
      <c r="L224" s="31">
        <v>10.199999999999999</v>
      </c>
      <c r="M224" s="31">
        <v>2252.9446400000002</v>
      </c>
      <c r="N224" s="1"/>
      <c r="O224" s="1"/>
    </row>
    <row r="225" spans="1:15" ht="12.75" customHeight="1">
      <c r="A225" s="31">
        <v>215</v>
      </c>
      <c r="B225" s="31" t="s">
        <v>398</v>
      </c>
      <c r="C225" s="31">
        <v>59.05</v>
      </c>
      <c r="D225" s="40">
        <v>58.883333333333326</v>
      </c>
      <c r="E225" s="40">
        <v>57.966666666666654</v>
      </c>
      <c r="F225" s="40">
        <v>56.883333333333326</v>
      </c>
      <c r="G225" s="40">
        <v>55.966666666666654</v>
      </c>
      <c r="H225" s="40">
        <v>59.966666666666654</v>
      </c>
      <c r="I225" s="40">
        <v>60.883333333333326</v>
      </c>
      <c r="J225" s="40">
        <v>61.966666666666654</v>
      </c>
      <c r="K225" s="31">
        <v>59.8</v>
      </c>
      <c r="L225" s="31">
        <v>57.8</v>
      </c>
      <c r="M225" s="31">
        <v>81.459419999999994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51.9</v>
      </c>
      <c r="D226" s="40">
        <v>52.166666666666664</v>
      </c>
      <c r="E226" s="40">
        <v>51.383333333333326</v>
      </c>
      <c r="F226" s="40">
        <v>50.86666666666666</v>
      </c>
      <c r="G226" s="40">
        <v>50.083333333333321</v>
      </c>
      <c r="H226" s="40">
        <v>52.68333333333333</v>
      </c>
      <c r="I226" s="40">
        <v>53.466666666666676</v>
      </c>
      <c r="J226" s="40">
        <v>53.983333333333334</v>
      </c>
      <c r="K226" s="31">
        <v>52.95</v>
      </c>
      <c r="L226" s="31">
        <v>51.65</v>
      </c>
      <c r="M226" s="31">
        <v>288.29408000000001</v>
      </c>
      <c r="N226" s="1"/>
      <c r="O226" s="1"/>
    </row>
    <row r="227" spans="1:15" ht="12.75" customHeight="1">
      <c r="A227" s="31">
        <v>217</v>
      </c>
      <c r="B227" s="31" t="s">
        <v>409</v>
      </c>
      <c r="C227" s="31">
        <v>779.8</v>
      </c>
      <c r="D227" s="40">
        <v>782.01666666666677</v>
      </c>
      <c r="E227" s="40">
        <v>765.83333333333348</v>
      </c>
      <c r="F227" s="40">
        <v>751.86666666666667</v>
      </c>
      <c r="G227" s="40">
        <v>735.68333333333339</v>
      </c>
      <c r="H227" s="40">
        <v>795.98333333333358</v>
      </c>
      <c r="I227" s="40">
        <v>812.16666666666674</v>
      </c>
      <c r="J227" s="40">
        <v>826.13333333333367</v>
      </c>
      <c r="K227" s="31">
        <v>798.2</v>
      </c>
      <c r="L227" s="31">
        <v>768.05</v>
      </c>
      <c r="M227" s="31">
        <v>66.566159999999996</v>
      </c>
      <c r="N227" s="1"/>
      <c r="O227" s="1"/>
    </row>
    <row r="228" spans="1:15" ht="12.75" customHeight="1">
      <c r="A228" s="31">
        <v>218</v>
      </c>
      <c r="B228" s="31" t="s">
        <v>399</v>
      </c>
      <c r="C228" s="31">
        <v>1270.3</v>
      </c>
      <c r="D228" s="40">
        <v>1273.1000000000001</v>
      </c>
      <c r="E228" s="40">
        <v>1258.2000000000003</v>
      </c>
      <c r="F228" s="40">
        <v>1246.1000000000001</v>
      </c>
      <c r="G228" s="40">
        <v>1231.2000000000003</v>
      </c>
      <c r="H228" s="40">
        <v>1285.2000000000003</v>
      </c>
      <c r="I228" s="40">
        <v>1300.1000000000004</v>
      </c>
      <c r="J228" s="40">
        <v>1312.2000000000003</v>
      </c>
      <c r="K228" s="31">
        <v>1288</v>
      </c>
      <c r="L228" s="31">
        <v>1261</v>
      </c>
      <c r="M228" s="31">
        <v>0.12209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491.1</v>
      </c>
      <c r="D229" s="40">
        <v>491.3</v>
      </c>
      <c r="E229" s="40">
        <v>482.8</v>
      </c>
      <c r="F229" s="40">
        <v>474.5</v>
      </c>
      <c r="G229" s="40">
        <v>466</v>
      </c>
      <c r="H229" s="40">
        <v>499.6</v>
      </c>
      <c r="I229" s="40">
        <v>508.1</v>
      </c>
      <c r="J229" s="40">
        <v>516.40000000000009</v>
      </c>
      <c r="K229" s="31">
        <v>499.8</v>
      </c>
      <c r="L229" s="31">
        <v>483</v>
      </c>
      <c r="M229" s="31">
        <v>63.721420000000002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343.8</v>
      </c>
      <c r="D230" s="40">
        <v>347.4666666666667</v>
      </c>
      <c r="E230" s="40">
        <v>338.33333333333337</v>
      </c>
      <c r="F230" s="40">
        <v>332.86666666666667</v>
      </c>
      <c r="G230" s="40">
        <v>323.73333333333335</v>
      </c>
      <c r="H230" s="40">
        <v>352.93333333333339</v>
      </c>
      <c r="I230" s="40">
        <v>362.06666666666672</v>
      </c>
      <c r="J230" s="40">
        <v>367.53333333333342</v>
      </c>
      <c r="K230" s="31">
        <v>356.6</v>
      </c>
      <c r="L230" s="31">
        <v>342</v>
      </c>
      <c r="M230" s="31">
        <v>4.7558800000000003</v>
      </c>
      <c r="N230" s="1"/>
      <c r="O230" s="1"/>
    </row>
    <row r="231" spans="1:15" ht="12.75" customHeight="1">
      <c r="A231" s="31">
        <v>221</v>
      </c>
      <c r="B231" s="31" t="s">
        <v>401</v>
      </c>
      <c r="C231" s="31">
        <v>1589.1</v>
      </c>
      <c r="D231" s="40">
        <v>1602.75</v>
      </c>
      <c r="E231" s="40">
        <v>1558.5</v>
      </c>
      <c r="F231" s="40">
        <v>1527.9</v>
      </c>
      <c r="G231" s="40">
        <v>1483.65</v>
      </c>
      <c r="H231" s="40">
        <v>1633.35</v>
      </c>
      <c r="I231" s="40">
        <v>1677.6</v>
      </c>
      <c r="J231" s="40">
        <v>1708.1999999999998</v>
      </c>
      <c r="K231" s="31">
        <v>1647</v>
      </c>
      <c r="L231" s="31">
        <v>1572.15</v>
      </c>
      <c r="M231" s="31">
        <v>0.21121000000000001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215.3</v>
      </c>
      <c r="D232" s="40">
        <v>217.83333333333334</v>
      </c>
      <c r="E232" s="40">
        <v>211.66666666666669</v>
      </c>
      <c r="F232" s="40">
        <v>208.03333333333333</v>
      </c>
      <c r="G232" s="40">
        <v>201.86666666666667</v>
      </c>
      <c r="H232" s="40">
        <v>221.4666666666667</v>
      </c>
      <c r="I232" s="40">
        <v>227.63333333333338</v>
      </c>
      <c r="J232" s="40">
        <v>231.26666666666671</v>
      </c>
      <c r="K232" s="31">
        <v>224</v>
      </c>
      <c r="L232" s="31">
        <v>214.2</v>
      </c>
      <c r="M232" s="31">
        <v>130.46687</v>
      </c>
      <c r="N232" s="1"/>
      <c r="O232" s="1"/>
    </row>
    <row r="233" spans="1:15" ht="12.75" customHeight="1">
      <c r="A233" s="31">
        <v>223</v>
      </c>
      <c r="B233" s="31" t="s">
        <v>406</v>
      </c>
      <c r="C233" s="31">
        <v>210.15</v>
      </c>
      <c r="D233" s="40">
        <v>217.04999999999998</v>
      </c>
      <c r="E233" s="40">
        <v>202.09999999999997</v>
      </c>
      <c r="F233" s="40">
        <v>194.04999999999998</v>
      </c>
      <c r="G233" s="40">
        <v>179.09999999999997</v>
      </c>
      <c r="H233" s="40">
        <v>225.09999999999997</v>
      </c>
      <c r="I233" s="40">
        <v>240.04999999999995</v>
      </c>
      <c r="J233" s="40">
        <v>248.09999999999997</v>
      </c>
      <c r="K233" s="31">
        <v>232</v>
      </c>
      <c r="L233" s="31">
        <v>209</v>
      </c>
      <c r="M233" s="31">
        <v>213.96963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7597.35</v>
      </c>
      <c r="D234" s="40">
        <v>7490.4666666666672</v>
      </c>
      <c r="E234" s="40">
        <v>7302.0333333333347</v>
      </c>
      <c r="F234" s="40">
        <v>7006.7166666666672</v>
      </c>
      <c r="G234" s="40">
        <v>6818.2833333333347</v>
      </c>
      <c r="H234" s="40">
        <v>7785.7833333333347</v>
      </c>
      <c r="I234" s="40">
        <v>7974.2166666666672</v>
      </c>
      <c r="J234" s="40">
        <v>8269.5333333333347</v>
      </c>
      <c r="K234" s="31">
        <v>7678.9</v>
      </c>
      <c r="L234" s="31">
        <v>7195.15</v>
      </c>
      <c r="M234" s="31">
        <v>5.14053</v>
      </c>
      <c r="N234" s="1"/>
      <c r="O234" s="1"/>
    </row>
    <row r="235" spans="1:15" ht="12.75" customHeight="1">
      <c r="A235" s="31">
        <v>225</v>
      </c>
      <c r="B235" s="31" t="s">
        <v>408</v>
      </c>
      <c r="C235" s="31">
        <v>175.8</v>
      </c>
      <c r="D235" s="40">
        <v>176.03333333333333</v>
      </c>
      <c r="E235" s="40">
        <v>173.56666666666666</v>
      </c>
      <c r="F235" s="40">
        <v>171.33333333333334</v>
      </c>
      <c r="G235" s="40">
        <v>168.86666666666667</v>
      </c>
      <c r="H235" s="40">
        <v>178.26666666666665</v>
      </c>
      <c r="I235" s="40">
        <v>180.73333333333329</v>
      </c>
      <c r="J235" s="40">
        <v>182.96666666666664</v>
      </c>
      <c r="K235" s="31">
        <v>178.5</v>
      </c>
      <c r="L235" s="31">
        <v>173.8</v>
      </c>
      <c r="M235" s="31">
        <v>39.306919999999998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2136.85</v>
      </c>
      <c r="D236" s="40">
        <v>2155.5833333333335</v>
      </c>
      <c r="E236" s="40">
        <v>2111.2666666666669</v>
      </c>
      <c r="F236" s="40">
        <v>2085.6833333333334</v>
      </c>
      <c r="G236" s="40">
        <v>2041.3666666666668</v>
      </c>
      <c r="H236" s="40">
        <v>2181.166666666667</v>
      </c>
      <c r="I236" s="40">
        <v>2225.4833333333336</v>
      </c>
      <c r="J236" s="40">
        <v>2251.0666666666671</v>
      </c>
      <c r="K236" s="31">
        <v>2199.9</v>
      </c>
      <c r="L236" s="31">
        <v>2130</v>
      </c>
      <c r="M236" s="31">
        <v>7.8364599999999998</v>
      </c>
      <c r="N236" s="1"/>
      <c r="O236" s="1"/>
    </row>
    <row r="237" spans="1:15" ht="12.75" customHeight="1">
      <c r="A237" s="31">
        <v>227</v>
      </c>
      <c r="B237" s="31" t="s">
        <v>865</v>
      </c>
      <c r="C237" s="31">
        <v>2333.1</v>
      </c>
      <c r="D237" s="40">
        <v>2339.4333333333334</v>
      </c>
      <c r="E237" s="40">
        <v>2321.8666666666668</v>
      </c>
      <c r="F237" s="40">
        <v>2310.6333333333332</v>
      </c>
      <c r="G237" s="40">
        <v>2293.0666666666666</v>
      </c>
      <c r="H237" s="40">
        <v>2350.666666666667</v>
      </c>
      <c r="I237" s="40">
        <v>2368.2333333333336</v>
      </c>
      <c r="J237" s="40">
        <v>2379.4666666666672</v>
      </c>
      <c r="K237" s="31">
        <v>2357</v>
      </c>
      <c r="L237" s="31">
        <v>2328.1999999999998</v>
      </c>
      <c r="M237" s="31">
        <v>9.6280000000000004E-2</v>
      </c>
      <c r="N237" s="1"/>
      <c r="O237" s="1"/>
    </row>
    <row r="238" spans="1:15" ht="12.75" customHeight="1">
      <c r="A238" s="31">
        <v>228</v>
      </c>
      <c r="B238" s="31" t="s">
        <v>412</v>
      </c>
      <c r="C238" s="31">
        <v>428.55</v>
      </c>
      <c r="D238" s="40">
        <v>434.34999999999997</v>
      </c>
      <c r="E238" s="40">
        <v>420.74999999999994</v>
      </c>
      <c r="F238" s="40">
        <v>412.95</v>
      </c>
      <c r="G238" s="40">
        <v>399.34999999999997</v>
      </c>
      <c r="H238" s="40">
        <v>442.14999999999992</v>
      </c>
      <c r="I238" s="40">
        <v>455.74999999999994</v>
      </c>
      <c r="J238" s="40">
        <v>463.5499999999999</v>
      </c>
      <c r="K238" s="31">
        <v>447.95</v>
      </c>
      <c r="L238" s="31">
        <v>426.55</v>
      </c>
      <c r="M238" s="31">
        <v>4.5203800000000003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1032.2</v>
      </c>
      <c r="D239" s="40">
        <v>1042.2666666666667</v>
      </c>
      <c r="E239" s="40">
        <v>1017.7333333333333</v>
      </c>
      <c r="F239" s="40">
        <v>1003.2666666666667</v>
      </c>
      <c r="G239" s="40">
        <v>978.73333333333335</v>
      </c>
      <c r="H239" s="40">
        <v>1056.7333333333333</v>
      </c>
      <c r="I239" s="40">
        <v>1081.2666666666667</v>
      </c>
      <c r="J239" s="40">
        <v>1095.7333333333333</v>
      </c>
      <c r="K239" s="31">
        <v>1066.8</v>
      </c>
      <c r="L239" s="31">
        <v>1027.8</v>
      </c>
      <c r="M239" s="31">
        <v>67.969059999999999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293.55</v>
      </c>
      <c r="D240" s="40">
        <v>293.85000000000002</v>
      </c>
      <c r="E240" s="40">
        <v>288.85000000000002</v>
      </c>
      <c r="F240" s="40">
        <v>284.14999999999998</v>
      </c>
      <c r="G240" s="40">
        <v>279.14999999999998</v>
      </c>
      <c r="H240" s="40">
        <v>298.55000000000007</v>
      </c>
      <c r="I240" s="40">
        <v>303.55000000000007</v>
      </c>
      <c r="J240" s="40">
        <v>308.25000000000011</v>
      </c>
      <c r="K240" s="31">
        <v>298.85000000000002</v>
      </c>
      <c r="L240" s="31">
        <v>289.14999999999998</v>
      </c>
      <c r="M240" s="31">
        <v>33.182850000000002</v>
      </c>
      <c r="N240" s="1"/>
      <c r="O240" s="1"/>
    </row>
    <row r="241" spans="1:15" ht="12.75" customHeight="1">
      <c r="A241" s="31">
        <v>231</v>
      </c>
      <c r="B241" s="31" t="s">
        <v>413</v>
      </c>
      <c r="C241" s="31">
        <v>44.8</v>
      </c>
      <c r="D241" s="40">
        <v>44.983333333333327</v>
      </c>
      <c r="E241" s="40">
        <v>44.516666666666652</v>
      </c>
      <c r="F241" s="40">
        <v>44.233333333333327</v>
      </c>
      <c r="G241" s="40">
        <v>43.766666666666652</v>
      </c>
      <c r="H241" s="40">
        <v>45.266666666666652</v>
      </c>
      <c r="I241" s="40">
        <v>45.733333333333334</v>
      </c>
      <c r="J241" s="40">
        <v>46.016666666666652</v>
      </c>
      <c r="K241" s="31">
        <v>45.45</v>
      </c>
      <c r="L241" s="31">
        <v>44.7</v>
      </c>
      <c r="M241" s="31">
        <v>22.982430000000001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1740.15</v>
      </c>
      <c r="D242" s="40">
        <v>1737.6833333333334</v>
      </c>
      <c r="E242" s="40">
        <v>1724.4166666666667</v>
      </c>
      <c r="F242" s="40">
        <v>1708.6833333333334</v>
      </c>
      <c r="G242" s="40">
        <v>1695.4166666666667</v>
      </c>
      <c r="H242" s="40">
        <v>1753.4166666666667</v>
      </c>
      <c r="I242" s="40">
        <v>1766.6833333333332</v>
      </c>
      <c r="J242" s="40">
        <v>1782.4166666666667</v>
      </c>
      <c r="K242" s="31">
        <v>1750.95</v>
      </c>
      <c r="L242" s="31">
        <v>1721.95</v>
      </c>
      <c r="M242" s="31">
        <v>47.80368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1167.2</v>
      </c>
      <c r="D243" s="40">
        <v>1164.55</v>
      </c>
      <c r="E243" s="40">
        <v>1151.75</v>
      </c>
      <c r="F243" s="40">
        <v>1136.3</v>
      </c>
      <c r="G243" s="40">
        <v>1123.5</v>
      </c>
      <c r="H243" s="40">
        <v>1180</v>
      </c>
      <c r="I243" s="40">
        <v>1192.7999999999997</v>
      </c>
      <c r="J243" s="40">
        <v>1208.25</v>
      </c>
      <c r="K243" s="31">
        <v>1177.3499999999999</v>
      </c>
      <c r="L243" s="31">
        <v>1149.0999999999999</v>
      </c>
      <c r="M243" s="31">
        <v>0.12459000000000001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439.6</v>
      </c>
      <c r="D244" s="40">
        <v>441.56666666666666</v>
      </c>
      <c r="E244" s="40">
        <v>434.0333333333333</v>
      </c>
      <c r="F244" s="40">
        <v>428.46666666666664</v>
      </c>
      <c r="G244" s="40">
        <v>420.93333333333328</v>
      </c>
      <c r="H244" s="40">
        <v>447.13333333333333</v>
      </c>
      <c r="I244" s="40">
        <v>454.66666666666674</v>
      </c>
      <c r="J244" s="40">
        <v>460.23333333333335</v>
      </c>
      <c r="K244" s="31">
        <v>449.1</v>
      </c>
      <c r="L244" s="31">
        <v>436</v>
      </c>
      <c r="M244" s="31">
        <v>3.2682699999999998</v>
      </c>
      <c r="N244" s="1"/>
      <c r="O244" s="1"/>
    </row>
    <row r="245" spans="1:15" ht="12.75" customHeight="1">
      <c r="A245" s="31">
        <v>235</v>
      </c>
      <c r="B245" s="31" t="s">
        <v>416</v>
      </c>
      <c r="C245" s="31">
        <v>749.4</v>
      </c>
      <c r="D245" s="40">
        <v>734.93333333333339</v>
      </c>
      <c r="E245" s="40">
        <v>709.46666666666681</v>
      </c>
      <c r="F245" s="40">
        <v>669.53333333333342</v>
      </c>
      <c r="G245" s="40">
        <v>644.06666666666683</v>
      </c>
      <c r="H245" s="40">
        <v>774.86666666666679</v>
      </c>
      <c r="I245" s="40">
        <v>800.33333333333348</v>
      </c>
      <c r="J245" s="40">
        <v>840.26666666666677</v>
      </c>
      <c r="K245" s="31">
        <v>760.4</v>
      </c>
      <c r="L245" s="31">
        <v>695</v>
      </c>
      <c r="M245" s="31">
        <v>16.41996</v>
      </c>
      <c r="N245" s="1"/>
      <c r="O245" s="1"/>
    </row>
    <row r="246" spans="1:15" ht="12.75" customHeight="1">
      <c r="A246" s="31">
        <v>236</v>
      </c>
      <c r="B246" s="31" t="s">
        <v>410</v>
      </c>
      <c r="C246" s="31">
        <v>21.65</v>
      </c>
      <c r="D246" s="40">
        <v>21.599999999999998</v>
      </c>
      <c r="E246" s="40">
        <v>21.299999999999997</v>
      </c>
      <c r="F246" s="40">
        <v>20.95</v>
      </c>
      <c r="G246" s="40">
        <v>20.65</v>
      </c>
      <c r="H246" s="40">
        <v>21.949999999999996</v>
      </c>
      <c r="I246" s="40">
        <v>22.25</v>
      </c>
      <c r="J246" s="40">
        <v>22.599999999999994</v>
      </c>
      <c r="K246" s="31">
        <v>21.9</v>
      </c>
      <c r="L246" s="31">
        <v>21.25</v>
      </c>
      <c r="M246" s="31">
        <v>57.532060000000001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139.44999999999999</v>
      </c>
      <c r="D247" s="40">
        <v>139.81666666666666</v>
      </c>
      <c r="E247" s="40">
        <v>138.33333333333331</v>
      </c>
      <c r="F247" s="40">
        <v>137.21666666666664</v>
      </c>
      <c r="G247" s="40">
        <v>135.73333333333329</v>
      </c>
      <c r="H247" s="40">
        <v>140.93333333333334</v>
      </c>
      <c r="I247" s="40">
        <v>142.41666666666669</v>
      </c>
      <c r="J247" s="40">
        <v>143.53333333333336</v>
      </c>
      <c r="K247" s="31">
        <v>141.30000000000001</v>
      </c>
      <c r="L247" s="31">
        <v>138.69999999999999</v>
      </c>
      <c r="M247" s="31">
        <v>102.44602999999999</v>
      </c>
      <c r="N247" s="1"/>
      <c r="O247" s="1"/>
    </row>
    <row r="248" spans="1:15" ht="12.75" customHeight="1">
      <c r="A248" s="31">
        <v>238</v>
      </c>
      <c r="B248" s="31" t="s">
        <v>402</v>
      </c>
      <c r="C248" s="31">
        <v>555.5</v>
      </c>
      <c r="D248" s="40">
        <v>555.35</v>
      </c>
      <c r="E248" s="40">
        <v>549.70000000000005</v>
      </c>
      <c r="F248" s="40">
        <v>543.9</v>
      </c>
      <c r="G248" s="40">
        <v>538.25</v>
      </c>
      <c r="H248" s="40">
        <v>561.15000000000009</v>
      </c>
      <c r="I248" s="40">
        <v>566.79999999999995</v>
      </c>
      <c r="J248" s="40">
        <v>572.60000000000014</v>
      </c>
      <c r="K248" s="31">
        <v>561</v>
      </c>
      <c r="L248" s="31">
        <v>549.54999999999995</v>
      </c>
      <c r="M248" s="31">
        <v>1.46736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2210.6999999999998</v>
      </c>
      <c r="D249" s="40">
        <v>2208.9333333333329</v>
      </c>
      <c r="E249" s="40">
        <v>2183.8666666666659</v>
      </c>
      <c r="F249" s="40">
        <v>2157.0333333333328</v>
      </c>
      <c r="G249" s="40">
        <v>2131.9666666666658</v>
      </c>
      <c r="H249" s="40">
        <v>2235.766666666666</v>
      </c>
      <c r="I249" s="40">
        <v>2260.8333333333326</v>
      </c>
      <c r="J249" s="40">
        <v>2287.6666666666661</v>
      </c>
      <c r="K249" s="31">
        <v>2234</v>
      </c>
      <c r="L249" s="31">
        <v>2182.1</v>
      </c>
      <c r="M249" s="31">
        <v>3.6048399999999998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226.3</v>
      </c>
      <c r="D250" s="40">
        <v>226.4</v>
      </c>
      <c r="E250" s="40">
        <v>222.20000000000002</v>
      </c>
      <c r="F250" s="40">
        <v>218.10000000000002</v>
      </c>
      <c r="G250" s="40">
        <v>213.90000000000003</v>
      </c>
      <c r="H250" s="40">
        <v>230.5</v>
      </c>
      <c r="I250" s="40">
        <v>234.7</v>
      </c>
      <c r="J250" s="40">
        <v>238.79999999999998</v>
      </c>
      <c r="K250" s="31">
        <v>230.6</v>
      </c>
      <c r="L250" s="31">
        <v>222.3</v>
      </c>
      <c r="M250" s="31">
        <v>16.145489999999999</v>
      </c>
      <c r="N250" s="1"/>
      <c r="O250" s="1"/>
    </row>
    <row r="251" spans="1:15" ht="12.75" customHeight="1">
      <c r="A251" s="31">
        <v>241</v>
      </c>
      <c r="B251" s="31" t="s">
        <v>404</v>
      </c>
      <c r="C251" s="31">
        <v>49.25</v>
      </c>
      <c r="D251" s="40">
        <v>49.566666666666663</v>
      </c>
      <c r="E251" s="40">
        <v>48.733333333333327</v>
      </c>
      <c r="F251" s="40">
        <v>48.216666666666661</v>
      </c>
      <c r="G251" s="40">
        <v>47.383333333333326</v>
      </c>
      <c r="H251" s="40">
        <v>50.083333333333329</v>
      </c>
      <c r="I251" s="40">
        <v>50.916666666666671</v>
      </c>
      <c r="J251" s="40">
        <v>51.43333333333333</v>
      </c>
      <c r="K251" s="31">
        <v>50.4</v>
      </c>
      <c r="L251" s="31">
        <v>49.05</v>
      </c>
      <c r="M251" s="31">
        <v>31.063880000000001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849.85</v>
      </c>
      <c r="D252" s="40">
        <v>854.2833333333333</v>
      </c>
      <c r="E252" s="40">
        <v>842.56666666666661</v>
      </c>
      <c r="F252" s="40">
        <v>835.2833333333333</v>
      </c>
      <c r="G252" s="40">
        <v>823.56666666666661</v>
      </c>
      <c r="H252" s="40">
        <v>861.56666666666661</v>
      </c>
      <c r="I252" s="40">
        <v>873.2833333333333</v>
      </c>
      <c r="J252" s="40">
        <v>880.56666666666661</v>
      </c>
      <c r="K252" s="31">
        <v>866</v>
      </c>
      <c r="L252" s="31">
        <v>847</v>
      </c>
      <c r="M252" s="31">
        <v>62.754089999999998</v>
      </c>
      <c r="N252" s="1"/>
      <c r="O252" s="1"/>
    </row>
    <row r="253" spans="1:15" ht="12.75" customHeight="1">
      <c r="A253" s="31">
        <v>243</v>
      </c>
      <c r="B253" s="31" t="s">
        <v>858</v>
      </c>
      <c r="C253" s="31">
        <v>24.8</v>
      </c>
      <c r="D253" s="40">
        <v>24.916666666666668</v>
      </c>
      <c r="E253" s="40">
        <v>24.583333333333336</v>
      </c>
      <c r="F253" s="40">
        <v>24.366666666666667</v>
      </c>
      <c r="G253" s="40">
        <v>24.033333333333335</v>
      </c>
      <c r="H253" s="40">
        <v>25.133333333333336</v>
      </c>
      <c r="I253" s="40">
        <v>25.466666666666672</v>
      </c>
      <c r="J253" s="40">
        <v>25.683333333333337</v>
      </c>
      <c r="K253" s="31">
        <v>25.25</v>
      </c>
      <c r="L253" s="31">
        <v>24.7</v>
      </c>
      <c r="M253" s="31">
        <v>184.08556999999999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780.2</v>
      </c>
      <c r="D254" s="40">
        <v>779.1</v>
      </c>
      <c r="E254" s="40">
        <v>773.2</v>
      </c>
      <c r="F254" s="40">
        <v>766.2</v>
      </c>
      <c r="G254" s="40">
        <v>760.30000000000007</v>
      </c>
      <c r="H254" s="40">
        <v>786.1</v>
      </c>
      <c r="I254" s="40">
        <v>791.99999999999989</v>
      </c>
      <c r="J254" s="40">
        <v>799</v>
      </c>
      <c r="K254" s="31">
        <v>785</v>
      </c>
      <c r="L254" s="31">
        <v>772.1</v>
      </c>
      <c r="M254" s="31">
        <v>1.3955299999999999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230.85</v>
      </c>
      <c r="D255" s="40">
        <v>230.29999999999998</v>
      </c>
      <c r="E255" s="40">
        <v>227.74999999999997</v>
      </c>
      <c r="F255" s="40">
        <v>224.64999999999998</v>
      </c>
      <c r="G255" s="40">
        <v>222.09999999999997</v>
      </c>
      <c r="H255" s="40">
        <v>233.39999999999998</v>
      </c>
      <c r="I255" s="40">
        <v>235.95</v>
      </c>
      <c r="J255" s="40">
        <v>239.04999999999998</v>
      </c>
      <c r="K255" s="31">
        <v>232.85</v>
      </c>
      <c r="L255" s="31">
        <v>227.2</v>
      </c>
      <c r="M255" s="31">
        <v>134.31108</v>
      </c>
      <c r="N255" s="1"/>
      <c r="O255" s="1"/>
    </row>
    <row r="256" spans="1:15" ht="12.75" customHeight="1">
      <c r="A256" s="31">
        <v>246</v>
      </c>
      <c r="B256" s="31" t="s">
        <v>405</v>
      </c>
      <c r="C256" s="31">
        <v>120.45</v>
      </c>
      <c r="D256" s="40">
        <v>121.01666666666665</v>
      </c>
      <c r="E256" s="40">
        <v>119.0333333333333</v>
      </c>
      <c r="F256" s="40">
        <v>117.61666666666665</v>
      </c>
      <c r="G256" s="40">
        <v>115.6333333333333</v>
      </c>
      <c r="H256" s="40">
        <v>122.43333333333331</v>
      </c>
      <c r="I256" s="40">
        <v>124.41666666666666</v>
      </c>
      <c r="J256" s="40">
        <v>125.83333333333331</v>
      </c>
      <c r="K256" s="31">
        <v>123</v>
      </c>
      <c r="L256" s="31">
        <v>119.6</v>
      </c>
      <c r="M256" s="31">
        <v>1.8512900000000001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110.35</v>
      </c>
      <c r="D257" s="40">
        <v>109.28333333333335</v>
      </c>
      <c r="E257" s="40">
        <v>107.06666666666669</v>
      </c>
      <c r="F257" s="40">
        <v>103.78333333333335</v>
      </c>
      <c r="G257" s="40">
        <v>101.56666666666669</v>
      </c>
      <c r="H257" s="40">
        <v>112.56666666666669</v>
      </c>
      <c r="I257" s="40">
        <v>114.78333333333336</v>
      </c>
      <c r="J257" s="40">
        <v>118.06666666666669</v>
      </c>
      <c r="K257" s="31">
        <v>111.5</v>
      </c>
      <c r="L257" s="31">
        <v>106</v>
      </c>
      <c r="M257" s="31">
        <v>25.675840000000001</v>
      </c>
      <c r="N257" s="1"/>
      <c r="O257" s="1"/>
    </row>
    <row r="258" spans="1:15" ht="12.75" customHeight="1">
      <c r="A258" s="31">
        <v>248</v>
      </c>
      <c r="B258" s="31" t="s">
        <v>417</v>
      </c>
      <c r="C258" s="31">
        <v>1749.55</v>
      </c>
      <c r="D258" s="40">
        <v>1723.1499999999999</v>
      </c>
      <c r="E258" s="40">
        <v>1676.3999999999996</v>
      </c>
      <c r="F258" s="40">
        <v>1603.2499999999998</v>
      </c>
      <c r="G258" s="40">
        <v>1556.4999999999995</v>
      </c>
      <c r="H258" s="40">
        <v>1796.2999999999997</v>
      </c>
      <c r="I258" s="40">
        <v>1843.0500000000002</v>
      </c>
      <c r="J258" s="40">
        <v>1916.1999999999998</v>
      </c>
      <c r="K258" s="31">
        <v>1769.9</v>
      </c>
      <c r="L258" s="31">
        <v>1650</v>
      </c>
      <c r="M258" s="31">
        <v>1.61161</v>
      </c>
      <c r="N258" s="1"/>
      <c r="O258" s="1"/>
    </row>
    <row r="259" spans="1:15" ht="12.75" customHeight="1">
      <c r="A259" s="31">
        <v>249</v>
      </c>
      <c r="B259" s="31" t="s">
        <v>427</v>
      </c>
      <c r="C259" s="31">
        <v>2095.1999999999998</v>
      </c>
      <c r="D259" s="40">
        <v>2099.5500000000002</v>
      </c>
      <c r="E259" s="40">
        <v>2068.4500000000003</v>
      </c>
      <c r="F259" s="40">
        <v>2041.7000000000003</v>
      </c>
      <c r="G259" s="40">
        <v>2010.6000000000004</v>
      </c>
      <c r="H259" s="40">
        <v>2126.3000000000002</v>
      </c>
      <c r="I259" s="40">
        <v>2157.4000000000005</v>
      </c>
      <c r="J259" s="40">
        <v>2184.15</v>
      </c>
      <c r="K259" s="31">
        <v>2130.65</v>
      </c>
      <c r="L259" s="31">
        <v>2072.8000000000002</v>
      </c>
      <c r="M259" s="31">
        <v>8.4599999999999995E-2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111.4</v>
      </c>
      <c r="D260" s="40">
        <v>111.98333333333335</v>
      </c>
      <c r="E260" s="40">
        <v>110.51666666666669</v>
      </c>
      <c r="F260" s="40">
        <v>109.63333333333334</v>
      </c>
      <c r="G260" s="40">
        <v>108.16666666666669</v>
      </c>
      <c r="H260" s="40">
        <v>112.8666666666667</v>
      </c>
      <c r="I260" s="40">
        <v>114.33333333333334</v>
      </c>
      <c r="J260" s="40">
        <v>115.21666666666671</v>
      </c>
      <c r="K260" s="31">
        <v>113.45</v>
      </c>
      <c r="L260" s="31">
        <v>111.1</v>
      </c>
      <c r="M260" s="31">
        <v>9.6450499999999995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399.25</v>
      </c>
      <c r="D261" s="40">
        <v>402.95</v>
      </c>
      <c r="E261" s="40">
        <v>393.29999999999995</v>
      </c>
      <c r="F261" s="40">
        <v>387.34999999999997</v>
      </c>
      <c r="G261" s="40">
        <v>377.69999999999993</v>
      </c>
      <c r="H261" s="40">
        <v>408.9</v>
      </c>
      <c r="I261" s="40">
        <v>418.54999999999995</v>
      </c>
      <c r="J261" s="40">
        <v>424.5</v>
      </c>
      <c r="K261" s="31">
        <v>412.6</v>
      </c>
      <c r="L261" s="31">
        <v>397</v>
      </c>
      <c r="M261" s="31">
        <v>114.28841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3594.15</v>
      </c>
      <c r="D262" s="40">
        <v>3617.2166666666667</v>
      </c>
      <c r="E262" s="40">
        <v>3548.0333333333333</v>
      </c>
      <c r="F262" s="40">
        <v>3501.9166666666665</v>
      </c>
      <c r="G262" s="40">
        <v>3432.7333333333331</v>
      </c>
      <c r="H262" s="40">
        <v>3663.3333333333335</v>
      </c>
      <c r="I262" s="40">
        <v>3732.5166666666669</v>
      </c>
      <c r="J262" s="40">
        <v>3778.6333333333337</v>
      </c>
      <c r="K262" s="31">
        <v>3686.4</v>
      </c>
      <c r="L262" s="31">
        <v>3571.1</v>
      </c>
      <c r="M262" s="31">
        <v>0.99180999999999997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655.1</v>
      </c>
      <c r="D263" s="40">
        <v>652.95000000000005</v>
      </c>
      <c r="E263" s="40">
        <v>648.35000000000014</v>
      </c>
      <c r="F263" s="40">
        <v>641.60000000000014</v>
      </c>
      <c r="G263" s="40">
        <v>637.00000000000023</v>
      </c>
      <c r="H263" s="40">
        <v>659.7</v>
      </c>
      <c r="I263" s="40">
        <v>664.3</v>
      </c>
      <c r="J263" s="40">
        <v>671.05</v>
      </c>
      <c r="K263" s="31">
        <v>657.55</v>
      </c>
      <c r="L263" s="31">
        <v>646.20000000000005</v>
      </c>
      <c r="M263" s="31">
        <v>2.2338300000000002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231.35</v>
      </c>
      <c r="D264" s="40">
        <v>231.38333333333335</v>
      </c>
      <c r="E264" s="40">
        <v>227.26666666666671</v>
      </c>
      <c r="F264" s="40">
        <v>223.18333333333337</v>
      </c>
      <c r="G264" s="40">
        <v>219.06666666666672</v>
      </c>
      <c r="H264" s="40">
        <v>235.4666666666667</v>
      </c>
      <c r="I264" s="40">
        <v>239.58333333333331</v>
      </c>
      <c r="J264" s="40">
        <v>243.66666666666669</v>
      </c>
      <c r="K264" s="31">
        <v>235.5</v>
      </c>
      <c r="L264" s="31">
        <v>227.3</v>
      </c>
      <c r="M264" s="31">
        <v>6.3961699999999997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144.44999999999999</v>
      </c>
      <c r="D265" s="40">
        <v>144.98333333333335</v>
      </c>
      <c r="E265" s="40">
        <v>143.56666666666669</v>
      </c>
      <c r="F265" s="40">
        <v>142.68333333333334</v>
      </c>
      <c r="G265" s="40">
        <v>141.26666666666668</v>
      </c>
      <c r="H265" s="40">
        <v>145.8666666666667</v>
      </c>
      <c r="I265" s="40">
        <v>147.28333333333333</v>
      </c>
      <c r="J265" s="40">
        <v>148.16666666666671</v>
      </c>
      <c r="K265" s="31">
        <v>146.4</v>
      </c>
      <c r="L265" s="31">
        <v>144.1</v>
      </c>
      <c r="M265" s="31">
        <v>7.8396499999999998</v>
      </c>
      <c r="N265" s="1"/>
      <c r="O265" s="1"/>
    </row>
    <row r="266" spans="1:15" ht="12.75" customHeight="1">
      <c r="A266" s="31">
        <v>256</v>
      </c>
      <c r="B266" s="31" t="s">
        <v>422</v>
      </c>
      <c r="C266" s="31">
        <v>83.85</v>
      </c>
      <c r="D266" s="40">
        <v>84.316666666666663</v>
      </c>
      <c r="E266" s="40">
        <v>82.73333333333332</v>
      </c>
      <c r="F266" s="40">
        <v>81.61666666666666</v>
      </c>
      <c r="G266" s="40">
        <v>80.033333333333317</v>
      </c>
      <c r="H266" s="40">
        <v>85.433333333333323</v>
      </c>
      <c r="I266" s="40">
        <v>87.016666666666666</v>
      </c>
      <c r="J266" s="40">
        <v>88.133333333333326</v>
      </c>
      <c r="K266" s="31">
        <v>85.9</v>
      </c>
      <c r="L266" s="31">
        <v>83.2</v>
      </c>
      <c r="M266" s="31">
        <v>15.583970000000001</v>
      </c>
      <c r="N266" s="1"/>
      <c r="O266" s="1"/>
    </row>
    <row r="267" spans="1:15" ht="12.75" customHeight="1">
      <c r="A267" s="31">
        <v>257</v>
      </c>
      <c r="B267" s="31" t="s">
        <v>426</v>
      </c>
      <c r="C267" s="31">
        <v>182.95</v>
      </c>
      <c r="D267" s="40">
        <v>185.25</v>
      </c>
      <c r="E267" s="40">
        <v>179.7</v>
      </c>
      <c r="F267" s="40">
        <v>176.45</v>
      </c>
      <c r="G267" s="40">
        <v>170.89999999999998</v>
      </c>
      <c r="H267" s="40">
        <v>188.5</v>
      </c>
      <c r="I267" s="40">
        <v>194.05</v>
      </c>
      <c r="J267" s="40">
        <v>197.3</v>
      </c>
      <c r="K267" s="31">
        <v>190.8</v>
      </c>
      <c r="L267" s="31">
        <v>182</v>
      </c>
      <c r="M267" s="31">
        <v>12.708550000000001</v>
      </c>
      <c r="N267" s="1"/>
      <c r="O267" s="1"/>
    </row>
    <row r="268" spans="1:15" ht="12.75" customHeight="1">
      <c r="A268" s="31">
        <v>258</v>
      </c>
      <c r="B268" s="31" t="s">
        <v>425</v>
      </c>
      <c r="C268" s="31">
        <v>322.55</v>
      </c>
      <c r="D268" s="40">
        <v>326.84999999999997</v>
      </c>
      <c r="E268" s="40">
        <v>316.69999999999993</v>
      </c>
      <c r="F268" s="40">
        <v>310.84999999999997</v>
      </c>
      <c r="G268" s="40">
        <v>300.69999999999993</v>
      </c>
      <c r="H268" s="40">
        <v>332.69999999999993</v>
      </c>
      <c r="I268" s="40">
        <v>342.84999999999991</v>
      </c>
      <c r="J268" s="40">
        <v>348.69999999999993</v>
      </c>
      <c r="K268" s="31">
        <v>337</v>
      </c>
      <c r="L268" s="31">
        <v>321</v>
      </c>
      <c r="M268" s="31">
        <v>3.1267399999999999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319.60000000000002</v>
      </c>
      <c r="D269" s="40">
        <v>320.5</v>
      </c>
      <c r="E269" s="40">
        <v>314.10000000000002</v>
      </c>
      <c r="F269" s="40">
        <v>308.60000000000002</v>
      </c>
      <c r="G269" s="40">
        <v>302.20000000000005</v>
      </c>
      <c r="H269" s="40">
        <v>326</v>
      </c>
      <c r="I269" s="40">
        <v>332.4</v>
      </c>
      <c r="J269" s="40">
        <v>337.9</v>
      </c>
      <c r="K269" s="31">
        <v>326.89999999999998</v>
      </c>
      <c r="L269" s="31">
        <v>315</v>
      </c>
      <c r="M269" s="31">
        <v>11.49014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662.4</v>
      </c>
      <c r="D270" s="40">
        <v>663.55</v>
      </c>
      <c r="E270" s="40">
        <v>651.04999999999995</v>
      </c>
      <c r="F270" s="40">
        <v>639.70000000000005</v>
      </c>
      <c r="G270" s="40">
        <v>627.20000000000005</v>
      </c>
      <c r="H270" s="40">
        <v>674.89999999999986</v>
      </c>
      <c r="I270" s="40">
        <v>687.39999999999986</v>
      </c>
      <c r="J270" s="40">
        <v>698.74999999999977</v>
      </c>
      <c r="K270" s="31">
        <v>676.05</v>
      </c>
      <c r="L270" s="31">
        <v>652.20000000000005</v>
      </c>
      <c r="M270" s="31">
        <v>68.713480000000004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3875.95</v>
      </c>
      <c r="D271" s="40">
        <v>3890.8166666666662</v>
      </c>
      <c r="E271" s="40">
        <v>3848.0333333333324</v>
      </c>
      <c r="F271" s="40">
        <v>3820.1166666666663</v>
      </c>
      <c r="G271" s="40">
        <v>3777.3333333333326</v>
      </c>
      <c r="H271" s="40">
        <v>3918.7333333333322</v>
      </c>
      <c r="I271" s="40">
        <v>3961.516666666666</v>
      </c>
      <c r="J271" s="40">
        <v>3989.433333333332</v>
      </c>
      <c r="K271" s="31">
        <v>3933.6</v>
      </c>
      <c r="L271" s="31">
        <v>3862.9</v>
      </c>
      <c r="M271" s="31">
        <v>3.6774800000000001</v>
      </c>
      <c r="N271" s="1"/>
      <c r="O271" s="1"/>
    </row>
    <row r="272" spans="1:15" ht="12.75" customHeight="1">
      <c r="A272" s="31">
        <v>262</v>
      </c>
      <c r="B272" s="31" t="s">
        <v>866</v>
      </c>
      <c r="C272" s="31">
        <v>645.6</v>
      </c>
      <c r="D272" s="40">
        <v>649.18333333333339</v>
      </c>
      <c r="E272" s="40">
        <v>638.41666666666674</v>
      </c>
      <c r="F272" s="40">
        <v>631.23333333333335</v>
      </c>
      <c r="G272" s="40">
        <v>620.4666666666667</v>
      </c>
      <c r="H272" s="40">
        <v>656.36666666666679</v>
      </c>
      <c r="I272" s="40">
        <v>667.13333333333344</v>
      </c>
      <c r="J272" s="40">
        <v>674.31666666666683</v>
      </c>
      <c r="K272" s="31">
        <v>659.95</v>
      </c>
      <c r="L272" s="31">
        <v>642</v>
      </c>
      <c r="M272" s="31">
        <v>4.5713499999999998</v>
      </c>
      <c r="N272" s="1"/>
      <c r="O272" s="1"/>
    </row>
    <row r="273" spans="1:15" ht="12.75" customHeight="1">
      <c r="A273" s="31">
        <v>263</v>
      </c>
      <c r="B273" s="31" t="s">
        <v>867</v>
      </c>
      <c r="C273" s="31">
        <v>619.85</v>
      </c>
      <c r="D273" s="40">
        <v>619.96666666666658</v>
      </c>
      <c r="E273" s="40">
        <v>615.93333333333317</v>
      </c>
      <c r="F273" s="40">
        <v>612.01666666666654</v>
      </c>
      <c r="G273" s="40">
        <v>607.98333333333312</v>
      </c>
      <c r="H273" s="40">
        <v>623.88333333333321</v>
      </c>
      <c r="I273" s="40">
        <v>627.91666666666674</v>
      </c>
      <c r="J273" s="40">
        <v>631.83333333333326</v>
      </c>
      <c r="K273" s="31">
        <v>624</v>
      </c>
      <c r="L273" s="31">
        <v>616.04999999999995</v>
      </c>
      <c r="M273" s="31">
        <v>0.78398000000000001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784.3</v>
      </c>
      <c r="D274" s="40">
        <v>785</v>
      </c>
      <c r="E274" s="40">
        <v>776</v>
      </c>
      <c r="F274" s="40">
        <v>767.7</v>
      </c>
      <c r="G274" s="40">
        <v>758.7</v>
      </c>
      <c r="H274" s="40">
        <v>793.3</v>
      </c>
      <c r="I274" s="40">
        <v>802.3</v>
      </c>
      <c r="J274" s="40">
        <v>810.59999999999991</v>
      </c>
      <c r="K274" s="31">
        <v>794</v>
      </c>
      <c r="L274" s="31">
        <v>776.7</v>
      </c>
      <c r="M274" s="31">
        <v>6.23672</v>
      </c>
      <c r="N274" s="1"/>
      <c r="O274" s="1"/>
    </row>
    <row r="275" spans="1:15" ht="12.75" customHeight="1">
      <c r="A275" s="31">
        <v>265</v>
      </c>
      <c r="B275" s="31" t="s">
        <v>429</v>
      </c>
      <c r="C275" s="31">
        <v>159.80000000000001</v>
      </c>
      <c r="D275" s="40">
        <v>160.71666666666667</v>
      </c>
      <c r="E275" s="40">
        <v>158.18333333333334</v>
      </c>
      <c r="F275" s="40">
        <v>156.56666666666666</v>
      </c>
      <c r="G275" s="40">
        <v>154.03333333333333</v>
      </c>
      <c r="H275" s="40">
        <v>162.33333333333334</v>
      </c>
      <c r="I275" s="40">
        <v>164.8666666666667</v>
      </c>
      <c r="J275" s="40">
        <v>166.48333333333335</v>
      </c>
      <c r="K275" s="31">
        <v>163.25</v>
      </c>
      <c r="L275" s="31">
        <v>159.1</v>
      </c>
      <c r="M275" s="31">
        <v>1.81108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1225.4000000000001</v>
      </c>
      <c r="D276" s="40">
        <v>1226.4333333333334</v>
      </c>
      <c r="E276" s="40">
        <v>1215.9166666666667</v>
      </c>
      <c r="F276" s="40">
        <v>1206.4333333333334</v>
      </c>
      <c r="G276" s="40">
        <v>1195.9166666666667</v>
      </c>
      <c r="H276" s="40">
        <v>1235.9166666666667</v>
      </c>
      <c r="I276" s="40">
        <v>1246.4333333333332</v>
      </c>
      <c r="J276" s="40">
        <v>1255.9166666666667</v>
      </c>
      <c r="K276" s="31">
        <v>1236.95</v>
      </c>
      <c r="L276" s="31">
        <v>1216.95</v>
      </c>
      <c r="M276" s="31">
        <v>2.7422499999999999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416.8</v>
      </c>
      <c r="D277" s="40">
        <v>418.23333333333335</v>
      </c>
      <c r="E277" s="40">
        <v>413.06666666666672</v>
      </c>
      <c r="F277" s="40">
        <v>409.33333333333337</v>
      </c>
      <c r="G277" s="40">
        <v>404.16666666666674</v>
      </c>
      <c r="H277" s="40">
        <v>421.9666666666667</v>
      </c>
      <c r="I277" s="40">
        <v>427.13333333333333</v>
      </c>
      <c r="J277" s="40">
        <v>430.86666666666667</v>
      </c>
      <c r="K277" s="31">
        <v>423.4</v>
      </c>
      <c r="L277" s="31">
        <v>414.5</v>
      </c>
      <c r="M277" s="31">
        <v>1.01895</v>
      </c>
      <c r="N277" s="1"/>
      <c r="O277" s="1"/>
    </row>
    <row r="278" spans="1:15" ht="12.75" customHeight="1">
      <c r="A278" s="31">
        <v>268</v>
      </c>
      <c r="B278" s="31" t="s">
        <v>868</v>
      </c>
      <c r="C278" s="31">
        <v>81.5</v>
      </c>
      <c r="D278" s="40">
        <v>81.033333333333331</v>
      </c>
      <c r="E278" s="40">
        <v>78.466666666666669</v>
      </c>
      <c r="F278" s="40">
        <v>75.433333333333337</v>
      </c>
      <c r="G278" s="40">
        <v>72.866666666666674</v>
      </c>
      <c r="H278" s="40">
        <v>84.066666666666663</v>
      </c>
      <c r="I278" s="40">
        <v>86.633333333333326</v>
      </c>
      <c r="J278" s="40">
        <v>89.666666666666657</v>
      </c>
      <c r="K278" s="31">
        <v>83.6</v>
      </c>
      <c r="L278" s="31">
        <v>78</v>
      </c>
      <c r="M278" s="31">
        <v>103.37151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594.65</v>
      </c>
      <c r="D279" s="40">
        <v>594.28333333333342</v>
      </c>
      <c r="E279" s="40">
        <v>588.56666666666683</v>
      </c>
      <c r="F279" s="40">
        <v>582.48333333333346</v>
      </c>
      <c r="G279" s="40">
        <v>576.76666666666688</v>
      </c>
      <c r="H279" s="40">
        <v>600.36666666666679</v>
      </c>
      <c r="I279" s="40">
        <v>606.08333333333326</v>
      </c>
      <c r="J279" s="40">
        <v>612.16666666666674</v>
      </c>
      <c r="K279" s="31">
        <v>600</v>
      </c>
      <c r="L279" s="31">
        <v>588.20000000000005</v>
      </c>
      <c r="M279" s="31">
        <v>1.1487099999999999</v>
      </c>
      <c r="N279" s="1"/>
      <c r="O279" s="1"/>
    </row>
    <row r="280" spans="1:15" ht="12.75" customHeight="1">
      <c r="A280" s="31">
        <v>270</v>
      </c>
      <c r="B280" s="31" t="s">
        <v>439</v>
      </c>
      <c r="C280" s="31">
        <v>57.3</v>
      </c>
      <c r="D280" s="40">
        <v>57.116666666666667</v>
      </c>
      <c r="E280" s="40">
        <v>55.733333333333334</v>
      </c>
      <c r="F280" s="40">
        <v>54.166666666666664</v>
      </c>
      <c r="G280" s="40">
        <v>52.783333333333331</v>
      </c>
      <c r="H280" s="40">
        <v>58.683333333333337</v>
      </c>
      <c r="I280" s="40">
        <v>60.066666666666677</v>
      </c>
      <c r="J280" s="40">
        <v>61.63333333333334</v>
      </c>
      <c r="K280" s="31">
        <v>58.5</v>
      </c>
      <c r="L280" s="31">
        <v>55.55</v>
      </c>
      <c r="M280" s="31">
        <v>168.26477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458.3</v>
      </c>
      <c r="D281" s="40">
        <v>461.25</v>
      </c>
      <c r="E281" s="40">
        <v>454.05</v>
      </c>
      <c r="F281" s="40">
        <v>449.8</v>
      </c>
      <c r="G281" s="40">
        <v>442.6</v>
      </c>
      <c r="H281" s="40">
        <v>465.5</v>
      </c>
      <c r="I281" s="40">
        <v>472.70000000000005</v>
      </c>
      <c r="J281" s="40">
        <v>476.95</v>
      </c>
      <c r="K281" s="31">
        <v>468.45</v>
      </c>
      <c r="L281" s="31">
        <v>457</v>
      </c>
      <c r="M281" s="31">
        <v>0.96458999999999995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1006.35</v>
      </c>
      <c r="D282" s="40">
        <v>997.69999999999993</v>
      </c>
      <c r="E282" s="40">
        <v>976.99999999999989</v>
      </c>
      <c r="F282" s="40">
        <v>947.65</v>
      </c>
      <c r="G282" s="40">
        <v>926.94999999999993</v>
      </c>
      <c r="H282" s="40">
        <v>1027.0499999999997</v>
      </c>
      <c r="I282" s="40">
        <v>1047.75</v>
      </c>
      <c r="J282" s="40">
        <v>1077.0999999999999</v>
      </c>
      <c r="K282" s="31">
        <v>1018.4</v>
      </c>
      <c r="L282" s="31">
        <v>968.35</v>
      </c>
      <c r="M282" s="31">
        <v>9.2076399999999996</v>
      </c>
      <c r="N282" s="1"/>
      <c r="O282" s="1"/>
    </row>
    <row r="283" spans="1:15" ht="12.75" customHeight="1">
      <c r="A283" s="31">
        <v>273</v>
      </c>
      <c r="B283" s="31" t="s">
        <v>432</v>
      </c>
      <c r="C283" s="31">
        <v>297.2</v>
      </c>
      <c r="D283" s="40">
        <v>298.45</v>
      </c>
      <c r="E283" s="40">
        <v>293.89999999999998</v>
      </c>
      <c r="F283" s="40">
        <v>290.59999999999997</v>
      </c>
      <c r="G283" s="40">
        <v>286.04999999999995</v>
      </c>
      <c r="H283" s="40">
        <v>301.75</v>
      </c>
      <c r="I283" s="40">
        <v>306.30000000000007</v>
      </c>
      <c r="J283" s="40">
        <v>309.60000000000002</v>
      </c>
      <c r="K283" s="31">
        <v>303</v>
      </c>
      <c r="L283" s="31">
        <v>295.14999999999998</v>
      </c>
      <c r="M283" s="31">
        <v>1.79562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2076.0500000000002</v>
      </c>
      <c r="D284" s="40">
        <v>2076.8166666666666</v>
      </c>
      <c r="E284" s="40">
        <v>2062.2833333333333</v>
      </c>
      <c r="F284" s="40">
        <v>2048.5166666666669</v>
      </c>
      <c r="G284" s="40">
        <v>2033.9833333333336</v>
      </c>
      <c r="H284" s="40">
        <v>2090.583333333333</v>
      </c>
      <c r="I284" s="40">
        <v>2105.1166666666659</v>
      </c>
      <c r="J284" s="40">
        <v>2118.8833333333328</v>
      </c>
      <c r="K284" s="31">
        <v>2091.35</v>
      </c>
      <c r="L284" s="31">
        <v>2063.0500000000002</v>
      </c>
      <c r="M284" s="31">
        <v>14.457879999999999</v>
      </c>
      <c r="N284" s="1"/>
      <c r="O284" s="1"/>
    </row>
    <row r="285" spans="1:15" ht="12.75" customHeight="1">
      <c r="A285" s="31">
        <v>275</v>
      </c>
      <c r="B285" s="31" t="s">
        <v>433</v>
      </c>
      <c r="C285" s="31">
        <v>399.6</v>
      </c>
      <c r="D285" s="40">
        <v>394.2</v>
      </c>
      <c r="E285" s="40">
        <v>378.4</v>
      </c>
      <c r="F285" s="40">
        <v>357.2</v>
      </c>
      <c r="G285" s="40">
        <v>341.4</v>
      </c>
      <c r="H285" s="40">
        <v>415.4</v>
      </c>
      <c r="I285" s="40">
        <v>431.20000000000005</v>
      </c>
      <c r="J285" s="40">
        <v>452.4</v>
      </c>
      <c r="K285" s="31">
        <v>410</v>
      </c>
      <c r="L285" s="31">
        <v>373</v>
      </c>
      <c r="M285" s="31">
        <v>57.172629999999998</v>
      </c>
      <c r="N285" s="1"/>
      <c r="O285" s="1"/>
    </row>
    <row r="286" spans="1:15" ht="12.75" customHeight="1">
      <c r="A286" s="31">
        <v>276</v>
      </c>
      <c r="B286" s="31" t="s">
        <v>430</v>
      </c>
      <c r="C286" s="31">
        <v>532.9</v>
      </c>
      <c r="D286" s="40">
        <v>529.26666666666665</v>
      </c>
      <c r="E286" s="40">
        <v>521.63333333333333</v>
      </c>
      <c r="F286" s="40">
        <v>510.36666666666667</v>
      </c>
      <c r="G286" s="40">
        <v>502.73333333333335</v>
      </c>
      <c r="H286" s="40">
        <v>540.5333333333333</v>
      </c>
      <c r="I286" s="40">
        <v>548.16666666666652</v>
      </c>
      <c r="J286" s="40">
        <v>559.43333333333328</v>
      </c>
      <c r="K286" s="31">
        <v>536.9</v>
      </c>
      <c r="L286" s="31">
        <v>518</v>
      </c>
      <c r="M286" s="31">
        <v>3.12879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268.55</v>
      </c>
      <c r="D287" s="40">
        <v>271.84999999999997</v>
      </c>
      <c r="E287" s="40">
        <v>261.69999999999993</v>
      </c>
      <c r="F287" s="40">
        <v>254.84999999999997</v>
      </c>
      <c r="G287" s="40">
        <v>244.69999999999993</v>
      </c>
      <c r="H287" s="40">
        <v>278.69999999999993</v>
      </c>
      <c r="I287" s="40">
        <v>288.84999999999991</v>
      </c>
      <c r="J287" s="40">
        <v>295.69999999999993</v>
      </c>
      <c r="K287" s="31">
        <v>282</v>
      </c>
      <c r="L287" s="31">
        <v>265</v>
      </c>
      <c r="M287" s="31">
        <v>13.644780000000001</v>
      </c>
      <c r="N287" s="1"/>
      <c r="O287" s="1"/>
    </row>
    <row r="288" spans="1:15" ht="12.75" customHeight="1">
      <c r="A288" s="31">
        <v>278</v>
      </c>
      <c r="B288" s="31" t="s">
        <v>435</v>
      </c>
      <c r="C288" s="31">
        <v>1362.8</v>
      </c>
      <c r="D288" s="40">
        <v>1341.3166666666668</v>
      </c>
      <c r="E288" s="40">
        <v>1308.6333333333337</v>
      </c>
      <c r="F288" s="40">
        <v>1254.4666666666669</v>
      </c>
      <c r="G288" s="40">
        <v>1221.7833333333338</v>
      </c>
      <c r="H288" s="40">
        <v>1395.4833333333336</v>
      </c>
      <c r="I288" s="40">
        <v>1428.1666666666665</v>
      </c>
      <c r="J288" s="40">
        <v>1482.3333333333335</v>
      </c>
      <c r="K288" s="31">
        <v>1374</v>
      </c>
      <c r="L288" s="31">
        <v>1287.1500000000001</v>
      </c>
      <c r="M288" s="31">
        <v>0.47058</v>
      </c>
      <c r="N288" s="1"/>
      <c r="O288" s="1"/>
    </row>
    <row r="289" spans="1:15" ht="12.75" customHeight="1">
      <c r="A289" s="31">
        <v>279</v>
      </c>
      <c r="B289" s="31" t="s">
        <v>440</v>
      </c>
      <c r="C289" s="31">
        <v>543.6</v>
      </c>
      <c r="D289" s="40">
        <v>543.35</v>
      </c>
      <c r="E289" s="40">
        <v>539.20000000000005</v>
      </c>
      <c r="F289" s="40">
        <v>534.80000000000007</v>
      </c>
      <c r="G289" s="40">
        <v>530.65000000000009</v>
      </c>
      <c r="H289" s="40">
        <v>547.75</v>
      </c>
      <c r="I289" s="40">
        <v>551.89999999999986</v>
      </c>
      <c r="J289" s="40">
        <v>556.29999999999995</v>
      </c>
      <c r="K289" s="31">
        <v>547.5</v>
      </c>
      <c r="L289" s="31">
        <v>538.95000000000005</v>
      </c>
      <c r="M289" s="31">
        <v>0.91308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87.6</v>
      </c>
      <c r="D290" s="40">
        <v>87.466666666666654</v>
      </c>
      <c r="E290" s="40">
        <v>86.283333333333303</v>
      </c>
      <c r="F290" s="40">
        <v>84.966666666666654</v>
      </c>
      <c r="G290" s="40">
        <v>83.783333333333303</v>
      </c>
      <c r="H290" s="40">
        <v>88.783333333333303</v>
      </c>
      <c r="I290" s="40">
        <v>89.966666666666669</v>
      </c>
      <c r="J290" s="40">
        <v>91.283333333333303</v>
      </c>
      <c r="K290" s="31">
        <v>88.65</v>
      </c>
      <c r="L290" s="31">
        <v>86.15</v>
      </c>
      <c r="M290" s="31">
        <v>69.994709999999998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3635.75</v>
      </c>
      <c r="D291" s="40">
        <v>3645.2666666666664</v>
      </c>
      <c r="E291" s="40">
        <v>3600.5333333333328</v>
      </c>
      <c r="F291" s="40">
        <v>3565.3166666666666</v>
      </c>
      <c r="G291" s="40">
        <v>3520.583333333333</v>
      </c>
      <c r="H291" s="40">
        <v>3680.4833333333327</v>
      </c>
      <c r="I291" s="40">
        <v>3725.2166666666662</v>
      </c>
      <c r="J291" s="40">
        <v>3760.4333333333325</v>
      </c>
      <c r="K291" s="31">
        <v>3690</v>
      </c>
      <c r="L291" s="31">
        <v>3610.05</v>
      </c>
      <c r="M291" s="31">
        <v>0.76558000000000004</v>
      </c>
      <c r="N291" s="1"/>
      <c r="O291" s="1"/>
    </row>
    <row r="292" spans="1:15" ht="12.75" customHeight="1">
      <c r="A292" s="31">
        <v>282</v>
      </c>
      <c r="B292" s="31" t="s">
        <v>442</v>
      </c>
      <c r="C292" s="31">
        <v>346.5</v>
      </c>
      <c r="D292" s="40">
        <v>350.26666666666665</v>
      </c>
      <c r="E292" s="40">
        <v>339.63333333333333</v>
      </c>
      <c r="F292" s="40">
        <v>332.76666666666665</v>
      </c>
      <c r="G292" s="40">
        <v>322.13333333333333</v>
      </c>
      <c r="H292" s="40">
        <v>357.13333333333333</v>
      </c>
      <c r="I292" s="40">
        <v>367.76666666666665</v>
      </c>
      <c r="J292" s="40">
        <v>374.63333333333333</v>
      </c>
      <c r="K292" s="31">
        <v>360.9</v>
      </c>
      <c r="L292" s="31">
        <v>343.4</v>
      </c>
      <c r="M292" s="31">
        <v>3.5455000000000001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489.55</v>
      </c>
      <c r="D293" s="40">
        <v>491.18333333333334</v>
      </c>
      <c r="E293" s="40">
        <v>485.36666666666667</v>
      </c>
      <c r="F293" s="40">
        <v>481.18333333333334</v>
      </c>
      <c r="G293" s="40">
        <v>475.36666666666667</v>
      </c>
      <c r="H293" s="40">
        <v>495.36666666666667</v>
      </c>
      <c r="I293" s="40">
        <v>501.18333333333339</v>
      </c>
      <c r="J293" s="40">
        <v>505.36666666666667</v>
      </c>
      <c r="K293" s="31">
        <v>497</v>
      </c>
      <c r="L293" s="31">
        <v>487</v>
      </c>
      <c r="M293" s="31">
        <v>19.83813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9543.4</v>
      </c>
      <c r="D294" s="40">
        <v>9597.8000000000011</v>
      </c>
      <c r="E294" s="40">
        <v>9445.6000000000022</v>
      </c>
      <c r="F294" s="40">
        <v>9347.8000000000011</v>
      </c>
      <c r="G294" s="40">
        <v>9195.6000000000022</v>
      </c>
      <c r="H294" s="40">
        <v>9695.6000000000022</v>
      </c>
      <c r="I294" s="40">
        <v>9847.8000000000029</v>
      </c>
      <c r="J294" s="40">
        <v>9945.6000000000022</v>
      </c>
      <c r="K294" s="31">
        <v>9750</v>
      </c>
      <c r="L294" s="31">
        <v>9500</v>
      </c>
      <c r="M294" s="31">
        <v>6.1260000000000002E-2</v>
      </c>
      <c r="N294" s="1"/>
      <c r="O294" s="1"/>
    </row>
    <row r="295" spans="1:15" ht="12.75" customHeight="1">
      <c r="A295" s="31">
        <v>285</v>
      </c>
      <c r="B295" s="31" t="s">
        <v>444</v>
      </c>
      <c r="C295" s="31">
        <v>55.35</v>
      </c>
      <c r="D295" s="40">
        <v>55.70000000000001</v>
      </c>
      <c r="E295" s="40">
        <v>54.700000000000017</v>
      </c>
      <c r="F295" s="40">
        <v>54.050000000000004</v>
      </c>
      <c r="G295" s="40">
        <v>53.050000000000011</v>
      </c>
      <c r="H295" s="40">
        <v>56.350000000000023</v>
      </c>
      <c r="I295" s="40">
        <v>57.350000000000009</v>
      </c>
      <c r="J295" s="40">
        <v>58.000000000000028</v>
      </c>
      <c r="K295" s="31">
        <v>56.7</v>
      </c>
      <c r="L295" s="31">
        <v>55.05</v>
      </c>
      <c r="M295" s="31">
        <v>27.621400000000001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438.9</v>
      </c>
      <c r="D296" s="40">
        <v>436.18333333333334</v>
      </c>
      <c r="E296" s="40">
        <v>432.41666666666669</v>
      </c>
      <c r="F296" s="40">
        <v>425.93333333333334</v>
      </c>
      <c r="G296" s="40">
        <v>422.16666666666669</v>
      </c>
      <c r="H296" s="40">
        <v>442.66666666666669</v>
      </c>
      <c r="I296" s="40">
        <v>446.43333333333334</v>
      </c>
      <c r="J296" s="40">
        <v>452.91666666666669</v>
      </c>
      <c r="K296" s="31">
        <v>439.95</v>
      </c>
      <c r="L296" s="31">
        <v>429.7</v>
      </c>
      <c r="M296" s="31">
        <v>18.130800000000001</v>
      </c>
      <c r="N296" s="1"/>
      <c r="O296" s="1"/>
    </row>
    <row r="297" spans="1:15" ht="12.75" customHeight="1">
      <c r="A297" s="31">
        <v>287</v>
      </c>
      <c r="B297" s="31" t="s">
        <v>445</v>
      </c>
      <c r="C297" s="31">
        <v>2552.65</v>
      </c>
      <c r="D297" s="40">
        <v>2581.0499999999997</v>
      </c>
      <c r="E297" s="40">
        <v>2504.0999999999995</v>
      </c>
      <c r="F297" s="40">
        <v>2455.5499999999997</v>
      </c>
      <c r="G297" s="40">
        <v>2378.5999999999995</v>
      </c>
      <c r="H297" s="40">
        <v>2629.5999999999995</v>
      </c>
      <c r="I297" s="40">
        <v>2706.5499999999993</v>
      </c>
      <c r="J297" s="40">
        <v>2755.0999999999995</v>
      </c>
      <c r="K297" s="31">
        <v>2658</v>
      </c>
      <c r="L297" s="31">
        <v>2532.5</v>
      </c>
      <c r="M297" s="31">
        <v>1.03969</v>
      </c>
      <c r="N297" s="1"/>
      <c r="O297" s="1"/>
    </row>
    <row r="298" spans="1:15" ht="12.75" customHeight="1">
      <c r="A298" s="31">
        <v>288</v>
      </c>
      <c r="B298" s="31" t="s">
        <v>869</v>
      </c>
      <c r="C298" s="31">
        <v>1233.5999999999999</v>
      </c>
      <c r="D298" s="40">
        <v>1213.1499999999999</v>
      </c>
      <c r="E298" s="40">
        <v>1186.2999999999997</v>
      </c>
      <c r="F298" s="40">
        <v>1138.9999999999998</v>
      </c>
      <c r="G298" s="40">
        <v>1112.1499999999996</v>
      </c>
      <c r="H298" s="40">
        <v>1260.4499999999998</v>
      </c>
      <c r="I298" s="40">
        <v>1287.2999999999997</v>
      </c>
      <c r="J298" s="40">
        <v>1334.6</v>
      </c>
      <c r="K298" s="31">
        <v>1240</v>
      </c>
      <c r="L298" s="31">
        <v>1165.8499999999999</v>
      </c>
      <c r="M298" s="31">
        <v>4.2355499999999999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1950.15</v>
      </c>
      <c r="D299" s="40">
        <v>1945.3833333333332</v>
      </c>
      <c r="E299" s="40">
        <v>1936.7666666666664</v>
      </c>
      <c r="F299" s="40">
        <v>1923.3833333333332</v>
      </c>
      <c r="G299" s="40">
        <v>1914.7666666666664</v>
      </c>
      <c r="H299" s="40">
        <v>1958.7666666666664</v>
      </c>
      <c r="I299" s="40">
        <v>1967.3833333333332</v>
      </c>
      <c r="J299" s="40">
        <v>1980.7666666666664</v>
      </c>
      <c r="K299" s="31">
        <v>1954</v>
      </c>
      <c r="L299" s="31">
        <v>1932</v>
      </c>
      <c r="M299" s="31">
        <v>32.081949999999999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6835.8</v>
      </c>
      <c r="D300" s="40">
        <v>6846.583333333333</v>
      </c>
      <c r="E300" s="40">
        <v>6775.2166666666662</v>
      </c>
      <c r="F300" s="40">
        <v>6714.6333333333332</v>
      </c>
      <c r="G300" s="40">
        <v>6643.2666666666664</v>
      </c>
      <c r="H300" s="40">
        <v>6907.1666666666661</v>
      </c>
      <c r="I300" s="40">
        <v>6978.5333333333328</v>
      </c>
      <c r="J300" s="40">
        <v>7039.1166666666659</v>
      </c>
      <c r="K300" s="31">
        <v>6917.95</v>
      </c>
      <c r="L300" s="31">
        <v>6786</v>
      </c>
      <c r="M300" s="31">
        <v>1.37693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5092.95</v>
      </c>
      <c r="D301" s="40">
        <v>5093.7999999999993</v>
      </c>
      <c r="E301" s="40">
        <v>5049.1999999999989</v>
      </c>
      <c r="F301" s="40">
        <v>5005.45</v>
      </c>
      <c r="G301" s="40">
        <v>4960.8499999999995</v>
      </c>
      <c r="H301" s="40">
        <v>5137.5499999999984</v>
      </c>
      <c r="I301" s="40">
        <v>5182.1499999999987</v>
      </c>
      <c r="J301" s="40">
        <v>5225.8999999999978</v>
      </c>
      <c r="K301" s="31">
        <v>5138.3999999999996</v>
      </c>
      <c r="L301" s="31">
        <v>5050.05</v>
      </c>
      <c r="M301" s="31">
        <v>1.31704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942.05</v>
      </c>
      <c r="D302" s="40">
        <v>942.20000000000016</v>
      </c>
      <c r="E302" s="40">
        <v>934.8000000000003</v>
      </c>
      <c r="F302" s="40">
        <v>927.55000000000018</v>
      </c>
      <c r="G302" s="40">
        <v>920.15000000000032</v>
      </c>
      <c r="H302" s="40">
        <v>949.45000000000027</v>
      </c>
      <c r="I302" s="40">
        <v>956.85000000000014</v>
      </c>
      <c r="J302" s="40">
        <v>964.10000000000025</v>
      </c>
      <c r="K302" s="31">
        <v>949.6</v>
      </c>
      <c r="L302" s="31">
        <v>934.95</v>
      </c>
      <c r="M302" s="31">
        <v>8.6433199999999992</v>
      </c>
      <c r="N302" s="1"/>
      <c r="O302" s="1"/>
    </row>
    <row r="303" spans="1:15" ht="12.75" customHeight="1">
      <c r="A303" s="31">
        <v>293</v>
      </c>
      <c r="B303" s="31" t="s">
        <v>446</v>
      </c>
      <c r="C303" s="31">
        <v>4015.5</v>
      </c>
      <c r="D303" s="40">
        <v>4000.2166666666667</v>
      </c>
      <c r="E303" s="40">
        <v>3955.4333333333334</v>
      </c>
      <c r="F303" s="40">
        <v>3895.3666666666668</v>
      </c>
      <c r="G303" s="40">
        <v>3850.5833333333335</v>
      </c>
      <c r="H303" s="40">
        <v>4060.2833333333333</v>
      </c>
      <c r="I303" s="40">
        <v>4105.0666666666675</v>
      </c>
      <c r="J303" s="40">
        <v>4165.1333333333332</v>
      </c>
      <c r="K303" s="31">
        <v>4045</v>
      </c>
      <c r="L303" s="31">
        <v>3940.15</v>
      </c>
      <c r="M303" s="31">
        <v>0.53947999999999996</v>
      </c>
      <c r="N303" s="1"/>
      <c r="O303" s="1"/>
    </row>
    <row r="304" spans="1:15" ht="12.75" customHeight="1">
      <c r="A304" s="31">
        <v>294</v>
      </c>
      <c r="B304" s="31" t="s">
        <v>870</v>
      </c>
      <c r="C304" s="31">
        <v>421.35</v>
      </c>
      <c r="D304" s="40">
        <v>424.05</v>
      </c>
      <c r="E304" s="40">
        <v>414.20000000000005</v>
      </c>
      <c r="F304" s="40">
        <v>407.05</v>
      </c>
      <c r="G304" s="40">
        <v>397.20000000000005</v>
      </c>
      <c r="H304" s="40">
        <v>431.20000000000005</v>
      </c>
      <c r="I304" s="40">
        <v>441.05000000000007</v>
      </c>
      <c r="J304" s="40">
        <v>448.20000000000005</v>
      </c>
      <c r="K304" s="31">
        <v>433.9</v>
      </c>
      <c r="L304" s="31">
        <v>416.9</v>
      </c>
      <c r="M304" s="31">
        <v>12.111039999999999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919.65</v>
      </c>
      <c r="D305" s="40">
        <v>913.2166666666667</v>
      </c>
      <c r="E305" s="40">
        <v>901.43333333333339</v>
      </c>
      <c r="F305" s="40">
        <v>883.2166666666667</v>
      </c>
      <c r="G305" s="40">
        <v>871.43333333333339</v>
      </c>
      <c r="H305" s="40">
        <v>931.43333333333339</v>
      </c>
      <c r="I305" s="40">
        <v>943.2166666666667</v>
      </c>
      <c r="J305" s="40">
        <v>961.43333333333339</v>
      </c>
      <c r="K305" s="31">
        <v>925</v>
      </c>
      <c r="L305" s="31">
        <v>895</v>
      </c>
      <c r="M305" s="31">
        <v>170.8322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200.55</v>
      </c>
      <c r="D306" s="40">
        <v>201.35000000000002</v>
      </c>
      <c r="E306" s="40">
        <v>198.05000000000004</v>
      </c>
      <c r="F306" s="40">
        <v>195.55</v>
      </c>
      <c r="G306" s="40">
        <v>192.25000000000003</v>
      </c>
      <c r="H306" s="40">
        <v>203.85000000000005</v>
      </c>
      <c r="I306" s="40">
        <v>207.15</v>
      </c>
      <c r="J306" s="40">
        <v>209.65000000000006</v>
      </c>
      <c r="K306" s="31">
        <v>204.65</v>
      </c>
      <c r="L306" s="31">
        <v>198.85</v>
      </c>
      <c r="M306" s="31">
        <v>38.111759999999997</v>
      </c>
      <c r="N306" s="1"/>
      <c r="O306" s="1"/>
    </row>
    <row r="307" spans="1:15" ht="12.75" customHeight="1">
      <c r="A307" s="31">
        <v>297</v>
      </c>
      <c r="B307" s="31" t="s">
        <v>319</v>
      </c>
      <c r="C307" s="31">
        <v>21.25</v>
      </c>
      <c r="D307" s="40">
        <v>21.416666666666668</v>
      </c>
      <c r="E307" s="40">
        <v>20.883333333333336</v>
      </c>
      <c r="F307" s="40">
        <v>20.516666666666669</v>
      </c>
      <c r="G307" s="40">
        <v>19.983333333333338</v>
      </c>
      <c r="H307" s="40">
        <v>21.783333333333335</v>
      </c>
      <c r="I307" s="40">
        <v>22.316666666666666</v>
      </c>
      <c r="J307" s="40">
        <v>22.683333333333334</v>
      </c>
      <c r="K307" s="31">
        <v>21.95</v>
      </c>
      <c r="L307" s="31">
        <v>21.05</v>
      </c>
      <c r="M307" s="31">
        <v>46.016500000000001</v>
      </c>
      <c r="N307" s="1"/>
      <c r="O307" s="1"/>
    </row>
    <row r="308" spans="1:15" ht="12.75" customHeight="1">
      <c r="A308" s="31">
        <v>298</v>
      </c>
      <c r="B308" s="31" t="s">
        <v>449</v>
      </c>
      <c r="C308" s="31">
        <v>275.60000000000002</v>
      </c>
      <c r="D308" s="40">
        <v>275.48333333333335</v>
      </c>
      <c r="E308" s="40">
        <v>269.56666666666672</v>
      </c>
      <c r="F308" s="40">
        <v>263.53333333333336</v>
      </c>
      <c r="G308" s="40">
        <v>257.61666666666673</v>
      </c>
      <c r="H308" s="40">
        <v>281.51666666666671</v>
      </c>
      <c r="I308" s="40">
        <v>287.43333333333334</v>
      </c>
      <c r="J308" s="40">
        <v>293.4666666666667</v>
      </c>
      <c r="K308" s="31">
        <v>281.39999999999998</v>
      </c>
      <c r="L308" s="31">
        <v>269.45</v>
      </c>
      <c r="M308" s="31">
        <v>2.48766</v>
      </c>
      <c r="N308" s="1"/>
      <c r="O308" s="1"/>
    </row>
    <row r="309" spans="1:15" ht="12.75" customHeight="1">
      <c r="A309" s="31">
        <v>299</v>
      </c>
      <c r="B309" s="31" t="s">
        <v>451</v>
      </c>
      <c r="C309" s="31">
        <v>710.5</v>
      </c>
      <c r="D309" s="40">
        <v>712.6</v>
      </c>
      <c r="E309" s="40">
        <v>702.90000000000009</v>
      </c>
      <c r="F309" s="40">
        <v>695.30000000000007</v>
      </c>
      <c r="G309" s="40">
        <v>685.60000000000014</v>
      </c>
      <c r="H309" s="40">
        <v>720.2</v>
      </c>
      <c r="I309" s="40">
        <v>729.90000000000009</v>
      </c>
      <c r="J309" s="40">
        <v>737.5</v>
      </c>
      <c r="K309" s="31">
        <v>722.3</v>
      </c>
      <c r="L309" s="31">
        <v>705</v>
      </c>
      <c r="M309" s="31">
        <v>1.44204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219.7</v>
      </c>
      <c r="D310" s="40">
        <v>220.83333333333334</v>
      </c>
      <c r="E310" s="40">
        <v>217.16666666666669</v>
      </c>
      <c r="F310" s="40">
        <v>214.63333333333335</v>
      </c>
      <c r="G310" s="40">
        <v>210.9666666666667</v>
      </c>
      <c r="H310" s="40">
        <v>223.36666666666667</v>
      </c>
      <c r="I310" s="40">
        <v>227.03333333333336</v>
      </c>
      <c r="J310" s="40">
        <v>229.56666666666666</v>
      </c>
      <c r="K310" s="31">
        <v>224.5</v>
      </c>
      <c r="L310" s="31">
        <v>218.3</v>
      </c>
      <c r="M310" s="31">
        <v>36.510330000000003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556</v>
      </c>
      <c r="D311" s="40">
        <v>557</v>
      </c>
      <c r="E311" s="40">
        <v>549</v>
      </c>
      <c r="F311" s="40">
        <v>542</v>
      </c>
      <c r="G311" s="40">
        <v>534</v>
      </c>
      <c r="H311" s="40">
        <v>564</v>
      </c>
      <c r="I311" s="40">
        <v>572</v>
      </c>
      <c r="J311" s="40">
        <v>579</v>
      </c>
      <c r="K311" s="31">
        <v>565</v>
      </c>
      <c r="L311" s="31">
        <v>550</v>
      </c>
      <c r="M311" s="31">
        <v>29.481539999999999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7511.65</v>
      </c>
      <c r="D312" s="40">
        <v>7517.2166666666672</v>
      </c>
      <c r="E312" s="40">
        <v>7454.4333333333343</v>
      </c>
      <c r="F312" s="40">
        <v>7397.2166666666672</v>
      </c>
      <c r="G312" s="40">
        <v>7334.4333333333343</v>
      </c>
      <c r="H312" s="40">
        <v>7574.4333333333343</v>
      </c>
      <c r="I312" s="40">
        <v>7637.2166666666672</v>
      </c>
      <c r="J312" s="40">
        <v>7694.4333333333343</v>
      </c>
      <c r="K312" s="31">
        <v>7580</v>
      </c>
      <c r="L312" s="31">
        <v>7460</v>
      </c>
      <c r="M312" s="31">
        <v>5.62432</v>
      </c>
      <c r="N312" s="1"/>
      <c r="O312" s="1"/>
    </row>
    <row r="313" spans="1:15" ht="12.75" customHeight="1">
      <c r="A313" s="31">
        <v>303</v>
      </c>
      <c r="B313" s="31" t="s">
        <v>871</v>
      </c>
      <c r="C313" s="31">
        <v>2852.55</v>
      </c>
      <c r="D313" s="40">
        <v>2870.2166666666667</v>
      </c>
      <c r="E313" s="40">
        <v>2812.4333333333334</v>
      </c>
      <c r="F313" s="40">
        <v>2772.3166666666666</v>
      </c>
      <c r="G313" s="40">
        <v>2714.5333333333333</v>
      </c>
      <c r="H313" s="40">
        <v>2910.3333333333335</v>
      </c>
      <c r="I313" s="40">
        <v>2968.1166666666672</v>
      </c>
      <c r="J313" s="40">
        <v>3008.2333333333336</v>
      </c>
      <c r="K313" s="31">
        <v>2928</v>
      </c>
      <c r="L313" s="31">
        <v>2830.1</v>
      </c>
      <c r="M313" s="31">
        <v>0.33078000000000002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337.35</v>
      </c>
      <c r="D314" s="40">
        <v>339.08333333333337</v>
      </c>
      <c r="E314" s="40">
        <v>334.61666666666673</v>
      </c>
      <c r="F314" s="40">
        <v>331.88333333333338</v>
      </c>
      <c r="G314" s="40">
        <v>327.41666666666674</v>
      </c>
      <c r="H314" s="40">
        <v>341.81666666666672</v>
      </c>
      <c r="I314" s="40">
        <v>346.28333333333342</v>
      </c>
      <c r="J314" s="40">
        <v>349.01666666666671</v>
      </c>
      <c r="K314" s="31">
        <v>343.55</v>
      </c>
      <c r="L314" s="31">
        <v>336.35</v>
      </c>
      <c r="M314" s="31">
        <v>13.12973</v>
      </c>
      <c r="N314" s="1"/>
      <c r="O314" s="1"/>
    </row>
    <row r="315" spans="1:15" ht="12.75" customHeight="1">
      <c r="A315" s="31">
        <v>305</v>
      </c>
      <c r="B315" s="31" t="s">
        <v>454</v>
      </c>
      <c r="C315" s="31">
        <v>305</v>
      </c>
      <c r="D315" s="40">
        <v>309.66666666666669</v>
      </c>
      <c r="E315" s="40">
        <v>298.33333333333337</v>
      </c>
      <c r="F315" s="40">
        <v>291.66666666666669</v>
      </c>
      <c r="G315" s="40">
        <v>280.33333333333337</v>
      </c>
      <c r="H315" s="40">
        <v>316.33333333333337</v>
      </c>
      <c r="I315" s="40">
        <v>327.66666666666674</v>
      </c>
      <c r="J315" s="40">
        <v>334.33333333333337</v>
      </c>
      <c r="K315" s="31">
        <v>321</v>
      </c>
      <c r="L315" s="31">
        <v>303</v>
      </c>
      <c r="M315" s="31">
        <v>38.017049999999998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970.5</v>
      </c>
      <c r="D316" s="40">
        <v>980.93333333333339</v>
      </c>
      <c r="E316" s="40">
        <v>956.56666666666683</v>
      </c>
      <c r="F316" s="40">
        <v>942.63333333333344</v>
      </c>
      <c r="G316" s="40">
        <v>918.26666666666688</v>
      </c>
      <c r="H316" s="40">
        <v>994.86666666666679</v>
      </c>
      <c r="I316" s="40">
        <v>1019.2333333333333</v>
      </c>
      <c r="J316" s="40">
        <v>1033.1666666666667</v>
      </c>
      <c r="K316" s="31">
        <v>1005.3</v>
      </c>
      <c r="L316" s="31">
        <v>967</v>
      </c>
      <c r="M316" s="31">
        <v>18.522549999999999</v>
      </c>
      <c r="N316" s="1"/>
      <c r="O316" s="1"/>
    </row>
    <row r="317" spans="1:15" ht="12.75" customHeight="1">
      <c r="A317" s="31">
        <v>307</v>
      </c>
      <c r="B317" s="31" t="s">
        <v>459</v>
      </c>
      <c r="C317" s="31">
        <v>1934.55</v>
      </c>
      <c r="D317" s="40">
        <v>1913.6000000000001</v>
      </c>
      <c r="E317" s="40">
        <v>1847.2000000000003</v>
      </c>
      <c r="F317" s="40">
        <v>1759.8500000000001</v>
      </c>
      <c r="G317" s="40">
        <v>1693.4500000000003</v>
      </c>
      <c r="H317" s="40">
        <v>2000.9500000000003</v>
      </c>
      <c r="I317" s="40">
        <v>2067.3500000000004</v>
      </c>
      <c r="J317" s="40">
        <v>2154.7000000000003</v>
      </c>
      <c r="K317" s="31">
        <v>1980</v>
      </c>
      <c r="L317" s="31">
        <v>1826.25</v>
      </c>
      <c r="M317" s="31">
        <v>20.84656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3153.2</v>
      </c>
      <c r="D318" s="40">
        <v>3160.7333333333336</v>
      </c>
      <c r="E318" s="40">
        <v>3117.4666666666672</v>
      </c>
      <c r="F318" s="40">
        <v>3081.7333333333336</v>
      </c>
      <c r="G318" s="40">
        <v>3038.4666666666672</v>
      </c>
      <c r="H318" s="40">
        <v>3196.4666666666672</v>
      </c>
      <c r="I318" s="40">
        <v>3239.7333333333336</v>
      </c>
      <c r="J318" s="40">
        <v>3275.4666666666672</v>
      </c>
      <c r="K318" s="31">
        <v>3204</v>
      </c>
      <c r="L318" s="31">
        <v>3125</v>
      </c>
      <c r="M318" s="31">
        <v>2.19754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993.05</v>
      </c>
      <c r="D319" s="40">
        <v>998.18333333333339</v>
      </c>
      <c r="E319" s="40">
        <v>969.86666666666679</v>
      </c>
      <c r="F319" s="40">
        <v>946.68333333333339</v>
      </c>
      <c r="G319" s="40">
        <v>918.36666666666679</v>
      </c>
      <c r="H319" s="40">
        <v>1021.3666666666668</v>
      </c>
      <c r="I319" s="40">
        <v>1049.6833333333334</v>
      </c>
      <c r="J319" s="40">
        <v>1072.8666666666668</v>
      </c>
      <c r="K319" s="31">
        <v>1026.5</v>
      </c>
      <c r="L319" s="31">
        <v>975</v>
      </c>
      <c r="M319" s="31">
        <v>7.9729400000000004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1012.35</v>
      </c>
      <c r="D320" s="40">
        <v>1014.3833333333332</v>
      </c>
      <c r="E320" s="40">
        <v>1004.1666666666665</v>
      </c>
      <c r="F320" s="40">
        <v>995.98333333333335</v>
      </c>
      <c r="G320" s="40">
        <v>985.76666666666665</v>
      </c>
      <c r="H320" s="40">
        <v>1022.5666666666664</v>
      </c>
      <c r="I320" s="40">
        <v>1032.7833333333331</v>
      </c>
      <c r="J320" s="40">
        <v>1040.9666666666662</v>
      </c>
      <c r="K320" s="31">
        <v>1024.5999999999999</v>
      </c>
      <c r="L320" s="31">
        <v>1006.2</v>
      </c>
      <c r="M320" s="31">
        <v>2.4556900000000002</v>
      </c>
      <c r="N320" s="1"/>
      <c r="O320" s="1"/>
    </row>
    <row r="321" spans="1:15" ht="12.75" customHeight="1">
      <c r="A321" s="31">
        <v>311</v>
      </c>
      <c r="B321" s="31" t="s">
        <v>450</v>
      </c>
      <c r="C321" s="31">
        <v>258.2</v>
      </c>
      <c r="D321" s="40">
        <v>254.43333333333331</v>
      </c>
      <c r="E321" s="40">
        <v>245.96666666666664</v>
      </c>
      <c r="F321" s="40">
        <v>233.73333333333332</v>
      </c>
      <c r="G321" s="40">
        <v>225.26666666666665</v>
      </c>
      <c r="H321" s="40">
        <v>266.66666666666663</v>
      </c>
      <c r="I321" s="40">
        <v>275.13333333333327</v>
      </c>
      <c r="J321" s="40">
        <v>287.36666666666662</v>
      </c>
      <c r="K321" s="31">
        <v>262.89999999999998</v>
      </c>
      <c r="L321" s="31">
        <v>242.2</v>
      </c>
      <c r="M321" s="31">
        <v>15.96129</v>
      </c>
      <c r="N321" s="1"/>
      <c r="O321" s="1"/>
    </row>
    <row r="322" spans="1:15" ht="12.75" customHeight="1">
      <c r="A322" s="31">
        <v>312</v>
      </c>
      <c r="B322" s="31" t="s">
        <v>457</v>
      </c>
      <c r="C322" s="31">
        <v>194.85</v>
      </c>
      <c r="D322" s="40">
        <v>197.91666666666666</v>
      </c>
      <c r="E322" s="40">
        <v>190.93333333333331</v>
      </c>
      <c r="F322" s="40">
        <v>187.01666666666665</v>
      </c>
      <c r="G322" s="40">
        <v>180.0333333333333</v>
      </c>
      <c r="H322" s="40">
        <v>201.83333333333331</v>
      </c>
      <c r="I322" s="40">
        <v>208.81666666666666</v>
      </c>
      <c r="J322" s="40">
        <v>212.73333333333332</v>
      </c>
      <c r="K322" s="31">
        <v>204.9</v>
      </c>
      <c r="L322" s="31">
        <v>194</v>
      </c>
      <c r="M322" s="31">
        <v>12.0661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173</v>
      </c>
      <c r="D323" s="40">
        <v>173.51666666666665</v>
      </c>
      <c r="E323" s="40">
        <v>169.83333333333331</v>
      </c>
      <c r="F323" s="40">
        <v>166.66666666666666</v>
      </c>
      <c r="G323" s="40">
        <v>162.98333333333332</v>
      </c>
      <c r="H323" s="40">
        <v>176.68333333333331</v>
      </c>
      <c r="I323" s="40">
        <v>180.36666666666665</v>
      </c>
      <c r="J323" s="40">
        <v>183.5333333333333</v>
      </c>
      <c r="K323" s="31">
        <v>177.2</v>
      </c>
      <c r="L323" s="31">
        <v>170.35</v>
      </c>
      <c r="M323" s="31">
        <v>3.1259399999999999</v>
      </c>
      <c r="N323" s="1"/>
      <c r="O323" s="1"/>
    </row>
    <row r="324" spans="1:15" ht="12.75" customHeight="1">
      <c r="A324" s="31">
        <v>314</v>
      </c>
      <c r="B324" s="31" t="s">
        <v>456</v>
      </c>
      <c r="C324" s="31">
        <v>866.9</v>
      </c>
      <c r="D324" s="40">
        <v>855.66666666666663</v>
      </c>
      <c r="E324" s="40">
        <v>837.83333333333326</v>
      </c>
      <c r="F324" s="40">
        <v>808.76666666666665</v>
      </c>
      <c r="G324" s="40">
        <v>790.93333333333328</v>
      </c>
      <c r="H324" s="40">
        <v>884.73333333333323</v>
      </c>
      <c r="I324" s="40">
        <v>902.56666666666649</v>
      </c>
      <c r="J324" s="40">
        <v>931.63333333333321</v>
      </c>
      <c r="K324" s="31">
        <v>873.5</v>
      </c>
      <c r="L324" s="31">
        <v>826.6</v>
      </c>
      <c r="M324" s="31">
        <v>3.5175200000000002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4831.45</v>
      </c>
      <c r="D325" s="40">
        <v>4816.4333333333334</v>
      </c>
      <c r="E325" s="40">
        <v>4777.8666666666668</v>
      </c>
      <c r="F325" s="40">
        <v>4724.2833333333338</v>
      </c>
      <c r="G325" s="40">
        <v>4685.7166666666672</v>
      </c>
      <c r="H325" s="40">
        <v>4870.0166666666664</v>
      </c>
      <c r="I325" s="40">
        <v>4908.5833333333339</v>
      </c>
      <c r="J325" s="40">
        <v>4962.1666666666661</v>
      </c>
      <c r="K325" s="31">
        <v>4855</v>
      </c>
      <c r="L325" s="31">
        <v>4762.8500000000004</v>
      </c>
      <c r="M325" s="31">
        <v>6.59274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42.9</v>
      </c>
      <c r="D326" s="40">
        <v>43.183333333333337</v>
      </c>
      <c r="E326" s="40">
        <v>42.516666666666673</v>
      </c>
      <c r="F326" s="40">
        <v>42.133333333333333</v>
      </c>
      <c r="G326" s="40">
        <v>41.466666666666669</v>
      </c>
      <c r="H326" s="40">
        <v>43.566666666666677</v>
      </c>
      <c r="I326" s="40">
        <v>44.233333333333334</v>
      </c>
      <c r="J326" s="40">
        <v>44.616666666666681</v>
      </c>
      <c r="K326" s="31">
        <v>43.85</v>
      </c>
      <c r="L326" s="31">
        <v>42.8</v>
      </c>
      <c r="M326" s="31">
        <v>9.9118899999999996</v>
      </c>
      <c r="N326" s="1"/>
      <c r="O326" s="1"/>
    </row>
    <row r="327" spans="1:15" ht="12.75" customHeight="1">
      <c r="A327" s="31">
        <v>317</v>
      </c>
      <c r="B327" s="31" t="s">
        <v>448</v>
      </c>
      <c r="C327" s="31">
        <v>173.9</v>
      </c>
      <c r="D327" s="40">
        <v>174.29999999999998</v>
      </c>
      <c r="E327" s="40">
        <v>172.19999999999996</v>
      </c>
      <c r="F327" s="40">
        <v>170.49999999999997</v>
      </c>
      <c r="G327" s="40">
        <v>168.39999999999995</v>
      </c>
      <c r="H327" s="40">
        <v>175.99999999999997</v>
      </c>
      <c r="I327" s="40">
        <v>178.1</v>
      </c>
      <c r="J327" s="40">
        <v>179.79999999999998</v>
      </c>
      <c r="K327" s="31">
        <v>176.4</v>
      </c>
      <c r="L327" s="31">
        <v>172.6</v>
      </c>
      <c r="M327" s="31">
        <v>12.25262</v>
      </c>
      <c r="N327" s="1"/>
      <c r="O327" s="1"/>
    </row>
    <row r="328" spans="1:15" ht="12.75" customHeight="1">
      <c r="A328" s="31">
        <v>318</v>
      </c>
      <c r="B328" s="31" t="s">
        <v>458</v>
      </c>
      <c r="C328" s="31">
        <v>965.35</v>
      </c>
      <c r="D328" s="40">
        <v>971.44999999999993</v>
      </c>
      <c r="E328" s="40">
        <v>949.89999999999986</v>
      </c>
      <c r="F328" s="40">
        <v>934.44999999999993</v>
      </c>
      <c r="G328" s="40">
        <v>912.89999999999986</v>
      </c>
      <c r="H328" s="40">
        <v>986.89999999999986</v>
      </c>
      <c r="I328" s="40">
        <v>1008.4499999999998</v>
      </c>
      <c r="J328" s="40">
        <v>1023.8999999999999</v>
      </c>
      <c r="K328" s="31">
        <v>993</v>
      </c>
      <c r="L328" s="31">
        <v>956</v>
      </c>
      <c r="M328" s="31">
        <v>3.8388599999999999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3363.1</v>
      </c>
      <c r="D329" s="40">
        <v>3361</v>
      </c>
      <c r="E329" s="40">
        <v>3327.05</v>
      </c>
      <c r="F329" s="40">
        <v>3291</v>
      </c>
      <c r="G329" s="40">
        <v>3257.05</v>
      </c>
      <c r="H329" s="40">
        <v>3397.05</v>
      </c>
      <c r="I329" s="40">
        <v>3431</v>
      </c>
      <c r="J329" s="40">
        <v>3467.05</v>
      </c>
      <c r="K329" s="31">
        <v>3394.95</v>
      </c>
      <c r="L329" s="31">
        <v>3324.95</v>
      </c>
      <c r="M329" s="31">
        <v>2.9694199999999999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78167.5</v>
      </c>
      <c r="D330" s="40">
        <v>78382.083333333328</v>
      </c>
      <c r="E330" s="40">
        <v>77835.416666666657</v>
      </c>
      <c r="F330" s="40">
        <v>77503.333333333328</v>
      </c>
      <c r="G330" s="40">
        <v>76956.666666666657</v>
      </c>
      <c r="H330" s="40">
        <v>78714.166666666657</v>
      </c>
      <c r="I330" s="40">
        <v>79260.833333333314</v>
      </c>
      <c r="J330" s="40">
        <v>79592.916666666657</v>
      </c>
      <c r="K330" s="31">
        <v>78928.75</v>
      </c>
      <c r="L330" s="31">
        <v>78050</v>
      </c>
      <c r="M330" s="31">
        <v>9.9260000000000001E-2</v>
      </c>
      <c r="N330" s="1"/>
      <c r="O330" s="1"/>
    </row>
    <row r="331" spans="1:15" ht="12.75" customHeight="1">
      <c r="A331" s="31">
        <v>321</v>
      </c>
      <c r="B331" s="31" t="s">
        <v>452</v>
      </c>
      <c r="C331" s="31">
        <v>50</v>
      </c>
      <c r="D331" s="40">
        <v>50.233333333333327</v>
      </c>
      <c r="E331" s="40">
        <v>49.616666666666653</v>
      </c>
      <c r="F331" s="40">
        <v>49.233333333333327</v>
      </c>
      <c r="G331" s="40">
        <v>48.616666666666653</v>
      </c>
      <c r="H331" s="40">
        <v>50.616666666666653</v>
      </c>
      <c r="I331" s="40">
        <v>51.233333333333327</v>
      </c>
      <c r="J331" s="40">
        <v>51.616666666666653</v>
      </c>
      <c r="K331" s="31">
        <v>50.85</v>
      </c>
      <c r="L331" s="31">
        <v>49.85</v>
      </c>
      <c r="M331" s="31">
        <v>7.0137600000000004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1671.95</v>
      </c>
      <c r="D332" s="40">
        <v>1657.5</v>
      </c>
      <c r="E332" s="40">
        <v>1632.1</v>
      </c>
      <c r="F332" s="40">
        <v>1592.25</v>
      </c>
      <c r="G332" s="40">
        <v>1566.85</v>
      </c>
      <c r="H332" s="40">
        <v>1697.35</v>
      </c>
      <c r="I332" s="40">
        <v>1722.75</v>
      </c>
      <c r="J332" s="40">
        <v>1762.6</v>
      </c>
      <c r="K332" s="31">
        <v>1682.9</v>
      </c>
      <c r="L332" s="31">
        <v>1617.65</v>
      </c>
      <c r="M332" s="31">
        <v>14.716279999999999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426.6</v>
      </c>
      <c r="D333" s="40">
        <v>427.68333333333334</v>
      </c>
      <c r="E333" s="40">
        <v>423.66666666666669</v>
      </c>
      <c r="F333" s="40">
        <v>420.73333333333335</v>
      </c>
      <c r="G333" s="40">
        <v>416.7166666666667</v>
      </c>
      <c r="H333" s="40">
        <v>430.61666666666667</v>
      </c>
      <c r="I333" s="40">
        <v>434.63333333333333</v>
      </c>
      <c r="J333" s="40">
        <v>437.56666666666666</v>
      </c>
      <c r="K333" s="31">
        <v>431.7</v>
      </c>
      <c r="L333" s="31">
        <v>424.75</v>
      </c>
      <c r="M333" s="31">
        <v>2.4026900000000002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857.15</v>
      </c>
      <c r="D334" s="40">
        <v>863.41666666666663</v>
      </c>
      <c r="E334" s="40">
        <v>846.83333333333326</v>
      </c>
      <c r="F334" s="40">
        <v>836.51666666666665</v>
      </c>
      <c r="G334" s="40">
        <v>819.93333333333328</v>
      </c>
      <c r="H334" s="40">
        <v>873.73333333333323</v>
      </c>
      <c r="I334" s="40">
        <v>890.31666666666649</v>
      </c>
      <c r="J334" s="40">
        <v>900.63333333333321</v>
      </c>
      <c r="K334" s="31">
        <v>880</v>
      </c>
      <c r="L334" s="31">
        <v>853.1</v>
      </c>
      <c r="M334" s="31">
        <v>0.51358000000000004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99.25</v>
      </c>
      <c r="D335" s="40">
        <v>100.08333333333333</v>
      </c>
      <c r="E335" s="40">
        <v>98.166666666666657</v>
      </c>
      <c r="F335" s="40">
        <v>97.083333333333329</v>
      </c>
      <c r="G335" s="40">
        <v>95.166666666666657</v>
      </c>
      <c r="H335" s="40">
        <v>101.16666666666666</v>
      </c>
      <c r="I335" s="40">
        <v>103.08333333333331</v>
      </c>
      <c r="J335" s="40">
        <v>104.16666666666666</v>
      </c>
      <c r="K335" s="31">
        <v>102</v>
      </c>
      <c r="L335" s="31">
        <v>99</v>
      </c>
      <c r="M335" s="31">
        <v>323.48525999999998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6131.75</v>
      </c>
      <c r="D336" s="40">
        <v>6173.05</v>
      </c>
      <c r="E336" s="40">
        <v>6078.8</v>
      </c>
      <c r="F336" s="40">
        <v>6025.85</v>
      </c>
      <c r="G336" s="40">
        <v>5931.6</v>
      </c>
      <c r="H336" s="40">
        <v>6226</v>
      </c>
      <c r="I336" s="40">
        <v>6320.25</v>
      </c>
      <c r="J336" s="40">
        <v>6373.2</v>
      </c>
      <c r="K336" s="31">
        <v>6267.3</v>
      </c>
      <c r="L336" s="31">
        <v>6120.1</v>
      </c>
      <c r="M336" s="31">
        <v>1.7114499999999999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3504.6</v>
      </c>
      <c r="D337" s="40">
        <v>3505.2833333333333</v>
      </c>
      <c r="E337" s="40">
        <v>3474.5666666666666</v>
      </c>
      <c r="F337" s="40">
        <v>3444.5333333333333</v>
      </c>
      <c r="G337" s="40">
        <v>3413.8166666666666</v>
      </c>
      <c r="H337" s="40">
        <v>3535.3166666666666</v>
      </c>
      <c r="I337" s="40">
        <v>3566.0333333333328</v>
      </c>
      <c r="J337" s="40">
        <v>3596.0666666666666</v>
      </c>
      <c r="K337" s="31">
        <v>3536</v>
      </c>
      <c r="L337" s="31">
        <v>3475.25</v>
      </c>
      <c r="M337" s="31">
        <v>2.1775899999999999</v>
      </c>
      <c r="N337" s="1"/>
      <c r="O337" s="1"/>
    </row>
    <row r="338" spans="1:15" ht="12.75" customHeight="1">
      <c r="A338" s="31">
        <v>328</v>
      </c>
      <c r="B338" s="31" t="s">
        <v>872</v>
      </c>
      <c r="C338" s="31">
        <v>2312.5</v>
      </c>
      <c r="D338" s="40">
        <v>2298.9833333333336</v>
      </c>
      <c r="E338" s="40">
        <v>2278.6166666666672</v>
      </c>
      <c r="F338" s="40">
        <v>2244.7333333333336</v>
      </c>
      <c r="G338" s="40">
        <v>2224.3666666666672</v>
      </c>
      <c r="H338" s="40">
        <v>2332.8666666666672</v>
      </c>
      <c r="I338" s="40">
        <v>2353.233333333334</v>
      </c>
      <c r="J338" s="40">
        <v>2387.1166666666672</v>
      </c>
      <c r="K338" s="31">
        <v>2319.35</v>
      </c>
      <c r="L338" s="31">
        <v>2265.1</v>
      </c>
      <c r="M338" s="31">
        <v>0.32730999999999999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47.9</v>
      </c>
      <c r="D339" s="40">
        <v>48.04999999999999</v>
      </c>
      <c r="E339" s="40">
        <v>46.799999999999983</v>
      </c>
      <c r="F339" s="40">
        <v>45.699999999999996</v>
      </c>
      <c r="G339" s="40">
        <v>44.449999999999989</v>
      </c>
      <c r="H339" s="40">
        <v>49.149999999999977</v>
      </c>
      <c r="I339" s="40">
        <v>50.399999999999991</v>
      </c>
      <c r="J339" s="40">
        <v>51.499999999999972</v>
      </c>
      <c r="K339" s="31">
        <v>49.3</v>
      </c>
      <c r="L339" s="31">
        <v>46.95</v>
      </c>
      <c r="M339" s="31">
        <v>105.29357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80.5</v>
      </c>
      <c r="D340" s="40">
        <v>80.583333333333329</v>
      </c>
      <c r="E340" s="40">
        <v>79.466666666666654</v>
      </c>
      <c r="F340" s="40">
        <v>78.433333333333323</v>
      </c>
      <c r="G340" s="40">
        <v>77.316666666666649</v>
      </c>
      <c r="H340" s="40">
        <v>81.61666666666666</v>
      </c>
      <c r="I340" s="40">
        <v>82.733333333333334</v>
      </c>
      <c r="J340" s="40">
        <v>83.766666666666666</v>
      </c>
      <c r="K340" s="31">
        <v>81.7</v>
      </c>
      <c r="L340" s="31">
        <v>79.55</v>
      </c>
      <c r="M340" s="31">
        <v>59.298879999999997</v>
      </c>
      <c r="N340" s="1"/>
      <c r="O340" s="1"/>
    </row>
    <row r="341" spans="1:15" ht="12.75" customHeight="1">
      <c r="A341" s="31">
        <v>331</v>
      </c>
      <c r="B341" s="31" t="s">
        <v>462</v>
      </c>
      <c r="C341" s="31">
        <v>636.75</v>
      </c>
      <c r="D341" s="40">
        <v>637.05000000000007</v>
      </c>
      <c r="E341" s="40">
        <v>624.70000000000016</v>
      </c>
      <c r="F341" s="40">
        <v>612.65000000000009</v>
      </c>
      <c r="G341" s="40">
        <v>600.30000000000018</v>
      </c>
      <c r="H341" s="40">
        <v>649.10000000000014</v>
      </c>
      <c r="I341" s="40">
        <v>661.45</v>
      </c>
      <c r="J341" s="40">
        <v>673.50000000000011</v>
      </c>
      <c r="K341" s="31">
        <v>649.4</v>
      </c>
      <c r="L341" s="31">
        <v>625</v>
      </c>
      <c r="M341" s="31">
        <v>1.2876799999999999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18952.900000000001</v>
      </c>
      <c r="D342" s="40">
        <v>18931.833333333332</v>
      </c>
      <c r="E342" s="40">
        <v>18821.066666666666</v>
      </c>
      <c r="F342" s="40">
        <v>18689.233333333334</v>
      </c>
      <c r="G342" s="40">
        <v>18578.466666666667</v>
      </c>
      <c r="H342" s="40">
        <v>19063.666666666664</v>
      </c>
      <c r="I342" s="40">
        <v>19174.433333333334</v>
      </c>
      <c r="J342" s="40">
        <v>19306.266666666663</v>
      </c>
      <c r="K342" s="31">
        <v>19042.599999999999</v>
      </c>
      <c r="L342" s="31">
        <v>18800</v>
      </c>
      <c r="M342" s="31">
        <v>0.38058999999999998</v>
      </c>
      <c r="N342" s="1"/>
      <c r="O342" s="1"/>
    </row>
    <row r="343" spans="1:15" ht="12.75" customHeight="1">
      <c r="A343" s="31">
        <v>333</v>
      </c>
      <c r="B343" s="31" t="s">
        <v>468</v>
      </c>
      <c r="C343" s="31">
        <v>90.2</v>
      </c>
      <c r="D343" s="40">
        <v>90.066666666666663</v>
      </c>
      <c r="E343" s="40">
        <v>88.433333333333323</v>
      </c>
      <c r="F343" s="40">
        <v>86.666666666666657</v>
      </c>
      <c r="G343" s="40">
        <v>85.033333333333317</v>
      </c>
      <c r="H343" s="40">
        <v>91.833333333333329</v>
      </c>
      <c r="I343" s="40">
        <v>93.466666666666654</v>
      </c>
      <c r="J343" s="40">
        <v>95.233333333333334</v>
      </c>
      <c r="K343" s="31">
        <v>91.7</v>
      </c>
      <c r="L343" s="31">
        <v>88.3</v>
      </c>
      <c r="M343" s="31">
        <v>26.994679999999999</v>
      </c>
      <c r="N343" s="1"/>
      <c r="O343" s="1"/>
    </row>
    <row r="344" spans="1:15" ht="12.75" customHeight="1">
      <c r="A344" s="31">
        <v>334</v>
      </c>
      <c r="B344" s="31" t="s">
        <v>467</v>
      </c>
      <c r="C344" s="31">
        <v>56.2</v>
      </c>
      <c r="D344" s="40">
        <v>56.416666666666664</v>
      </c>
      <c r="E344" s="40">
        <v>55.383333333333326</v>
      </c>
      <c r="F344" s="40">
        <v>54.566666666666663</v>
      </c>
      <c r="G344" s="40">
        <v>53.533333333333324</v>
      </c>
      <c r="H344" s="40">
        <v>57.233333333333327</v>
      </c>
      <c r="I344" s="40">
        <v>58.266666666666673</v>
      </c>
      <c r="J344" s="40">
        <v>59.083333333333329</v>
      </c>
      <c r="K344" s="31">
        <v>57.45</v>
      </c>
      <c r="L344" s="31">
        <v>55.6</v>
      </c>
      <c r="M344" s="31">
        <v>3.4861499999999999</v>
      </c>
      <c r="N344" s="1"/>
      <c r="O344" s="1"/>
    </row>
    <row r="345" spans="1:15" ht="12.75" customHeight="1">
      <c r="A345" s="31">
        <v>335</v>
      </c>
      <c r="B345" s="31" t="s">
        <v>466</v>
      </c>
      <c r="C345" s="31">
        <v>547.20000000000005</v>
      </c>
      <c r="D345" s="40">
        <v>555.45000000000005</v>
      </c>
      <c r="E345" s="40">
        <v>532.95000000000005</v>
      </c>
      <c r="F345" s="40">
        <v>518.70000000000005</v>
      </c>
      <c r="G345" s="40">
        <v>496.20000000000005</v>
      </c>
      <c r="H345" s="40">
        <v>569.70000000000005</v>
      </c>
      <c r="I345" s="40">
        <v>592.20000000000005</v>
      </c>
      <c r="J345" s="40">
        <v>606.45000000000005</v>
      </c>
      <c r="K345" s="31">
        <v>577.95000000000005</v>
      </c>
      <c r="L345" s="31">
        <v>541.20000000000005</v>
      </c>
      <c r="M345" s="31">
        <v>5.5333800000000002</v>
      </c>
      <c r="N345" s="1"/>
      <c r="O345" s="1"/>
    </row>
    <row r="346" spans="1:15" ht="12.75" customHeight="1">
      <c r="A346" s="31">
        <v>336</v>
      </c>
      <c r="B346" s="31" t="s">
        <v>463</v>
      </c>
      <c r="C346" s="31">
        <v>32.25</v>
      </c>
      <c r="D346" s="40">
        <v>32.516666666666673</v>
      </c>
      <c r="E346" s="40">
        <v>31.833333333333343</v>
      </c>
      <c r="F346" s="40">
        <v>31.416666666666671</v>
      </c>
      <c r="G346" s="40">
        <v>30.733333333333341</v>
      </c>
      <c r="H346" s="40">
        <v>32.933333333333344</v>
      </c>
      <c r="I346" s="40">
        <v>33.616666666666667</v>
      </c>
      <c r="J346" s="40">
        <v>34.033333333333346</v>
      </c>
      <c r="K346" s="31">
        <v>33.200000000000003</v>
      </c>
      <c r="L346" s="31">
        <v>32.1</v>
      </c>
      <c r="M346" s="31">
        <v>44.631549999999997</v>
      </c>
      <c r="N346" s="1"/>
      <c r="O346" s="1"/>
    </row>
    <row r="347" spans="1:15" ht="12.75" customHeight="1">
      <c r="A347" s="31">
        <v>337</v>
      </c>
      <c r="B347" s="31" t="s">
        <v>539</v>
      </c>
      <c r="C347" s="31">
        <v>157.94999999999999</v>
      </c>
      <c r="D347" s="40">
        <v>158.85</v>
      </c>
      <c r="E347" s="40">
        <v>156.19999999999999</v>
      </c>
      <c r="F347" s="40">
        <v>154.44999999999999</v>
      </c>
      <c r="G347" s="40">
        <v>151.79999999999998</v>
      </c>
      <c r="H347" s="40">
        <v>160.6</v>
      </c>
      <c r="I347" s="40">
        <v>163.25000000000003</v>
      </c>
      <c r="J347" s="40">
        <v>165</v>
      </c>
      <c r="K347" s="31">
        <v>161.5</v>
      </c>
      <c r="L347" s="31">
        <v>157.1</v>
      </c>
      <c r="M347" s="31">
        <v>2.7132800000000001</v>
      </c>
      <c r="N347" s="1"/>
      <c r="O347" s="1"/>
    </row>
    <row r="348" spans="1:15" ht="12.75" customHeight="1">
      <c r="A348" s="31">
        <v>338</v>
      </c>
      <c r="B348" s="31" t="s">
        <v>469</v>
      </c>
      <c r="C348" s="31">
        <v>2422.4499999999998</v>
      </c>
      <c r="D348" s="40">
        <v>2429.85</v>
      </c>
      <c r="E348" s="40">
        <v>2402.6999999999998</v>
      </c>
      <c r="F348" s="40">
        <v>2382.9499999999998</v>
      </c>
      <c r="G348" s="40">
        <v>2355.7999999999997</v>
      </c>
      <c r="H348" s="40">
        <v>2449.6</v>
      </c>
      <c r="I348" s="40">
        <v>2476.7500000000005</v>
      </c>
      <c r="J348" s="40">
        <v>2496.5</v>
      </c>
      <c r="K348" s="31">
        <v>2457</v>
      </c>
      <c r="L348" s="31">
        <v>2410.1</v>
      </c>
      <c r="M348" s="31">
        <v>3.1629999999999998E-2</v>
      </c>
      <c r="N348" s="1"/>
      <c r="O348" s="1"/>
    </row>
    <row r="349" spans="1:15" ht="12.75" customHeight="1">
      <c r="A349" s="31">
        <v>339</v>
      </c>
      <c r="B349" s="31" t="s">
        <v>464</v>
      </c>
      <c r="C349" s="31">
        <v>65.95</v>
      </c>
      <c r="D349" s="40">
        <v>66.2</v>
      </c>
      <c r="E349" s="40">
        <v>65.150000000000006</v>
      </c>
      <c r="F349" s="40">
        <v>64.350000000000009</v>
      </c>
      <c r="G349" s="40">
        <v>63.300000000000011</v>
      </c>
      <c r="H349" s="40">
        <v>67</v>
      </c>
      <c r="I349" s="40">
        <v>68.049999999999983</v>
      </c>
      <c r="J349" s="40">
        <v>68.849999999999994</v>
      </c>
      <c r="K349" s="31">
        <v>67.25</v>
      </c>
      <c r="L349" s="31">
        <v>65.400000000000006</v>
      </c>
      <c r="M349" s="31">
        <v>16.734670000000001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144.25</v>
      </c>
      <c r="D350" s="40">
        <v>145.1</v>
      </c>
      <c r="E350" s="40">
        <v>143.14999999999998</v>
      </c>
      <c r="F350" s="40">
        <v>142.04999999999998</v>
      </c>
      <c r="G350" s="40">
        <v>140.09999999999997</v>
      </c>
      <c r="H350" s="40">
        <v>146.19999999999999</v>
      </c>
      <c r="I350" s="40">
        <v>148.14999999999998</v>
      </c>
      <c r="J350" s="40">
        <v>149.25</v>
      </c>
      <c r="K350" s="31">
        <v>147.05000000000001</v>
      </c>
      <c r="L350" s="31">
        <v>144</v>
      </c>
      <c r="M350" s="31">
        <v>78.951089999999994</v>
      </c>
      <c r="N350" s="1"/>
      <c r="O350" s="1"/>
    </row>
    <row r="351" spans="1:15" ht="12.75" customHeight="1">
      <c r="A351" s="31">
        <v>341</v>
      </c>
      <c r="B351" s="31" t="s">
        <v>465</v>
      </c>
      <c r="C351" s="31">
        <v>259.55</v>
      </c>
      <c r="D351" s="40">
        <v>260.61666666666662</v>
      </c>
      <c r="E351" s="40">
        <v>257.23333333333323</v>
      </c>
      <c r="F351" s="40">
        <v>254.91666666666663</v>
      </c>
      <c r="G351" s="40">
        <v>251.53333333333325</v>
      </c>
      <c r="H351" s="40">
        <v>262.93333333333322</v>
      </c>
      <c r="I351" s="40">
        <v>266.31666666666655</v>
      </c>
      <c r="J351" s="40">
        <v>268.63333333333321</v>
      </c>
      <c r="K351" s="31">
        <v>264</v>
      </c>
      <c r="L351" s="31">
        <v>258.3</v>
      </c>
      <c r="M351" s="31">
        <v>7.6299900000000003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137.4</v>
      </c>
      <c r="D352" s="40">
        <v>137.46666666666667</v>
      </c>
      <c r="E352" s="40">
        <v>136.68333333333334</v>
      </c>
      <c r="F352" s="40">
        <v>135.96666666666667</v>
      </c>
      <c r="G352" s="40">
        <v>135.18333333333334</v>
      </c>
      <c r="H352" s="40">
        <v>138.18333333333334</v>
      </c>
      <c r="I352" s="40">
        <v>138.9666666666667</v>
      </c>
      <c r="J352" s="40">
        <v>139.68333333333334</v>
      </c>
      <c r="K352" s="31">
        <v>138.25</v>
      </c>
      <c r="L352" s="31">
        <v>136.75</v>
      </c>
      <c r="M352" s="31">
        <v>54.790559999999999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981.4</v>
      </c>
      <c r="D353" s="40">
        <v>988.44999999999993</v>
      </c>
      <c r="E353" s="40">
        <v>967.94999999999982</v>
      </c>
      <c r="F353" s="40">
        <v>954.49999999999989</v>
      </c>
      <c r="G353" s="40">
        <v>933.99999999999977</v>
      </c>
      <c r="H353" s="40">
        <v>1001.8999999999999</v>
      </c>
      <c r="I353" s="40">
        <v>1022.4000000000001</v>
      </c>
      <c r="J353" s="40">
        <v>1035.8499999999999</v>
      </c>
      <c r="K353" s="31">
        <v>1008.95</v>
      </c>
      <c r="L353" s="31">
        <v>975</v>
      </c>
      <c r="M353" s="31">
        <v>10.26336</v>
      </c>
      <c r="N353" s="1"/>
      <c r="O353" s="1"/>
    </row>
    <row r="354" spans="1:15" ht="12.75" customHeight="1">
      <c r="A354" s="31">
        <v>344</v>
      </c>
      <c r="B354" s="31" t="s">
        <v>470</v>
      </c>
      <c r="C354" s="31">
        <v>4490.1499999999996</v>
      </c>
      <c r="D354" s="40">
        <v>4470.0333333333328</v>
      </c>
      <c r="E354" s="40">
        <v>4425.0666666666657</v>
      </c>
      <c r="F354" s="40">
        <v>4359.9833333333327</v>
      </c>
      <c r="G354" s="40">
        <v>4315.0166666666655</v>
      </c>
      <c r="H354" s="40">
        <v>4535.1166666666659</v>
      </c>
      <c r="I354" s="40">
        <v>4580.083333333333</v>
      </c>
      <c r="J354" s="40">
        <v>4645.1666666666661</v>
      </c>
      <c r="K354" s="31">
        <v>4515</v>
      </c>
      <c r="L354" s="31">
        <v>4404.95</v>
      </c>
      <c r="M354" s="31">
        <v>1.33754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221.95</v>
      </c>
      <c r="D355" s="40">
        <v>222.71666666666667</v>
      </c>
      <c r="E355" s="40">
        <v>219.23333333333335</v>
      </c>
      <c r="F355" s="40">
        <v>216.51666666666668</v>
      </c>
      <c r="G355" s="40">
        <v>213.03333333333336</v>
      </c>
      <c r="H355" s="40">
        <v>225.43333333333334</v>
      </c>
      <c r="I355" s="40">
        <v>228.91666666666663</v>
      </c>
      <c r="J355" s="40">
        <v>231.63333333333333</v>
      </c>
      <c r="K355" s="31">
        <v>226.2</v>
      </c>
      <c r="L355" s="31">
        <v>220</v>
      </c>
      <c r="M355" s="31">
        <v>7.2605000000000004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157.69999999999999</v>
      </c>
      <c r="D356" s="40">
        <v>157.61666666666665</v>
      </c>
      <c r="E356" s="40">
        <v>156.5333333333333</v>
      </c>
      <c r="F356" s="40">
        <v>155.36666666666665</v>
      </c>
      <c r="G356" s="40">
        <v>154.2833333333333</v>
      </c>
      <c r="H356" s="40">
        <v>158.7833333333333</v>
      </c>
      <c r="I356" s="40">
        <v>159.86666666666662</v>
      </c>
      <c r="J356" s="40">
        <v>161.0333333333333</v>
      </c>
      <c r="K356" s="31">
        <v>158.69999999999999</v>
      </c>
      <c r="L356" s="31">
        <v>156.44999999999999</v>
      </c>
      <c r="M356" s="31">
        <v>139.00618</v>
      </c>
      <c r="N356" s="1"/>
      <c r="O356" s="1"/>
    </row>
    <row r="357" spans="1:15" ht="12.75" customHeight="1">
      <c r="A357" s="31">
        <v>347</v>
      </c>
      <c r="B357" s="31" t="s">
        <v>471</v>
      </c>
      <c r="C357" s="31">
        <v>376.3</v>
      </c>
      <c r="D357" s="40">
        <v>378.76666666666665</v>
      </c>
      <c r="E357" s="40">
        <v>372.5333333333333</v>
      </c>
      <c r="F357" s="40">
        <v>368.76666666666665</v>
      </c>
      <c r="G357" s="40">
        <v>362.5333333333333</v>
      </c>
      <c r="H357" s="40">
        <v>382.5333333333333</v>
      </c>
      <c r="I357" s="40">
        <v>388.76666666666665</v>
      </c>
      <c r="J357" s="40">
        <v>392.5333333333333</v>
      </c>
      <c r="K357" s="31">
        <v>385</v>
      </c>
      <c r="L357" s="31">
        <v>375</v>
      </c>
      <c r="M357" s="31">
        <v>2.5773600000000001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39766.449999999997</v>
      </c>
      <c r="D358" s="40">
        <v>39858.799999999996</v>
      </c>
      <c r="E358" s="40">
        <v>39317.649999999994</v>
      </c>
      <c r="F358" s="40">
        <v>38868.85</v>
      </c>
      <c r="G358" s="40">
        <v>38327.699999999997</v>
      </c>
      <c r="H358" s="40">
        <v>40307.599999999991</v>
      </c>
      <c r="I358" s="40">
        <v>40848.75</v>
      </c>
      <c r="J358" s="40">
        <v>41297.549999999988</v>
      </c>
      <c r="K358" s="31">
        <v>40399.949999999997</v>
      </c>
      <c r="L358" s="31">
        <v>39410</v>
      </c>
      <c r="M358" s="31">
        <v>0.20266000000000001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2819.65</v>
      </c>
      <c r="D359" s="40">
        <v>2811.0833333333335</v>
      </c>
      <c r="E359" s="40">
        <v>2758.7166666666672</v>
      </c>
      <c r="F359" s="40">
        <v>2697.7833333333338</v>
      </c>
      <c r="G359" s="40">
        <v>2645.4166666666674</v>
      </c>
      <c r="H359" s="40">
        <v>2872.0166666666669</v>
      </c>
      <c r="I359" s="40">
        <v>2924.3833333333328</v>
      </c>
      <c r="J359" s="40">
        <v>2985.3166666666666</v>
      </c>
      <c r="K359" s="31">
        <v>2863.45</v>
      </c>
      <c r="L359" s="31">
        <v>2750.15</v>
      </c>
      <c r="M359" s="31">
        <v>9.9917700000000007</v>
      </c>
      <c r="N359" s="1"/>
      <c r="O359" s="1"/>
    </row>
    <row r="360" spans="1:15" ht="12.75" customHeight="1">
      <c r="A360" s="31">
        <v>350</v>
      </c>
      <c r="B360" s="31" t="s">
        <v>475</v>
      </c>
      <c r="C360" s="31">
        <v>4154.2</v>
      </c>
      <c r="D360" s="40">
        <v>4151.0666666666666</v>
      </c>
      <c r="E360" s="40">
        <v>4103.1333333333332</v>
      </c>
      <c r="F360" s="40">
        <v>4052.0666666666666</v>
      </c>
      <c r="G360" s="40">
        <v>4004.1333333333332</v>
      </c>
      <c r="H360" s="40">
        <v>4202.1333333333332</v>
      </c>
      <c r="I360" s="40">
        <v>4250.0666666666657</v>
      </c>
      <c r="J360" s="40">
        <v>4301.1333333333332</v>
      </c>
      <c r="K360" s="31">
        <v>4199</v>
      </c>
      <c r="L360" s="31">
        <v>4100</v>
      </c>
      <c r="M360" s="31">
        <v>1.2793399999999999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234.95</v>
      </c>
      <c r="D361" s="40">
        <v>235.54999999999998</v>
      </c>
      <c r="E361" s="40">
        <v>232.14999999999998</v>
      </c>
      <c r="F361" s="40">
        <v>229.35</v>
      </c>
      <c r="G361" s="40">
        <v>225.95</v>
      </c>
      <c r="H361" s="40">
        <v>238.34999999999997</v>
      </c>
      <c r="I361" s="40">
        <v>241.75</v>
      </c>
      <c r="J361" s="40">
        <v>244.54999999999995</v>
      </c>
      <c r="K361" s="31">
        <v>238.95</v>
      </c>
      <c r="L361" s="31">
        <v>232.75</v>
      </c>
      <c r="M361" s="31">
        <v>36.9955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140.25</v>
      </c>
      <c r="D362" s="40">
        <v>139.76666666666665</v>
      </c>
      <c r="E362" s="40">
        <v>138.6333333333333</v>
      </c>
      <c r="F362" s="40">
        <v>137.01666666666665</v>
      </c>
      <c r="G362" s="40">
        <v>135.8833333333333</v>
      </c>
      <c r="H362" s="40">
        <v>141.3833333333333</v>
      </c>
      <c r="I362" s="40">
        <v>142.51666666666662</v>
      </c>
      <c r="J362" s="40">
        <v>144.1333333333333</v>
      </c>
      <c r="K362" s="31">
        <v>140.9</v>
      </c>
      <c r="L362" s="31">
        <v>138.15</v>
      </c>
      <c r="M362" s="31">
        <v>51.847110000000001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5193.1000000000004</v>
      </c>
      <c r="D363" s="40">
        <v>5209.2333333333336</v>
      </c>
      <c r="E363" s="40">
        <v>5148.666666666667</v>
      </c>
      <c r="F363" s="40">
        <v>5104.2333333333336</v>
      </c>
      <c r="G363" s="40">
        <v>5043.666666666667</v>
      </c>
      <c r="H363" s="40">
        <v>5253.666666666667</v>
      </c>
      <c r="I363" s="40">
        <v>5314.2333333333327</v>
      </c>
      <c r="J363" s="40">
        <v>5358.666666666667</v>
      </c>
      <c r="K363" s="31">
        <v>5269.8</v>
      </c>
      <c r="L363" s="31">
        <v>5164.8</v>
      </c>
      <c r="M363" s="31">
        <v>0.23296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14453.9</v>
      </c>
      <c r="D364" s="40">
        <v>14409.300000000001</v>
      </c>
      <c r="E364" s="40">
        <v>14279.600000000002</v>
      </c>
      <c r="F364" s="40">
        <v>14105.300000000001</v>
      </c>
      <c r="G364" s="40">
        <v>13975.600000000002</v>
      </c>
      <c r="H364" s="40">
        <v>14583.600000000002</v>
      </c>
      <c r="I364" s="40">
        <v>14713.300000000003</v>
      </c>
      <c r="J364" s="40">
        <v>14887.600000000002</v>
      </c>
      <c r="K364" s="31">
        <v>14539</v>
      </c>
      <c r="L364" s="31">
        <v>14235</v>
      </c>
      <c r="M364" s="31">
        <v>0.1943</v>
      </c>
      <c r="N364" s="1"/>
      <c r="O364" s="1"/>
    </row>
    <row r="365" spans="1:15" ht="12.75" customHeight="1">
      <c r="A365" s="31">
        <v>355</v>
      </c>
      <c r="B365" s="31" t="s">
        <v>482</v>
      </c>
      <c r="C365" s="31">
        <v>5354.25</v>
      </c>
      <c r="D365" s="40">
        <v>5364.55</v>
      </c>
      <c r="E365" s="40">
        <v>5329.7000000000007</v>
      </c>
      <c r="F365" s="40">
        <v>5305.1500000000005</v>
      </c>
      <c r="G365" s="40">
        <v>5270.3000000000011</v>
      </c>
      <c r="H365" s="40">
        <v>5389.1</v>
      </c>
      <c r="I365" s="40">
        <v>5423.9500000000007</v>
      </c>
      <c r="J365" s="40">
        <v>5448.5</v>
      </c>
      <c r="K365" s="31">
        <v>5399.4</v>
      </c>
      <c r="L365" s="31">
        <v>5340</v>
      </c>
      <c r="M365" s="31">
        <v>8.0810000000000007E-2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235.95</v>
      </c>
      <c r="D366" s="40">
        <v>233.76666666666665</v>
      </c>
      <c r="E366" s="40">
        <v>228.93333333333331</v>
      </c>
      <c r="F366" s="40">
        <v>221.91666666666666</v>
      </c>
      <c r="G366" s="40">
        <v>217.08333333333331</v>
      </c>
      <c r="H366" s="40">
        <v>240.7833333333333</v>
      </c>
      <c r="I366" s="40">
        <v>245.61666666666667</v>
      </c>
      <c r="J366" s="40">
        <v>252.6333333333333</v>
      </c>
      <c r="K366" s="31">
        <v>238.6</v>
      </c>
      <c r="L366" s="31">
        <v>226.75</v>
      </c>
      <c r="M366" s="31">
        <v>24.32424</v>
      </c>
      <c r="N366" s="1"/>
      <c r="O366" s="1"/>
    </row>
    <row r="367" spans="1:15" ht="12.75" customHeight="1">
      <c r="A367" s="31">
        <v>357</v>
      </c>
      <c r="B367" s="31" t="s">
        <v>477</v>
      </c>
      <c r="C367" s="31">
        <v>1068.25</v>
      </c>
      <c r="D367" s="40">
        <v>1072.3166666666666</v>
      </c>
      <c r="E367" s="40">
        <v>1049.8833333333332</v>
      </c>
      <c r="F367" s="40">
        <v>1031.5166666666667</v>
      </c>
      <c r="G367" s="40">
        <v>1009.0833333333333</v>
      </c>
      <c r="H367" s="40">
        <v>1090.6833333333332</v>
      </c>
      <c r="I367" s="40">
        <v>1113.1166666666666</v>
      </c>
      <c r="J367" s="40">
        <v>1131.4833333333331</v>
      </c>
      <c r="K367" s="31">
        <v>1094.75</v>
      </c>
      <c r="L367" s="31">
        <v>1053.95</v>
      </c>
      <c r="M367" s="31">
        <v>1.0044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2366.4499999999998</v>
      </c>
      <c r="D368" s="40">
        <v>2365.8166666666666</v>
      </c>
      <c r="E368" s="40">
        <v>2343.6333333333332</v>
      </c>
      <c r="F368" s="40">
        <v>2320.8166666666666</v>
      </c>
      <c r="G368" s="40">
        <v>2298.6333333333332</v>
      </c>
      <c r="H368" s="40">
        <v>2388.6333333333332</v>
      </c>
      <c r="I368" s="40">
        <v>2410.8166666666666</v>
      </c>
      <c r="J368" s="40">
        <v>2433.6333333333332</v>
      </c>
      <c r="K368" s="31">
        <v>2388</v>
      </c>
      <c r="L368" s="31">
        <v>2343</v>
      </c>
      <c r="M368" s="31">
        <v>8.2151300000000003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2797.65</v>
      </c>
      <c r="D369" s="40">
        <v>2787.7333333333336</v>
      </c>
      <c r="E369" s="40">
        <v>2765.4666666666672</v>
      </c>
      <c r="F369" s="40">
        <v>2733.2833333333338</v>
      </c>
      <c r="G369" s="40">
        <v>2711.0166666666673</v>
      </c>
      <c r="H369" s="40">
        <v>2819.916666666667</v>
      </c>
      <c r="I369" s="40">
        <v>2842.1833333333334</v>
      </c>
      <c r="J369" s="40">
        <v>2874.3666666666668</v>
      </c>
      <c r="K369" s="31">
        <v>2810</v>
      </c>
      <c r="L369" s="31">
        <v>2755.55</v>
      </c>
      <c r="M369" s="31">
        <v>2.57233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42.25</v>
      </c>
      <c r="D370" s="40">
        <v>42.4</v>
      </c>
      <c r="E370" s="40">
        <v>41.9</v>
      </c>
      <c r="F370" s="40">
        <v>41.55</v>
      </c>
      <c r="G370" s="40">
        <v>41.05</v>
      </c>
      <c r="H370" s="40">
        <v>42.75</v>
      </c>
      <c r="I370" s="40">
        <v>43.25</v>
      </c>
      <c r="J370" s="40">
        <v>43.6</v>
      </c>
      <c r="K370" s="31">
        <v>42.9</v>
      </c>
      <c r="L370" s="31">
        <v>42.05</v>
      </c>
      <c r="M370" s="31">
        <v>411.51808999999997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467.6</v>
      </c>
      <c r="D371" s="40">
        <v>470.51666666666665</v>
      </c>
      <c r="E371" s="40">
        <v>462.08333333333331</v>
      </c>
      <c r="F371" s="40">
        <v>456.56666666666666</v>
      </c>
      <c r="G371" s="40">
        <v>448.13333333333333</v>
      </c>
      <c r="H371" s="40">
        <v>476.0333333333333</v>
      </c>
      <c r="I371" s="40">
        <v>484.4666666666667</v>
      </c>
      <c r="J371" s="40">
        <v>489.98333333333329</v>
      </c>
      <c r="K371" s="31">
        <v>478.95</v>
      </c>
      <c r="L371" s="31">
        <v>465</v>
      </c>
      <c r="M371" s="31">
        <v>1.95699</v>
      </c>
      <c r="N371" s="1"/>
      <c r="O371" s="1"/>
    </row>
    <row r="372" spans="1:15" ht="12.75" customHeight="1">
      <c r="A372" s="31">
        <v>362</v>
      </c>
      <c r="B372" s="31" t="s">
        <v>474</v>
      </c>
      <c r="C372" s="31">
        <v>336.95</v>
      </c>
      <c r="D372" s="40">
        <v>337.68333333333334</v>
      </c>
      <c r="E372" s="40">
        <v>334.36666666666667</v>
      </c>
      <c r="F372" s="40">
        <v>331.78333333333336</v>
      </c>
      <c r="G372" s="40">
        <v>328.4666666666667</v>
      </c>
      <c r="H372" s="40">
        <v>340.26666666666665</v>
      </c>
      <c r="I372" s="40">
        <v>343.58333333333337</v>
      </c>
      <c r="J372" s="40">
        <v>346.16666666666663</v>
      </c>
      <c r="K372" s="31">
        <v>341</v>
      </c>
      <c r="L372" s="31">
        <v>335.1</v>
      </c>
      <c r="M372" s="31">
        <v>1.2049300000000001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2477.1</v>
      </c>
      <c r="D373" s="40">
        <v>2474.7000000000003</v>
      </c>
      <c r="E373" s="40">
        <v>2450.4000000000005</v>
      </c>
      <c r="F373" s="40">
        <v>2423.7000000000003</v>
      </c>
      <c r="G373" s="40">
        <v>2399.4000000000005</v>
      </c>
      <c r="H373" s="40">
        <v>2501.4000000000005</v>
      </c>
      <c r="I373" s="40">
        <v>2525.7000000000007</v>
      </c>
      <c r="J373" s="40">
        <v>2552.4000000000005</v>
      </c>
      <c r="K373" s="31">
        <v>2499</v>
      </c>
      <c r="L373" s="31">
        <v>2448</v>
      </c>
      <c r="M373" s="31">
        <v>3.2445599999999999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908.7</v>
      </c>
      <c r="D374" s="40">
        <v>912.91666666666663</v>
      </c>
      <c r="E374" s="40">
        <v>899.83333333333326</v>
      </c>
      <c r="F374" s="40">
        <v>890.96666666666658</v>
      </c>
      <c r="G374" s="40">
        <v>877.88333333333321</v>
      </c>
      <c r="H374" s="40">
        <v>921.7833333333333</v>
      </c>
      <c r="I374" s="40">
        <v>934.86666666666656</v>
      </c>
      <c r="J374" s="40">
        <v>943.73333333333335</v>
      </c>
      <c r="K374" s="31">
        <v>926</v>
      </c>
      <c r="L374" s="31">
        <v>904.05</v>
      </c>
      <c r="M374" s="31">
        <v>0.75731999999999999</v>
      </c>
      <c r="N374" s="1"/>
      <c r="O374" s="1"/>
    </row>
    <row r="375" spans="1:15" ht="12.75" customHeight="1">
      <c r="A375" s="31">
        <v>365</v>
      </c>
      <c r="B375" s="31" t="s">
        <v>479</v>
      </c>
      <c r="C375" s="31">
        <v>1723.55</v>
      </c>
      <c r="D375" s="40">
        <v>1727.25</v>
      </c>
      <c r="E375" s="40">
        <v>1709.5</v>
      </c>
      <c r="F375" s="40">
        <v>1695.45</v>
      </c>
      <c r="G375" s="40">
        <v>1677.7</v>
      </c>
      <c r="H375" s="40">
        <v>1741.3</v>
      </c>
      <c r="I375" s="40">
        <v>1759.05</v>
      </c>
      <c r="J375" s="40">
        <v>1773.1</v>
      </c>
      <c r="K375" s="31">
        <v>1745</v>
      </c>
      <c r="L375" s="31">
        <v>1713.2</v>
      </c>
      <c r="M375" s="31">
        <v>0.39006999999999997</v>
      </c>
      <c r="N375" s="1"/>
      <c r="O375" s="1"/>
    </row>
    <row r="376" spans="1:15" ht="12.75" customHeight="1">
      <c r="A376" s="31">
        <v>366</v>
      </c>
      <c r="B376" s="31" t="s">
        <v>873</v>
      </c>
      <c r="C376" s="31">
        <v>178.25</v>
      </c>
      <c r="D376" s="40">
        <v>175</v>
      </c>
      <c r="E376" s="40">
        <v>171.75</v>
      </c>
      <c r="F376" s="40">
        <v>165.25</v>
      </c>
      <c r="G376" s="40">
        <v>162</v>
      </c>
      <c r="H376" s="40">
        <v>181.5</v>
      </c>
      <c r="I376" s="40">
        <v>184.75</v>
      </c>
      <c r="J376" s="40">
        <v>191.25</v>
      </c>
      <c r="K376" s="31">
        <v>178.25</v>
      </c>
      <c r="L376" s="31">
        <v>168.5</v>
      </c>
      <c r="M376" s="31">
        <v>77.129599999999996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184.4</v>
      </c>
      <c r="D377" s="40">
        <v>184.81666666666669</v>
      </c>
      <c r="E377" s="40">
        <v>183.13333333333338</v>
      </c>
      <c r="F377" s="40">
        <v>181.8666666666667</v>
      </c>
      <c r="G377" s="40">
        <v>180.18333333333339</v>
      </c>
      <c r="H377" s="40">
        <v>186.08333333333337</v>
      </c>
      <c r="I377" s="40">
        <v>187.76666666666671</v>
      </c>
      <c r="J377" s="40">
        <v>189.03333333333336</v>
      </c>
      <c r="K377" s="31">
        <v>186.5</v>
      </c>
      <c r="L377" s="31">
        <v>183.55</v>
      </c>
      <c r="M377" s="31">
        <v>103.93389000000001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2325.75</v>
      </c>
      <c r="D378" s="40">
        <v>2333.65</v>
      </c>
      <c r="E378" s="40">
        <v>2297.3000000000002</v>
      </c>
      <c r="F378" s="40">
        <v>2268.85</v>
      </c>
      <c r="G378" s="40">
        <v>2232.5</v>
      </c>
      <c r="H378" s="40">
        <v>2362.1000000000004</v>
      </c>
      <c r="I378" s="40">
        <v>2398.4499999999998</v>
      </c>
      <c r="J378" s="40">
        <v>2426.9000000000005</v>
      </c>
      <c r="K378" s="31">
        <v>2370</v>
      </c>
      <c r="L378" s="31">
        <v>2305.1999999999998</v>
      </c>
      <c r="M378" s="31">
        <v>0.20694000000000001</v>
      </c>
      <c r="N378" s="1"/>
      <c r="O378" s="1"/>
    </row>
    <row r="379" spans="1:15" ht="12.75" customHeight="1">
      <c r="A379" s="31">
        <v>369</v>
      </c>
      <c r="B379" s="31" t="s">
        <v>874</v>
      </c>
      <c r="C379" s="31">
        <v>377.6</v>
      </c>
      <c r="D379" s="40">
        <v>371.16666666666669</v>
      </c>
      <c r="E379" s="40">
        <v>362.43333333333339</v>
      </c>
      <c r="F379" s="40">
        <v>347.26666666666671</v>
      </c>
      <c r="G379" s="40">
        <v>338.53333333333342</v>
      </c>
      <c r="H379" s="40">
        <v>386.33333333333337</v>
      </c>
      <c r="I379" s="40">
        <v>395.06666666666661</v>
      </c>
      <c r="J379" s="40">
        <v>410.23333333333335</v>
      </c>
      <c r="K379" s="31">
        <v>379.9</v>
      </c>
      <c r="L379" s="31">
        <v>356</v>
      </c>
      <c r="M379" s="31">
        <v>8.5607500000000005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514.54999999999995</v>
      </c>
      <c r="D380" s="40">
        <v>509.68333333333334</v>
      </c>
      <c r="E380" s="40">
        <v>497.36666666666667</v>
      </c>
      <c r="F380" s="40">
        <v>480.18333333333334</v>
      </c>
      <c r="G380" s="40">
        <v>467.86666666666667</v>
      </c>
      <c r="H380" s="40">
        <v>526.86666666666667</v>
      </c>
      <c r="I380" s="40">
        <v>539.18333333333339</v>
      </c>
      <c r="J380" s="40">
        <v>556.36666666666667</v>
      </c>
      <c r="K380" s="31">
        <v>522</v>
      </c>
      <c r="L380" s="31">
        <v>492.5</v>
      </c>
      <c r="M380" s="31">
        <v>22.61928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838.5</v>
      </c>
      <c r="D381" s="40">
        <v>829.81666666666661</v>
      </c>
      <c r="E381" s="40">
        <v>803.68333333333317</v>
      </c>
      <c r="F381" s="40">
        <v>768.86666666666656</v>
      </c>
      <c r="G381" s="40">
        <v>742.73333333333312</v>
      </c>
      <c r="H381" s="40">
        <v>864.63333333333321</v>
      </c>
      <c r="I381" s="40">
        <v>890.76666666666665</v>
      </c>
      <c r="J381" s="40">
        <v>925.58333333333326</v>
      </c>
      <c r="K381" s="31">
        <v>855.95</v>
      </c>
      <c r="L381" s="31">
        <v>795</v>
      </c>
      <c r="M381" s="31">
        <v>10.31381</v>
      </c>
      <c r="N381" s="1"/>
      <c r="O381" s="1"/>
    </row>
    <row r="382" spans="1:15" ht="12.75" customHeight="1">
      <c r="A382" s="31">
        <v>372</v>
      </c>
      <c r="B382" s="31" t="s">
        <v>481</v>
      </c>
      <c r="C382" s="31">
        <v>138.05000000000001</v>
      </c>
      <c r="D382" s="40">
        <v>136.91666666666666</v>
      </c>
      <c r="E382" s="40">
        <v>135.38333333333333</v>
      </c>
      <c r="F382" s="40">
        <v>132.71666666666667</v>
      </c>
      <c r="G382" s="40">
        <v>131.18333333333334</v>
      </c>
      <c r="H382" s="40">
        <v>139.58333333333331</v>
      </c>
      <c r="I382" s="40">
        <v>141.11666666666667</v>
      </c>
      <c r="J382" s="40">
        <v>143.7833333333333</v>
      </c>
      <c r="K382" s="31">
        <v>138.44999999999999</v>
      </c>
      <c r="L382" s="31">
        <v>134.25</v>
      </c>
      <c r="M382" s="31">
        <v>5.8956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1767.75</v>
      </c>
      <c r="D383" s="40">
        <v>1781.5833333333333</v>
      </c>
      <c r="E383" s="40">
        <v>1750.1666666666665</v>
      </c>
      <c r="F383" s="40">
        <v>1732.5833333333333</v>
      </c>
      <c r="G383" s="40">
        <v>1701.1666666666665</v>
      </c>
      <c r="H383" s="40">
        <v>1799.1666666666665</v>
      </c>
      <c r="I383" s="40">
        <v>1830.583333333333</v>
      </c>
      <c r="J383" s="40">
        <v>1848.1666666666665</v>
      </c>
      <c r="K383" s="31">
        <v>1813</v>
      </c>
      <c r="L383" s="31">
        <v>1764</v>
      </c>
      <c r="M383" s="31">
        <v>4.5074500000000004</v>
      </c>
      <c r="N383" s="1"/>
      <c r="O383" s="1"/>
    </row>
    <row r="384" spans="1:15" ht="12.75" customHeight="1">
      <c r="A384" s="31">
        <v>374</v>
      </c>
      <c r="B384" s="31" t="s">
        <v>483</v>
      </c>
      <c r="C384" s="31">
        <v>893.8</v>
      </c>
      <c r="D384" s="40">
        <v>891.9</v>
      </c>
      <c r="E384" s="40">
        <v>878.84999999999991</v>
      </c>
      <c r="F384" s="40">
        <v>863.9</v>
      </c>
      <c r="G384" s="40">
        <v>850.84999999999991</v>
      </c>
      <c r="H384" s="40">
        <v>906.84999999999991</v>
      </c>
      <c r="I384" s="40">
        <v>919.89999999999986</v>
      </c>
      <c r="J384" s="40">
        <v>934.84999999999991</v>
      </c>
      <c r="K384" s="31">
        <v>904.95</v>
      </c>
      <c r="L384" s="31">
        <v>876.95</v>
      </c>
      <c r="M384" s="31">
        <v>0.49536999999999998</v>
      </c>
      <c r="N384" s="1"/>
      <c r="O384" s="1"/>
    </row>
    <row r="385" spans="1:15" ht="12.75" customHeight="1">
      <c r="A385" s="31">
        <v>375</v>
      </c>
      <c r="B385" s="31" t="s">
        <v>485</v>
      </c>
      <c r="C385" s="31">
        <v>1095.8499999999999</v>
      </c>
      <c r="D385" s="40">
        <v>1101.8833333333332</v>
      </c>
      <c r="E385" s="40">
        <v>1083.9666666666665</v>
      </c>
      <c r="F385" s="40">
        <v>1072.0833333333333</v>
      </c>
      <c r="G385" s="40">
        <v>1054.1666666666665</v>
      </c>
      <c r="H385" s="40">
        <v>1113.7666666666664</v>
      </c>
      <c r="I385" s="40">
        <v>1131.6833333333334</v>
      </c>
      <c r="J385" s="40">
        <v>1143.5666666666664</v>
      </c>
      <c r="K385" s="31">
        <v>1119.8</v>
      </c>
      <c r="L385" s="31">
        <v>1090</v>
      </c>
      <c r="M385" s="31">
        <v>2.5136500000000002</v>
      </c>
      <c r="N385" s="1"/>
      <c r="O385" s="1"/>
    </row>
    <row r="386" spans="1:15" ht="12.75" customHeight="1">
      <c r="A386" s="31">
        <v>376</v>
      </c>
      <c r="B386" s="31" t="s">
        <v>875</v>
      </c>
      <c r="C386" s="31">
        <v>125.65</v>
      </c>
      <c r="D386" s="40">
        <v>125.91666666666667</v>
      </c>
      <c r="E386" s="40">
        <v>124.33333333333334</v>
      </c>
      <c r="F386" s="40">
        <v>123.01666666666667</v>
      </c>
      <c r="G386" s="40">
        <v>121.43333333333334</v>
      </c>
      <c r="H386" s="40">
        <v>127.23333333333335</v>
      </c>
      <c r="I386" s="40">
        <v>128.81666666666669</v>
      </c>
      <c r="J386" s="40">
        <v>130.13333333333335</v>
      </c>
      <c r="K386" s="31">
        <v>127.5</v>
      </c>
      <c r="L386" s="31">
        <v>124.6</v>
      </c>
      <c r="M386" s="31">
        <v>11.337910000000001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220.3</v>
      </c>
      <c r="D387" s="40">
        <v>221.41666666666666</v>
      </c>
      <c r="E387" s="40">
        <v>218.43333333333331</v>
      </c>
      <c r="F387" s="40">
        <v>216.56666666666666</v>
      </c>
      <c r="G387" s="40">
        <v>213.58333333333331</v>
      </c>
      <c r="H387" s="40">
        <v>223.2833333333333</v>
      </c>
      <c r="I387" s="40">
        <v>226.26666666666665</v>
      </c>
      <c r="J387" s="40">
        <v>228.1333333333333</v>
      </c>
      <c r="K387" s="31">
        <v>224.4</v>
      </c>
      <c r="L387" s="31">
        <v>219.55</v>
      </c>
      <c r="M387" s="31">
        <v>15.91714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642.1</v>
      </c>
      <c r="D388" s="40">
        <v>645.68333333333328</v>
      </c>
      <c r="E388" s="40">
        <v>635.96666666666658</v>
      </c>
      <c r="F388" s="40">
        <v>629.83333333333326</v>
      </c>
      <c r="G388" s="40">
        <v>620.11666666666656</v>
      </c>
      <c r="H388" s="40">
        <v>651.81666666666661</v>
      </c>
      <c r="I388" s="40">
        <v>661.5333333333333</v>
      </c>
      <c r="J388" s="40">
        <v>667.66666666666663</v>
      </c>
      <c r="K388" s="31">
        <v>655.4</v>
      </c>
      <c r="L388" s="31">
        <v>639.54999999999995</v>
      </c>
      <c r="M388" s="31">
        <v>9.4301700000000004</v>
      </c>
      <c r="N388" s="1"/>
      <c r="O388" s="1"/>
    </row>
    <row r="389" spans="1:15" ht="12.75" customHeight="1">
      <c r="A389" s="31">
        <v>379</v>
      </c>
      <c r="B389" s="31" t="s">
        <v>489</v>
      </c>
      <c r="C389" s="31">
        <v>268.39999999999998</v>
      </c>
      <c r="D389" s="40">
        <v>269.8</v>
      </c>
      <c r="E389" s="40">
        <v>266.60000000000002</v>
      </c>
      <c r="F389" s="40">
        <v>264.8</v>
      </c>
      <c r="G389" s="40">
        <v>261.60000000000002</v>
      </c>
      <c r="H389" s="40">
        <v>271.60000000000002</v>
      </c>
      <c r="I389" s="40">
        <v>274.79999999999995</v>
      </c>
      <c r="J389" s="40">
        <v>276.60000000000002</v>
      </c>
      <c r="K389" s="31">
        <v>273</v>
      </c>
      <c r="L389" s="31">
        <v>268</v>
      </c>
      <c r="M389" s="31">
        <v>2.2004899999999998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1069.5</v>
      </c>
      <c r="D390" s="40">
        <v>1071.7666666666667</v>
      </c>
      <c r="E390" s="40">
        <v>1057.5333333333333</v>
      </c>
      <c r="F390" s="40">
        <v>1045.5666666666666</v>
      </c>
      <c r="G390" s="40">
        <v>1031.3333333333333</v>
      </c>
      <c r="H390" s="40">
        <v>1083.7333333333333</v>
      </c>
      <c r="I390" s="40">
        <v>1097.9666666666665</v>
      </c>
      <c r="J390" s="40">
        <v>1109.9333333333334</v>
      </c>
      <c r="K390" s="31">
        <v>1086</v>
      </c>
      <c r="L390" s="31">
        <v>1059.8</v>
      </c>
      <c r="M390" s="31">
        <v>2.1068199999999999</v>
      </c>
      <c r="N390" s="1"/>
      <c r="O390" s="1"/>
    </row>
    <row r="391" spans="1:15" ht="12.75" customHeight="1">
      <c r="A391" s="31">
        <v>381</v>
      </c>
      <c r="B391" s="31" t="s">
        <v>491</v>
      </c>
      <c r="C391" s="31">
        <v>2166.8000000000002</v>
      </c>
      <c r="D391" s="40">
        <v>2161.9833333333336</v>
      </c>
      <c r="E391" s="40">
        <v>2136.916666666667</v>
      </c>
      <c r="F391" s="40">
        <v>2107.0333333333333</v>
      </c>
      <c r="G391" s="40">
        <v>2081.9666666666667</v>
      </c>
      <c r="H391" s="40">
        <v>2191.8666666666672</v>
      </c>
      <c r="I391" s="40">
        <v>2216.9333333333338</v>
      </c>
      <c r="J391" s="40">
        <v>2246.8166666666675</v>
      </c>
      <c r="K391" s="31">
        <v>2187.0500000000002</v>
      </c>
      <c r="L391" s="31">
        <v>2132.1</v>
      </c>
      <c r="M391" s="31">
        <v>3.322E-2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216.15</v>
      </c>
      <c r="D392" s="40">
        <v>217.20000000000002</v>
      </c>
      <c r="E392" s="40">
        <v>213.10000000000002</v>
      </c>
      <c r="F392" s="40">
        <v>210.05</v>
      </c>
      <c r="G392" s="40">
        <v>205.95000000000002</v>
      </c>
      <c r="H392" s="40">
        <v>220.25000000000003</v>
      </c>
      <c r="I392" s="40">
        <v>224.35</v>
      </c>
      <c r="J392" s="40">
        <v>227.40000000000003</v>
      </c>
      <c r="K392" s="31">
        <v>221.3</v>
      </c>
      <c r="L392" s="31">
        <v>214.15</v>
      </c>
      <c r="M392" s="31">
        <v>171.75593000000001</v>
      </c>
      <c r="N392" s="1"/>
      <c r="O392" s="1"/>
    </row>
    <row r="393" spans="1:15" ht="12.75" customHeight="1">
      <c r="A393" s="31">
        <v>383</v>
      </c>
      <c r="B393" s="31" t="s">
        <v>490</v>
      </c>
      <c r="C393" s="31">
        <v>81.05</v>
      </c>
      <c r="D393" s="40">
        <v>80.949999999999989</v>
      </c>
      <c r="E393" s="40">
        <v>79.549999999999983</v>
      </c>
      <c r="F393" s="40">
        <v>78.05</v>
      </c>
      <c r="G393" s="40">
        <v>76.649999999999991</v>
      </c>
      <c r="H393" s="40">
        <v>82.449999999999974</v>
      </c>
      <c r="I393" s="40">
        <v>83.84999999999998</v>
      </c>
      <c r="J393" s="40">
        <v>85.349999999999966</v>
      </c>
      <c r="K393" s="31">
        <v>82.35</v>
      </c>
      <c r="L393" s="31">
        <v>79.45</v>
      </c>
      <c r="M393" s="31">
        <v>17.641400000000001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153.94999999999999</v>
      </c>
      <c r="D394" s="40">
        <v>153.4</v>
      </c>
      <c r="E394" s="40">
        <v>152.05000000000001</v>
      </c>
      <c r="F394" s="40">
        <v>150.15</v>
      </c>
      <c r="G394" s="40">
        <v>148.80000000000001</v>
      </c>
      <c r="H394" s="40">
        <v>155.30000000000001</v>
      </c>
      <c r="I394" s="40">
        <v>156.64999999999998</v>
      </c>
      <c r="J394" s="40">
        <v>158.55000000000001</v>
      </c>
      <c r="K394" s="31">
        <v>154.75</v>
      </c>
      <c r="L394" s="31">
        <v>151.5</v>
      </c>
      <c r="M394" s="31">
        <v>34.530700000000003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155.75</v>
      </c>
      <c r="D395" s="40">
        <v>157.93333333333334</v>
      </c>
      <c r="E395" s="40">
        <v>151.86666666666667</v>
      </c>
      <c r="F395" s="40">
        <v>147.98333333333335</v>
      </c>
      <c r="G395" s="40">
        <v>141.91666666666669</v>
      </c>
      <c r="H395" s="40">
        <v>161.81666666666666</v>
      </c>
      <c r="I395" s="40">
        <v>167.88333333333333</v>
      </c>
      <c r="J395" s="40">
        <v>171.76666666666665</v>
      </c>
      <c r="K395" s="31">
        <v>164</v>
      </c>
      <c r="L395" s="31">
        <v>154.05000000000001</v>
      </c>
      <c r="M395" s="31">
        <v>174.14814999999999</v>
      </c>
      <c r="N395" s="1"/>
      <c r="O395" s="1"/>
    </row>
    <row r="396" spans="1:15" ht="12.75" customHeight="1">
      <c r="A396" s="31">
        <v>386</v>
      </c>
      <c r="B396" s="31" t="s">
        <v>493</v>
      </c>
      <c r="C396" s="31">
        <v>1385.4</v>
      </c>
      <c r="D396" s="40">
        <v>1389.3</v>
      </c>
      <c r="E396" s="40">
        <v>1376.1</v>
      </c>
      <c r="F396" s="40">
        <v>1366.8</v>
      </c>
      <c r="G396" s="40">
        <v>1353.6</v>
      </c>
      <c r="H396" s="40">
        <v>1398.6</v>
      </c>
      <c r="I396" s="40">
        <v>1411.8000000000002</v>
      </c>
      <c r="J396" s="40">
        <v>1421.1</v>
      </c>
      <c r="K396" s="31">
        <v>1402.5</v>
      </c>
      <c r="L396" s="31">
        <v>1380</v>
      </c>
      <c r="M396" s="31">
        <v>0.83667999999999998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2549.9</v>
      </c>
      <c r="D397" s="40">
        <v>2537.1833333333329</v>
      </c>
      <c r="E397" s="40">
        <v>2516.3666666666659</v>
      </c>
      <c r="F397" s="40">
        <v>2482.833333333333</v>
      </c>
      <c r="G397" s="40">
        <v>2462.016666666666</v>
      </c>
      <c r="H397" s="40">
        <v>2570.7166666666658</v>
      </c>
      <c r="I397" s="40">
        <v>2591.5333333333324</v>
      </c>
      <c r="J397" s="40">
        <v>2625.0666666666657</v>
      </c>
      <c r="K397" s="31">
        <v>2558</v>
      </c>
      <c r="L397" s="31">
        <v>2503.65</v>
      </c>
      <c r="M397" s="31">
        <v>47.319749999999999</v>
      </c>
      <c r="N397" s="1"/>
      <c r="O397" s="1"/>
    </row>
    <row r="398" spans="1:15" ht="12.75" customHeight="1">
      <c r="A398" s="31">
        <v>388</v>
      </c>
      <c r="B398" s="31" t="s">
        <v>876</v>
      </c>
      <c r="C398" s="31">
        <v>345</v>
      </c>
      <c r="D398" s="40">
        <v>346.86666666666662</v>
      </c>
      <c r="E398" s="40">
        <v>339.73333333333323</v>
      </c>
      <c r="F398" s="40">
        <v>334.46666666666664</v>
      </c>
      <c r="G398" s="40">
        <v>327.33333333333326</v>
      </c>
      <c r="H398" s="40">
        <v>352.13333333333321</v>
      </c>
      <c r="I398" s="40">
        <v>359.26666666666654</v>
      </c>
      <c r="J398" s="40">
        <v>364.53333333333319</v>
      </c>
      <c r="K398" s="31">
        <v>354</v>
      </c>
      <c r="L398" s="31">
        <v>341.6</v>
      </c>
      <c r="M398" s="31">
        <v>1.16744</v>
      </c>
      <c r="N398" s="1"/>
      <c r="O398" s="1"/>
    </row>
    <row r="399" spans="1:15" ht="12.75" customHeight="1">
      <c r="A399" s="31">
        <v>389</v>
      </c>
      <c r="B399" s="31" t="s">
        <v>484</v>
      </c>
      <c r="C399" s="31">
        <v>285.85000000000002</v>
      </c>
      <c r="D399" s="40">
        <v>286.51666666666665</v>
      </c>
      <c r="E399" s="40">
        <v>283.83333333333331</v>
      </c>
      <c r="F399" s="40">
        <v>281.81666666666666</v>
      </c>
      <c r="G399" s="40">
        <v>279.13333333333333</v>
      </c>
      <c r="H399" s="40">
        <v>288.5333333333333</v>
      </c>
      <c r="I399" s="40">
        <v>291.2166666666667</v>
      </c>
      <c r="J399" s="40">
        <v>293.23333333333329</v>
      </c>
      <c r="K399" s="31">
        <v>289.2</v>
      </c>
      <c r="L399" s="31">
        <v>284.5</v>
      </c>
      <c r="M399" s="31">
        <v>1.3280700000000001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1388.95</v>
      </c>
      <c r="D400" s="40">
        <v>1378.8500000000001</v>
      </c>
      <c r="E400" s="40">
        <v>1365.1500000000003</v>
      </c>
      <c r="F400" s="40">
        <v>1341.3500000000001</v>
      </c>
      <c r="G400" s="40">
        <v>1327.6500000000003</v>
      </c>
      <c r="H400" s="40">
        <v>1402.6500000000003</v>
      </c>
      <c r="I400" s="40">
        <v>1416.3500000000001</v>
      </c>
      <c r="J400" s="40">
        <v>1440.1500000000003</v>
      </c>
      <c r="K400" s="31">
        <v>1392.55</v>
      </c>
      <c r="L400" s="31">
        <v>1355.05</v>
      </c>
      <c r="M400" s="31">
        <v>0.41632999999999998</v>
      </c>
      <c r="N400" s="1"/>
      <c r="O400" s="1"/>
    </row>
    <row r="401" spans="1:15" ht="12.75" customHeight="1">
      <c r="A401" s="31">
        <v>391</v>
      </c>
      <c r="B401" s="31" t="s">
        <v>495</v>
      </c>
      <c r="C401" s="31">
        <v>1978.65</v>
      </c>
      <c r="D401" s="40">
        <v>1979.1833333333332</v>
      </c>
      <c r="E401" s="40">
        <v>1959.5666666666664</v>
      </c>
      <c r="F401" s="40">
        <v>1940.4833333333331</v>
      </c>
      <c r="G401" s="40">
        <v>1920.8666666666663</v>
      </c>
      <c r="H401" s="40">
        <v>1998.2666666666664</v>
      </c>
      <c r="I401" s="40">
        <v>2017.8833333333332</v>
      </c>
      <c r="J401" s="40">
        <v>2036.9666666666665</v>
      </c>
      <c r="K401" s="31">
        <v>1998.8</v>
      </c>
      <c r="L401" s="31">
        <v>1960.1</v>
      </c>
      <c r="M401" s="31">
        <v>0.76236999999999999</v>
      </c>
      <c r="N401" s="1"/>
      <c r="O401" s="1"/>
    </row>
    <row r="402" spans="1:15" ht="12.75" customHeight="1">
      <c r="A402" s="31">
        <v>392</v>
      </c>
      <c r="B402" s="31" t="s">
        <v>486</v>
      </c>
      <c r="C402" s="31">
        <v>38.4</v>
      </c>
      <c r="D402" s="40">
        <v>38.633333333333333</v>
      </c>
      <c r="E402" s="40">
        <v>37.866666666666667</v>
      </c>
      <c r="F402" s="40">
        <v>37.333333333333336</v>
      </c>
      <c r="G402" s="40">
        <v>36.56666666666667</v>
      </c>
      <c r="H402" s="40">
        <v>39.166666666666664</v>
      </c>
      <c r="I402" s="40">
        <v>39.93333333333333</v>
      </c>
      <c r="J402" s="40">
        <v>40.466666666666661</v>
      </c>
      <c r="K402" s="31">
        <v>39.4</v>
      </c>
      <c r="L402" s="31">
        <v>38.1</v>
      </c>
      <c r="M402" s="31">
        <v>62.065330000000003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117.95</v>
      </c>
      <c r="D403" s="40">
        <v>119.8</v>
      </c>
      <c r="E403" s="40">
        <v>115.64999999999999</v>
      </c>
      <c r="F403" s="40">
        <v>113.35</v>
      </c>
      <c r="G403" s="40">
        <v>109.19999999999999</v>
      </c>
      <c r="H403" s="40">
        <v>122.1</v>
      </c>
      <c r="I403" s="40">
        <v>126.25</v>
      </c>
      <c r="J403" s="40">
        <v>128.55000000000001</v>
      </c>
      <c r="K403" s="31">
        <v>123.95</v>
      </c>
      <c r="L403" s="31">
        <v>117.5</v>
      </c>
      <c r="M403" s="31">
        <v>678.31948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8020.75</v>
      </c>
      <c r="D404" s="40">
        <v>7999.45</v>
      </c>
      <c r="E404" s="40">
        <v>7952.9</v>
      </c>
      <c r="F404" s="40">
        <v>7885.05</v>
      </c>
      <c r="G404" s="40">
        <v>7838.5</v>
      </c>
      <c r="H404" s="40">
        <v>8067.2999999999993</v>
      </c>
      <c r="I404" s="40">
        <v>8113.85</v>
      </c>
      <c r="J404" s="40">
        <v>8181.6999999999989</v>
      </c>
      <c r="K404" s="31">
        <v>8046</v>
      </c>
      <c r="L404" s="31">
        <v>7931.6</v>
      </c>
      <c r="M404" s="31">
        <v>0.17888000000000001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1077.5</v>
      </c>
      <c r="D405" s="40">
        <v>1080.3</v>
      </c>
      <c r="E405" s="40">
        <v>1067.3</v>
      </c>
      <c r="F405" s="40">
        <v>1057.0999999999999</v>
      </c>
      <c r="G405" s="40">
        <v>1044.0999999999999</v>
      </c>
      <c r="H405" s="40">
        <v>1090.5</v>
      </c>
      <c r="I405" s="40">
        <v>1103.5</v>
      </c>
      <c r="J405" s="40">
        <v>1113.7</v>
      </c>
      <c r="K405" s="31">
        <v>1093.3</v>
      </c>
      <c r="L405" s="31">
        <v>1070.0999999999999</v>
      </c>
      <c r="M405" s="31">
        <v>13.0029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1183.75</v>
      </c>
      <c r="D406" s="40">
        <v>1189.8666666666668</v>
      </c>
      <c r="E406" s="40">
        <v>1174.9333333333336</v>
      </c>
      <c r="F406" s="40">
        <v>1166.1166666666668</v>
      </c>
      <c r="G406" s="40">
        <v>1151.1833333333336</v>
      </c>
      <c r="H406" s="40">
        <v>1198.6833333333336</v>
      </c>
      <c r="I406" s="40">
        <v>1213.616666666667</v>
      </c>
      <c r="J406" s="40">
        <v>1222.4333333333336</v>
      </c>
      <c r="K406" s="31">
        <v>1204.8</v>
      </c>
      <c r="L406" s="31">
        <v>1181.05</v>
      </c>
      <c r="M406" s="31">
        <v>8.4267900000000004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524.4</v>
      </c>
      <c r="D407" s="40">
        <v>524.80000000000007</v>
      </c>
      <c r="E407" s="40">
        <v>521.10000000000014</v>
      </c>
      <c r="F407" s="40">
        <v>517.80000000000007</v>
      </c>
      <c r="G407" s="40">
        <v>514.10000000000014</v>
      </c>
      <c r="H407" s="40">
        <v>528.10000000000014</v>
      </c>
      <c r="I407" s="40">
        <v>531.80000000000018</v>
      </c>
      <c r="J407" s="40">
        <v>535.10000000000014</v>
      </c>
      <c r="K407" s="31">
        <v>528.5</v>
      </c>
      <c r="L407" s="31">
        <v>521.5</v>
      </c>
      <c r="M407" s="31">
        <v>158.05538000000001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8171.85</v>
      </c>
      <c r="D408" s="40">
        <v>8082.3</v>
      </c>
      <c r="E408" s="40">
        <v>7964.6</v>
      </c>
      <c r="F408" s="40">
        <v>7757.35</v>
      </c>
      <c r="G408" s="40">
        <v>7639.6500000000005</v>
      </c>
      <c r="H408" s="40">
        <v>8289.5499999999993</v>
      </c>
      <c r="I408" s="40">
        <v>8407.25</v>
      </c>
      <c r="J408" s="40">
        <v>8614.5</v>
      </c>
      <c r="K408" s="31">
        <v>8200</v>
      </c>
      <c r="L408" s="31">
        <v>7875.05</v>
      </c>
      <c r="M408" s="31">
        <v>0.37159999999999999</v>
      </c>
      <c r="N408" s="1"/>
      <c r="O408" s="1"/>
    </row>
    <row r="409" spans="1:15" ht="12.75" customHeight="1">
      <c r="A409" s="31">
        <v>399</v>
      </c>
      <c r="B409" s="31" t="s">
        <v>500</v>
      </c>
      <c r="C409" s="31">
        <v>125.65</v>
      </c>
      <c r="D409" s="40">
        <v>125.08333333333333</v>
      </c>
      <c r="E409" s="40">
        <v>121.76666666666665</v>
      </c>
      <c r="F409" s="40">
        <v>117.88333333333333</v>
      </c>
      <c r="G409" s="40">
        <v>114.56666666666665</v>
      </c>
      <c r="H409" s="40">
        <v>128.96666666666664</v>
      </c>
      <c r="I409" s="40">
        <v>132.28333333333336</v>
      </c>
      <c r="J409" s="40">
        <v>136.16666666666666</v>
      </c>
      <c r="K409" s="31">
        <v>128.4</v>
      </c>
      <c r="L409" s="31">
        <v>121.2</v>
      </c>
      <c r="M409" s="31">
        <v>11.251300000000001</v>
      </c>
      <c r="N409" s="1"/>
      <c r="O409" s="1"/>
    </row>
    <row r="410" spans="1:15" ht="12.75" customHeight="1">
      <c r="A410" s="31">
        <v>400</v>
      </c>
      <c r="B410" s="31" t="s">
        <v>505</v>
      </c>
      <c r="C410" s="31">
        <v>135</v>
      </c>
      <c r="D410" s="40">
        <v>135.85</v>
      </c>
      <c r="E410" s="40">
        <v>133.19999999999999</v>
      </c>
      <c r="F410" s="40">
        <v>131.4</v>
      </c>
      <c r="G410" s="40">
        <v>128.75</v>
      </c>
      <c r="H410" s="40">
        <v>137.64999999999998</v>
      </c>
      <c r="I410" s="40">
        <v>140.30000000000001</v>
      </c>
      <c r="J410" s="40">
        <v>142.09999999999997</v>
      </c>
      <c r="K410" s="31">
        <v>138.5</v>
      </c>
      <c r="L410" s="31">
        <v>134.05000000000001</v>
      </c>
      <c r="M410" s="31">
        <v>12.970739999999999</v>
      </c>
      <c r="N410" s="1"/>
      <c r="O410" s="1"/>
    </row>
    <row r="411" spans="1:15" ht="12.75" customHeight="1">
      <c r="A411" s="31">
        <v>401</v>
      </c>
      <c r="B411" s="31" t="s">
        <v>501</v>
      </c>
      <c r="C411" s="31">
        <v>193.65</v>
      </c>
      <c r="D411" s="40">
        <v>190.53333333333333</v>
      </c>
      <c r="E411" s="40">
        <v>186.16666666666666</v>
      </c>
      <c r="F411" s="40">
        <v>178.68333333333334</v>
      </c>
      <c r="G411" s="40">
        <v>174.31666666666666</v>
      </c>
      <c r="H411" s="40">
        <v>198.01666666666665</v>
      </c>
      <c r="I411" s="40">
        <v>202.38333333333333</v>
      </c>
      <c r="J411" s="40">
        <v>209.86666666666665</v>
      </c>
      <c r="K411" s="31">
        <v>194.9</v>
      </c>
      <c r="L411" s="31">
        <v>183.05</v>
      </c>
      <c r="M411" s="31">
        <v>17.695360000000001</v>
      </c>
      <c r="N411" s="1"/>
      <c r="O411" s="1"/>
    </row>
    <row r="412" spans="1:15" ht="12.75" customHeight="1">
      <c r="A412" s="31">
        <v>402</v>
      </c>
      <c r="B412" s="31" t="s">
        <v>503</v>
      </c>
      <c r="C412" s="31">
        <v>2683.3</v>
      </c>
      <c r="D412" s="40">
        <v>2682.6333333333332</v>
      </c>
      <c r="E412" s="40">
        <v>2633.3166666666666</v>
      </c>
      <c r="F412" s="40">
        <v>2583.3333333333335</v>
      </c>
      <c r="G412" s="40">
        <v>2534.0166666666669</v>
      </c>
      <c r="H412" s="40">
        <v>2732.6166666666663</v>
      </c>
      <c r="I412" s="40">
        <v>2781.9333333333329</v>
      </c>
      <c r="J412" s="40">
        <v>2831.9166666666661</v>
      </c>
      <c r="K412" s="31">
        <v>2731.95</v>
      </c>
      <c r="L412" s="31">
        <v>2632.65</v>
      </c>
      <c r="M412" s="31">
        <v>8.8099999999999998E-2</v>
      </c>
      <c r="N412" s="1"/>
      <c r="O412" s="1"/>
    </row>
    <row r="413" spans="1:15" ht="12.75" customHeight="1">
      <c r="A413" s="31">
        <v>403</v>
      </c>
      <c r="B413" s="31" t="s">
        <v>502</v>
      </c>
      <c r="C413" s="31">
        <v>330.35</v>
      </c>
      <c r="D413" s="40">
        <v>328.33333333333331</v>
      </c>
      <c r="E413" s="40">
        <v>323.66666666666663</v>
      </c>
      <c r="F413" s="40">
        <v>316.98333333333329</v>
      </c>
      <c r="G413" s="40">
        <v>312.31666666666661</v>
      </c>
      <c r="H413" s="40">
        <v>335.01666666666665</v>
      </c>
      <c r="I413" s="40">
        <v>339.68333333333328</v>
      </c>
      <c r="J413" s="40">
        <v>346.36666666666667</v>
      </c>
      <c r="K413" s="31">
        <v>333</v>
      </c>
      <c r="L413" s="31">
        <v>321.64999999999998</v>
      </c>
      <c r="M413" s="31">
        <v>1.55125</v>
      </c>
      <c r="N413" s="1"/>
      <c r="O413" s="1"/>
    </row>
    <row r="414" spans="1:15" ht="12.75" customHeight="1">
      <c r="A414" s="31">
        <v>404</v>
      </c>
      <c r="B414" s="31" t="s">
        <v>504</v>
      </c>
      <c r="C414" s="31">
        <v>569.65</v>
      </c>
      <c r="D414" s="40">
        <v>575.93333333333339</v>
      </c>
      <c r="E414" s="40">
        <v>561.61666666666679</v>
      </c>
      <c r="F414" s="40">
        <v>553.58333333333337</v>
      </c>
      <c r="G414" s="40">
        <v>539.26666666666677</v>
      </c>
      <c r="H414" s="40">
        <v>583.96666666666681</v>
      </c>
      <c r="I414" s="40">
        <v>598.28333333333342</v>
      </c>
      <c r="J414" s="40">
        <v>606.31666666666683</v>
      </c>
      <c r="K414" s="31">
        <v>590.25</v>
      </c>
      <c r="L414" s="31">
        <v>567.9</v>
      </c>
      <c r="M414" s="31">
        <v>2.4637799999999999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29355.8</v>
      </c>
      <c r="D415" s="40">
        <v>29249.899999999998</v>
      </c>
      <c r="E415" s="40">
        <v>29070.899999999994</v>
      </c>
      <c r="F415" s="40">
        <v>28785.999999999996</v>
      </c>
      <c r="G415" s="40">
        <v>28606.999999999993</v>
      </c>
      <c r="H415" s="40">
        <v>29534.799999999996</v>
      </c>
      <c r="I415" s="40">
        <v>29713.800000000003</v>
      </c>
      <c r="J415" s="40">
        <v>29998.699999999997</v>
      </c>
      <c r="K415" s="31">
        <v>29428.9</v>
      </c>
      <c r="L415" s="31">
        <v>28965</v>
      </c>
      <c r="M415" s="31">
        <v>0.23033999999999999</v>
      </c>
      <c r="N415" s="1"/>
      <c r="O415" s="1"/>
    </row>
    <row r="416" spans="1:15" ht="12.75" customHeight="1">
      <c r="A416" s="31">
        <v>406</v>
      </c>
      <c r="B416" s="31" t="s">
        <v>506</v>
      </c>
      <c r="C416" s="31">
        <v>2156.5</v>
      </c>
      <c r="D416" s="40">
        <v>2172.15</v>
      </c>
      <c r="E416" s="40">
        <v>2134.4</v>
      </c>
      <c r="F416" s="40">
        <v>2112.3000000000002</v>
      </c>
      <c r="G416" s="40">
        <v>2074.5500000000002</v>
      </c>
      <c r="H416" s="40">
        <v>2194.25</v>
      </c>
      <c r="I416" s="40">
        <v>2232</v>
      </c>
      <c r="J416" s="40">
        <v>2254.1</v>
      </c>
      <c r="K416" s="31">
        <v>2209.9</v>
      </c>
      <c r="L416" s="31">
        <v>2150.0500000000002</v>
      </c>
      <c r="M416" s="31">
        <v>0.20480000000000001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2389.6999999999998</v>
      </c>
      <c r="D417" s="40">
        <v>2402.5666666666666</v>
      </c>
      <c r="E417" s="40">
        <v>2365.1333333333332</v>
      </c>
      <c r="F417" s="40">
        <v>2340.5666666666666</v>
      </c>
      <c r="G417" s="40">
        <v>2303.1333333333332</v>
      </c>
      <c r="H417" s="40">
        <v>2427.1333333333332</v>
      </c>
      <c r="I417" s="40">
        <v>2464.5666666666666</v>
      </c>
      <c r="J417" s="40">
        <v>2489.1333333333332</v>
      </c>
      <c r="K417" s="31">
        <v>2440</v>
      </c>
      <c r="L417" s="31">
        <v>2378</v>
      </c>
      <c r="M417" s="31">
        <v>2.26362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465.8</v>
      </c>
      <c r="D418" s="40">
        <v>459.10000000000008</v>
      </c>
      <c r="E418" s="40">
        <v>450.10000000000014</v>
      </c>
      <c r="F418" s="40">
        <v>434.40000000000003</v>
      </c>
      <c r="G418" s="40">
        <v>425.40000000000009</v>
      </c>
      <c r="H418" s="40">
        <v>474.80000000000018</v>
      </c>
      <c r="I418" s="40">
        <v>483.80000000000007</v>
      </c>
      <c r="J418" s="40">
        <v>499.50000000000023</v>
      </c>
      <c r="K418" s="31">
        <v>468.1</v>
      </c>
      <c r="L418" s="31">
        <v>443.4</v>
      </c>
      <c r="M418" s="31">
        <v>2.2097099999999998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30.25</v>
      </c>
      <c r="D419" s="40">
        <v>30.433333333333337</v>
      </c>
      <c r="E419" s="40">
        <v>29.916666666666675</v>
      </c>
      <c r="F419" s="40">
        <v>29.583333333333339</v>
      </c>
      <c r="G419" s="40">
        <v>29.066666666666677</v>
      </c>
      <c r="H419" s="40">
        <v>30.766666666666673</v>
      </c>
      <c r="I419" s="40">
        <v>31.283333333333339</v>
      </c>
      <c r="J419" s="40">
        <v>31.616666666666671</v>
      </c>
      <c r="K419" s="31">
        <v>30.95</v>
      </c>
      <c r="L419" s="31">
        <v>30.1</v>
      </c>
      <c r="M419" s="31">
        <v>23.16488</v>
      </c>
      <c r="N419" s="1"/>
      <c r="O419" s="1"/>
    </row>
    <row r="420" spans="1:15" ht="12.75" customHeight="1">
      <c r="A420" s="31">
        <v>410</v>
      </c>
      <c r="B420" s="31" t="s">
        <v>498</v>
      </c>
      <c r="C420" s="31">
        <v>3866.25</v>
      </c>
      <c r="D420" s="40">
        <v>3890.8666666666668</v>
      </c>
      <c r="E420" s="40">
        <v>3823.3833333333337</v>
      </c>
      <c r="F420" s="40">
        <v>3780.5166666666669</v>
      </c>
      <c r="G420" s="40">
        <v>3713.0333333333338</v>
      </c>
      <c r="H420" s="40">
        <v>3933.7333333333336</v>
      </c>
      <c r="I420" s="40">
        <v>4001.2166666666672</v>
      </c>
      <c r="J420" s="40">
        <v>4044.0833333333335</v>
      </c>
      <c r="K420" s="31">
        <v>3958.35</v>
      </c>
      <c r="L420" s="31">
        <v>3848</v>
      </c>
      <c r="M420" s="31">
        <v>0.26698</v>
      </c>
      <c r="N420" s="1"/>
      <c r="O420" s="1"/>
    </row>
    <row r="421" spans="1:15" ht="12.75" customHeight="1">
      <c r="A421" s="31">
        <v>411</v>
      </c>
      <c r="B421" s="31" t="s">
        <v>507</v>
      </c>
      <c r="C421" s="31">
        <v>911.3</v>
      </c>
      <c r="D421" s="40">
        <v>907.81666666666661</v>
      </c>
      <c r="E421" s="40">
        <v>893.63333333333321</v>
      </c>
      <c r="F421" s="40">
        <v>875.96666666666658</v>
      </c>
      <c r="G421" s="40">
        <v>861.78333333333319</v>
      </c>
      <c r="H421" s="40">
        <v>925.48333333333323</v>
      </c>
      <c r="I421" s="40">
        <v>939.66666666666663</v>
      </c>
      <c r="J421" s="40">
        <v>957.33333333333326</v>
      </c>
      <c r="K421" s="31">
        <v>922</v>
      </c>
      <c r="L421" s="31">
        <v>890.15</v>
      </c>
      <c r="M421" s="31">
        <v>9.9625400000000006</v>
      </c>
      <c r="N421" s="1"/>
      <c r="O421" s="1"/>
    </row>
    <row r="422" spans="1:15" ht="12.75" customHeight="1">
      <c r="A422" s="31">
        <v>412</v>
      </c>
      <c r="B422" s="31" t="s">
        <v>509</v>
      </c>
      <c r="C422" s="31">
        <v>1372.7</v>
      </c>
      <c r="D422" s="40">
        <v>1368.8999999999999</v>
      </c>
      <c r="E422" s="40">
        <v>1353.7999999999997</v>
      </c>
      <c r="F422" s="40">
        <v>1334.8999999999999</v>
      </c>
      <c r="G422" s="40">
        <v>1319.7999999999997</v>
      </c>
      <c r="H422" s="40">
        <v>1387.7999999999997</v>
      </c>
      <c r="I422" s="40">
        <v>1402.8999999999996</v>
      </c>
      <c r="J422" s="40">
        <v>1421.7999999999997</v>
      </c>
      <c r="K422" s="31">
        <v>1384</v>
      </c>
      <c r="L422" s="31">
        <v>1350</v>
      </c>
      <c r="M422" s="31">
        <v>1.0727</v>
      </c>
      <c r="N422" s="1"/>
      <c r="O422" s="1"/>
    </row>
    <row r="423" spans="1:15" ht="12.75" customHeight="1">
      <c r="A423" s="31">
        <v>413</v>
      </c>
      <c r="B423" s="31" t="s">
        <v>508</v>
      </c>
      <c r="C423" s="31">
        <v>2503.6999999999998</v>
      </c>
      <c r="D423" s="40">
        <v>2514.4833333333331</v>
      </c>
      <c r="E423" s="40">
        <v>2468.9666666666662</v>
      </c>
      <c r="F423" s="40">
        <v>2434.2333333333331</v>
      </c>
      <c r="G423" s="40">
        <v>2388.7166666666662</v>
      </c>
      <c r="H423" s="40">
        <v>2549.2166666666662</v>
      </c>
      <c r="I423" s="40">
        <v>2594.7333333333336</v>
      </c>
      <c r="J423" s="40">
        <v>2629.4666666666662</v>
      </c>
      <c r="K423" s="31">
        <v>2560</v>
      </c>
      <c r="L423" s="31">
        <v>2479.75</v>
      </c>
      <c r="M423" s="31">
        <v>0.50029999999999997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852.7</v>
      </c>
      <c r="D424" s="40">
        <v>859.26666666666677</v>
      </c>
      <c r="E424" s="40">
        <v>843.53333333333353</v>
      </c>
      <c r="F424" s="40">
        <v>834.36666666666679</v>
      </c>
      <c r="G424" s="40">
        <v>818.63333333333355</v>
      </c>
      <c r="H424" s="40">
        <v>868.43333333333351</v>
      </c>
      <c r="I424" s="40">
        <v>884.16666666666686</v>
      </c>
      <c r="J424" s="40">
        <v>893.33333333333348</v>
      </c>
      <c r="K424" s="31">
        <v>875</v>
      </c>
      <c r="L424" s="31">
        <v>850.1</v>
      </c>
      <c r="M424" s="31">
        <v>1.40262</v>
      </c>
      <c r="N424" s="1"/>
      <c r="O424" s="1"/>
    </row>
    <row r="425" spans="1:15" ht="12.75" customHeight="1">
      <c r="A425" s="31">
        <v>415</v>
      </c>
      <c r="B425" s="31" t="s">
        <v>511</v>
      </c>
      <c r="C425" s="31">
        <v>549.70000000000005</v>
      </c>
      <c r="D425" s="40">
        <v>549.31666666666672</v>
      </c>
      <c r="E425" s="40">
        <v>544.33333333333348</v>
      </c>
      <c r="F425" s="40">
        <v>538.96666666666681</v>
      </c>
      <c r="G425" s="40">
        <v>533.98333333333358</v>
      </c>
      <c r="H425" s="40">
        <v>554.68333333333339</v>
      </c>
      <c r="I425" s="40">
        <v>559.66666666666674</v>
      </c>
      <c r="J425" s="40">
        <v>565.0333333333333</v>
      </c>
      <c r="K425" s="31">
        <v>554.29999999999995</v>
      </c>
      <c r="L425" s="31">
        <v>543.95000000000005</v>
      </c>
      <c r="M425" s="31">
        <v>0.46705999999999998</v>
      </c>
      <c r="N425" s="1"/>
      <c r="O425" s="1"/>
    </row>
    <row r="426" spans="1:15" ht="12.75" customHeight="1">
      <c r="A426" s="31">
        <v>416</v>
      </c>
      <c r="B426" s="31" t="s">
        <v>519</v>
      </c>
      <c r="C426" s="31">
        <v>270.64999999999998</v>
      </c>
      <c r="D426" s="40">
        <v>271.81666666666666</v>
      </c>
      <c r="E426" s="40">
        <v>268.83333333333331</v>
      </c>
      <c r="F426" s="40">
        <v>267.01666666666665</v>
      </c>
      <c r="G426" s="40">
        <v>264.0333333333333</v>
      </c>
      <c r="H426" s="40">
        <v>273.63333333333333</v>
      </c>
      <c r="I426" s="40">
        <v>276.61666666666667</v>
      </c>
      <c r="J426" s="40">
        <v>278.43333333333334</v>
      </c>
      <c r="K426" s="31">
        <v>274.8</v>
      </c>
      <c r="L426" s="31">
        <v>270</v>
      </c>
      <c r="M426" s="31">
        <v>1.52108</v>
      </c>
      <c r="N426" s="1"/>
      <c r="O426" s="1"/>
    </row>
    <row r="427" spans="1:15" ht="12.75" customHeight="1">
      <c r="A427" s="31">
        <v>417</v>
      </c>
      <c r="B427" s="31" t="s">
        <v>512</v>
      </c>
      <c r="C427" s="31">
        <v>73.5</v>
      </c>
      <c r="D427" s="40">
        <v>74.166666666666671</v>
      </c>
      <c r="E427" s="40">
        <v>72.63333333333334</v>
      </c>
      <c r="F427" s="40">
        <v>71.766666666666666</v>
      </c>
      <c r="G427" s="40">
        <v>70.233333333333334</v>
      </c>
      <c r="H427" s="40">
        <v>75.033333333333346</v>
      </c>
      <c r="I427" s="40">
        <v>76.566666666666677</v>
      </c>
      <c r="J427" s="40">
        <v>77.433333333333351</v>
      </c>
      <c r="K427" s="31">
        <v>75.7</v>
      </c>
      <c r="L427" s="31">
        <v>73.3</v>
      </c>
      <c r="M427" s="31">
        <v>30.24493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2146.6</v>
      </c>
      <c r="D428" s="40">
        <v>2148.8833333333337</v>
      </c>
      <c r="E428" s="40">
        <v>2122.7666666666673</v>
      </c>
      <c r="F428" s="40">
        <v>2098.9333333333338</v>
      </c>
      <c r="G428" s="40">
        <v>2072.8166666666675</v>
      </c>
      <c r="H428" s="40">
        <v>2172.7166666666672</v>
      </c>
      <c r="I428" s="40">
        <v>2198.833333333333</v>
      </c>
      <c r="J428" s="40">
        <v>2222.666666666667</v>
      </c>
      <c r="K428" s="31">
        <v>2175</v>
      </c>
      <c r="L428" s="31">
        <v>2125.0500000000002</v>
      </c>
      <c r="M428" s="31">
        <v>6.29894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1631.2</v>
      </c>
      <c r="D429" s="40">
        <v>1624.5666666666666</v>
      </c>
      <c r="E429" s="40">
        <v>1606.1333333333332</v>
      </c>
      <c r="F429" s="40">
        <v>1581.0666666666666</v>
      </c>
      <c r="G429" s="40">
        <v>1562.6333333333332</v>
      </c>
      <c r="H429" s="40">
        <v>1649.6333333333332</v>
      </c>
      <c r="I429" s="40">
        <v>1668.0666666666666</v>
      </c>
      <c r="J429" s="40">
        <v>1693.1333333333332</v>
      </c>
      <c r="K429" s="31">
        <v>1643</v>
      </c>
      <c r="L429" s="31">
        <v>1599.5</v>
      </c>
      <c r="M429" s="31">
        <v>12.855840000000001</v>
      </c>
      <c r="N429" s="1"/>
      <c r="O429" s="1"/>
    </row>
    <row r="430" spans="1:15" ht="12.75" customHeight="1">
      <c r="A430" s="31">
        <v>420</v>
      </c>
      <c r="B430" s="31" t="s">
        <v>516</v>
      </c>
      <c r="C430" s="31">
        <v>503.75</v>
      </c>
      <c r="D430" s="40">
        <v>519.35</v>
      </c>
      <c r="E430" s="40">
        <v>482.40000000000009</v>
      </c>
      <c r="F430" s="40">
        <v>461.05000000000007</v>
      </c>
      <c r="G430" s="40">
        <v>424.10000000000014</v>
      </c>
      <c r="H430" s="40">
        <v>540.70000000000005</v>
      </c>
      <c r="I430" s="40">
        <v>577.65000000000009</v>
      </c>
      <c r="J430" s="40">
        <v>599</v>
      </c>
      <c r="K430" s="31">
        <v>556.29999999999995</v>
      </c>
      <c r="L430" s="31">
        <v>498</v>
      </c>
      <c r="M430" s="31">
        <v>33.882089999999998</v>
      </c>
      <c r="N430" s="1"/>
      <c r="O430" s="1"/>
    </row>
    <row r="431" spans="1:15" ht="12.75" customHeight="1">
      <c r="A431" s="31">
        <v>421</v>
      </c>
      <c r="B431" s="31" t="s">
        <v>513</v>
      </c>
      <c r="C431" s="31">
        <v>103.8</v>
      </c>
      <c r="D431" s="40">
        <v>103.98333333333333</v>
      </c>
      <c r="E431" s="40">
        <v>102.81666666666666</v>
      </c>
      <c r="F431" s="40">
        <v>101.83333333333333</v>
      </c>
      <c r="G431" s="40">
        <v>100.66666666666666</v>
      </c>
      <c r="H431" s="40">
        <v>104.96666666666667</v>
      </c>
      <c r="I431" s="40">
        <v>106.13333333333333</v>
      </c>
      <c r="J431" s="40">
        <v>107.11666666666667</v>
      </c>
      <c r="K431" s="31">
        <v>105.15</v>
      </c>
      <c r="L431" s="31">
        <v>103</v>
      </c>
      <c r="M431" s="31">
        <v>1.63595</v>
      </c>
      <c r="N431" s="1"/>
      <c r="O431" s="1"/>
    </row>
    <row r="432" spans="1:15" ht="12.75" customHeight="1">
      <c r="A432" s="31">
        <v>422</v>
      </c>
      <c r="B432" s="31" t="s">
        <v>515</v>
      </c>
      <c r="C432" s="31">
        <v>270.05</v>
      </c>
      <c r="D432" s="40">
        <v>271.31666666666666</v>
      </c>
      <c r="E432" s="40">
        <v>267.83333333333331</v>
      </c>
      <c r="F432" s="40">
        <v>265.61666666666667</v>
      </c>
      <c r="G432" s="40">
        <v>262.13333333333333</v>
      </c>
      <c r="H432" s="40">
        <v>273.5333333333333</v>
      </c>
      <c r="I432" s="40">
        <v>277.01666666666665</v>
      </c>
      <c r="J432" s="40">
        <v>279.23333333333329</v>
      </c>
      <c r="K432" s="31">
        <v>274.8</v>
      </c>
      <c r="L432" s="31">
        <v>269.10000000000002</v>
      </c>
      <c r="M432" s="31">
        <v>2.0901299999999998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598.15</v>
      </c>
      <c r="D433" s="40">
        <v>600.15</v>
      </c>
      <c r="E433" s="40">
        <v>593.19999999999993</v>
      </c>
      <c r="F433" s="40">
        <v>588.25</v>
      </c>
      <c r="G433" s="40">
        <v>581.29999999999995</v>
      </c>
      <c r="H433" s="40">
        <v>605.09999999999991</v>
      </c>
      <c r="I433" s="40">
        <v>612.04999999999995</v>
      </c>
      <c r="J433" s="40">
        <v>616.99999999999989</v>
      </c>
      <c r="K433" s="31">
        <v>607.1</v>
      </c>
      <c r="L433" s="31">
        <v>595.20000000000005</v>
      </c>
      <c r="M433" s="31">
        <v>1.20329</v>
      </c>
      <c r="N433" s="1"/>
      <c r="O433" s="1"/>
    </row>
    <row r="434" spans="1:15" ht="12.75" customHeight="1">
      <c r="A434" s="31">
        <v>424</v>
      </c>
      <c r="B434" s="31" t="s">
        <v>518</v>
      </c>
      <c r="C434" s="31">
        <v>386.95</v>
      </c>
      <c r="D434" s="40">
        <v>388.98333333333335</v>
      </c>
      <c r="E434" s="40">
        <v>383.26666666666671</v>
      </c>
      <c r="F434" s="40">
        <v>379.58333333333337</v>
      </c>
      <c r="G434" s="40">
        <v>373.86666666666673</v>
      </c>
      <c r="H434" s="40">
        <v>392.66666666666669</v>
      </c>
      <c r="I434" s="40">
        <v>398.38333333333338</v>
      </c>
      <c r="J434" s="40">
        <v>402.06666666666666</v>
      </c>
      <c r="K434" s="31">
        <v>394.7</v>
      </c>
      <c r="L434" s="31">
        <v>385.3</v>
      </c>
      <c r="M434" s="31">
        <v>1.83626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2460.15</v>
      </c>
      <c r="D435" s="40">
        <v>2468.0166666666669</v>
      </c>
      <c r="E435" s="40">
        <v>2442.3833333333337</v>
      </c>
      <c r="F435" s="40">
        <v>2424.6166666666668</v>
      </c>
      <c r="G435" s="40">
        <v>2398.9833333333336</v>
      </c>
      <c r="H435" s="40">
        <v>2485.7833333333338</v>
      </c>
      <c r="I435" s="40">
        <v>2511.416666666667</v>
      </c>
      <c r="J435" s="40">
        <v>2529.1833333333338</v>
      </c>
      <c r="K435" s="31">
        <v>2493.65</v>
      </c>
      <c r="L435" s="31">
        <v>2450.25</v>
      </c>
      <c r="M435" s="31">
        <v>1.05775</v>
      </c>
      <c r="N435" s="1"/>
      <c r="O435" s="1"/>
    </row>
    <row r="436" spans="1:15" ht="12.75" customHeight="1">
      <c r="A436" s="31">
        <v>426</v>
      </c>
      <c r="B436" s="31" t="s">
        <v>521</v>
      </c>
      <c r="C436" s="31">
        <v>851.5</v>
      </c>
      <c r="D436" s="40">
        <v>855.2833333333333</v>
      </c>
      <c r="E436" s="40">
        <v>843.21666666666658</v>
      </c>
      <c r="F436" s="40">
        <v>834.93333333333328</v>
      </c>
      <c r="G436" s="40">
        <v>822.86666666666656</v>
      </c>
      <c r="H436" s="40">
        <v>863.56666666666661</v>
      </c>
      <c r="I436" s="40">
        <v>875.63333333333321</v>
      </c>
      <c r="J436" s="40">
        <v>883.91666666666663</v>
      </c>
      <c r="K436" s="31">
        <v>867.35</v>
      </c>
      <c r="L436" s="31">
        <v>847</v>
      </c>
      <c r="M436" s="31">
        <v>0.28100999999999998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811.1</v>
      </c>
      <c r="D437" s="40">
        <v>807.69999999999993</v>
      </c>
      <c r="E437" s="40">
        <v>800.39999999999986</v>
      </c>
      <c r="F437" s="40">
        <v>789.69999999999993</v>
      </c>
      <c r="G437" s="40">
        <v>782.39999999999986</v>
      </c>
      <c r="H437" s="40">
        <v>818.39999999999986</v>
      </c>
      <c r="I437" s="40">
        <v>825.69999999999982</v>
      </c>
      <c r="J437" s="40">
        <v>836.39999999999986</v>
      </c>
      <c r="K437" s="31">
        <v>815</v>
      </c>
      <c r="L437" s="31">
        <v>797</v>
      </c>
      <c r="M437" s="31">
        <v>29.006450000000001</v>
      </c>
      <c r="N437" s="1"/>
      <c r="O437" s="1"/>
    </row>
    <row r="438" spans="1:15" ht="12.75" customHeight="1">
      <c r="A438" s="31">
        <v>428</v>
      </c>
      <c r="B438" s="31" t="s">
        <v>522</v>
      </c>
      <c r="C438" s="31">
        <v>479.6</v>
      </c>
      <c r="D438" s="40">
        <v>480.7166666666667</v>
      </c>
      <c r="E438" s="40">
        <v>474.08333333333337</v>
      </c>
      <c r="F438" s="40">
        <v>468.56666666666666</v>
      </c>
      <c r="G438" s="40">
        <v>461.93333333333334</v>
      </c>
      <c r="H438" s="40">
        <v>486.23333333333341</v>
      </c>
      <c r="I438" s="40">
        <v>492.86666666666673</v>
      </c>
      <c r="J438" s="40">
        <v>498.38333333333344</v>
      </c>
      <c r="K438" s="31">
        <v>487.35</v>
      </c>
      <c r="L438" s="31">
        <v>475.2</v>
      </c>
      <c r="M438" s="31">
        <v>2.7673399999999999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572.6</v>
      </c>
      <c r="D439" s="40">
        <v>574.56666666666661</v>
      </c>
      <c r="E439" s="40">
        <v>567.13333333333321</v>
      </c>
      <c r="F439" s="40">
        <v>561.66666666666663</v>
      </c>
      <c r="G439" s="40">
        <v>554.23333333333323</v>
      </c>
      <c r="H439" s="40">
        <v>580.03333333333319</v>
      </c>
      <c r="I439" s="40">
        <v>587.46666666666658</v>
      </c>
      <c r="J439" s="40">
        <v>592.93333333333317</v>
      </c>
      <c r="K439" s="31">
        <v>582</v>
      </c>
      <c r="L439" s="31">
        <v>569.1</v>
      </c>
      <c r="M439" s="31">
        <v>10.5146</v>
      </c>
      <c r="N439" s="1"/>
      <c r="O439" s="1"/>
    </row>
    <row r="440" spans="1:15" ht="12.75" customHeight="1">
      <c r="A440" s="31">
        <v>430</v>
      </c>
      <c r="B440" s="31" t="s">
        <v>525</v>
      </c>
      <c r="C440" s="31">
        <v>654.4</v>
      </c>
      <c r="D440" s="40">
        <v>667.16666666666663</v>
      </c>
      <c r="E440" s="40">
        <v>634.38333333333321</v>
      </c>
      <c r="F440" s="40">
        <v>614.36666666666656</v>
      </c>
      <c r="G440" s="40">
        <v>581.58333333333314</v>
      </c>
      <c r="H440" s="40">
        <v>687.18333333333328</v>
      </c>
      <c r="I440" s="40">
        <v>719.96666666666681</v>
      </c>
      <c r="J440" s="40">
        <v>739.98333333333335</v>
      </c>
      <c r="K440" s="31">
        <v>699.95</v>
      </c>
      <c r="L440" s="31">
        <v>647.15</v>
      </c>
      <c r="M440" s="31">
        <v>1.17797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363.7</v>
      </c>
      <c r="D441" s="40">
        <v>368.54999999999995</v>
      </c>
      <c r="E441" s="40">
        <v>355.69999999999993</v>
      </c>
      <c r="F441" s="40">
        <v>347.7</v>
      </c>
      <c r="G441" s="40">
        <v>334.84999999999997</v>
      </c>
      <c r="H441" s="40">
        <v>376.5499999999999</v>
      </c>
      <c r="I441" s="40">
        <v>389.39999999999992</v>
      </c>
      <c r="J441" s="40">
        <v>397.39999999999986</v>
      </c>
      <c r="K441" s="31">
        <v>381.4</v>
      </c>
      <c r="L441" s="31">
        <v>360.55</v>
      </c>
      <c r="M441" s="31">
        <v>1.2703199999999999</v>
      </c>
      <c r="N441" s="1"/>
      <c r="O441" s="1"/>
    </row>
    <row r="442" spans="1:15" ht="12.75" customHeight="1">
      <c r="A442" s="31">
        <v>432</v>
      </c>
      <c r="B442" s="31" t="s">
        <v>524</v>
      </c>
      <c r="C442" s="31">
        <v>2427.75</v>
      </c>
      <c r="D442" s="40">
        <v>2441.0166666666669</v>
      </c>
      <c r="E442" s="40">
        <v>2389.4833333333336</v>
      </c>
      <c r="F442" s="40">
        <v>2351.2166666666667</v>
      </c>
      <c r="G442" s="40">
        <v>2299.6833333333334</v>
      </c>
      <c r="H442" s="40">
        <v>2479.2833333333338</v>
      </c>
      <c r="I442" s="40">
        <v>2530.8166666666675</v>
      </c>
      <c r="J442" s="40">
        <v>2569.0833333333339</v>
      </c>
      <c r="K442" s="31">
        <v>2492.5500000000002</v>
      </c>
      <c r="L442" s="31">
        <v>2402.75</v>
      </c>
      <c r="M442" s="31">
        <v>0.79915999999999998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513.15</v>
      </c>
      <c r="D443" s="40">
        <v>509.33333333333331</v>
      </c>
      <c r="E443" s="40">
        <v>503.96666666666658</v>
      </c>
      <c r="F443" s="40">
        <v>494.78333333333325</v>
      </c>
      <c r="G443" s="40">
        <v>489.41666666666652</v>
      </c>
      <c r="H443" s="40">
        <v>518.51666666666665</v>
      </c>
      <c r="I443" s="40">
        <v>523.88333333333333</v>
      </c>
      <c r="J443" s="40">
        <v>533.06666666666672</v>
      </c>
      <c r="K443" s="31">
        <v>514.70000000000005</v>
      </c>
      <c r="L443" s="31">
        <v>500.15</v>
      </c>
      <c r="M443" s="31">
        <v>1.44709</v>
      </c>
      <c r="N443" s="1"/>
      <c r="O443" s="1"/>
    </row>
    <row r="444" spans="1:15" ht="12.75" customHeight="1">
      <c r="A444" s="31">
        <v>434</v>
      </c>
      <c r="B444" s="31" t="s">
        <v>527</v>
      </c>
      <c r="C444" s="31">
        <v>7</v>
      </c>
      <c r="D444" s="40">
        <v>7.0166666666666666</v>
      </c>
      <c r="E444" s="40">
        <v>6.9333333333333336</v>
      </c>
      <c r="F444" s="40">
        <v>6.8666666666666671</v>
      </c>
      <c r="G444" s="40">
        <v>6.7833333333333341</v>
      </c>
      <c r="H444" s="40">
        <v>7.083333333333333</v>
      </c>
      <c r="I444" s="40">
        <v>7.166666666666667</v>
      </c>
      <c r="J444" s="40">
        <v>7.2333333333333325</v>
      </c>
      <c r="K444" s="31">
        <v>7.1</v>
      </c>
      <c r="L444" s="31">
        <v>6.95</v>
      </c>
      <c r="M444" s="31">
        <v>180.60521</v>
      </c>
      <c r="N444" s="1"/>
      <c r="O444" s="1"/>
    </row>
    <row r="445" spans="1:15" ht="12.75" customHeight="1">
      <c r="A445" s="31">
        <v>435</v>
      </c>
      <c r="B445" s="31" t="s">
        <v>514</v>
      </c>
      <c r="C445" s="31">
        <v>438.7</v>
      </c>
      <c r="D445" s="40">
        <v>441.48333333333335</v>
      </c>
      <c r="E445" s="40">
        <v>433.76666666666671</v>
      </c>
      <c r="F445" s="40">
        <v>428.83333333333337</v>
      </c>
      <c r="G445" s="40">
        <v>421.11666666666673</v>
      </c>
      <c r="H445" s="40">
        <v>446.41666666666669</v>
      </c>
      <c r="I445" s="40">
        <v>454.13333333333338</v>
      </c>
      <c r="J445" s="40">
        <v>459.06666666666666</v>
      </c>
      <c r="K445" s="31">
        <v>449.2</v>
      </c>
      <c r="L445" s="31">
        <v>436.55</v>
      </c>
      <c r="M445" s="31">
        <v>5.19597</v>
      </c>
      <c r="N445" s="1"/>
      <c r="O445" s="1"/>
    </row>
    <row r="446" spans="1:15" ht="12.75" customHeight="1">
      <c r="A446" s="31">
        <v>436</v>
      </c>
      <c r="B446" s="31" t="s">
        <v>528</v>
      </c>
      <c r="C446" s="31">
        <v>1043.8499999999999</v>
      </c>
      <c r="D446" s="40">
        <v>1045.2166666666665</v>
      </c>
      <c r="E446" s="40">
        <v>1034.833333333333</v>
      </c>
      <c r="F446" s="40">
        <v>1025.8166666666666</v>
      </c>
      <c r="G446" s="40">
        <v>1015.4333333333332</v>
      </c>
      <c r="H446" s="40">
        <v>1054.2333333333329</v>
      </c>
      <c r="I446" s="40">
        <v>1064.6166666666666</v>
      </c>
      <c r="J446" s="40">
        <v>1073.6333333333328</v>
      </c>
      <c r="K446" s="31">
        <v>1055.5999999999999</v>
      </c>
      <c r="L446" s="31">
        <v>1036.2</v>
      </c>
      <c r="M446" s="31">
        <v>0.14967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543.54999999999995</v>
      </c>
      <c r="D447" s="40">
        <v>548.54999999999995</v>
      </c>
      <c r="E447" s="40">
        <v>537.19999999999993</v>
      </c>
      <c r="F447" s="40">
        <v>530.85</v>
      </c>
      <c r="G447" s="40">
        <v>519.5</v>
      </c>
      <c r="H447" s="40">
        <v>554.89999999999986</v>
      </c>
      <c r="I447" s="40">
        <v>566.24999999999977</v>
      </c>
      <c r="J447" s="40">
        <v>572.5999999999998</v>
      </c>
      <c r="K447" s="31">
        <v>559.9</v>
      </c>
      <c r="L447" s="31">
        <v>542.20000000000005</v>
      </c>
      <c r="M447" s="31">
        <v>3.8607800000000001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1156.6500000000001</v>
      </c>
      <c r="D448" s="40">
        <v>1169.55</v>
      </c>
      <c r="E448" s="40">
        <v>1137.0999999999999</v>
      </c>
      <c r="F448" s="40">
        <v>1117.55</v>
      </c>
      <c r="G448" s="40">
        <v>1085.0999999999999</v>
      </c>
      <c r="H448" s="40">
        <v>1189.0999999999999</v>
      </c>
      <c r="I448" s="40">
        <v>1221.5500000000002</v>
      </c>
      <c r="J448" s="40">
        <v>1241.0999999999999</v>
      </c>
      <c r="K448" s="31">
        <v>1202</v>
      </c>
      <c r="L448" s="31">
        <v>1150</v>
      </c>
      <c r="M448" s="31">
        <v>1.1847700000000001</v>
      </c>
      <c r="N448" s="1"/>
      <c r="O448" s="1"/>
    </row>
    <row r="449" spans="1:15" ht="12.75" customHeight="1">
      <c r="A449" s="31">
        <v>439</v>
      </c>
      <c r="B449" s="31" t="s">
        <v>534</v>
      </c>
      <c r="C449" s="31">
        <v>15882.4</v>
      </c>
      <c r="D449" s="40">
        <v>16007.416666666666</v>
      </c>
      <c r="E449" s="40">
        <v>15715.133333333331</v>
      </c>
      <c r="F449" s="40">
        <v>15547.866666666665</v>
      </c>
      <c r="G449" s="40">
        <v>15255.58333333333</v>
      </c>
      <c r="H449" s="40">
        <v>16174.683333333332</v>
      </c>
      <c r="I449" s="40">
        <v>16466.966666666667</v>
      </c>
      <c r="J449" s="40">
        <v>16634.233333333334</v>
      </c>
      <c r="K449" s="31">
        <v>16299.7</v>
      </c>
      <c r="L449" s="31">
        <v>15840.15</v>
      </c>
      <c r="M449" s="31">
        <v>2.1999999999999999E-2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935.1</v>
      </c>
      <c r="D450" s="40">
        <v>937.73333333333346</v>
      </c>
      <c r="E450" s="40">
        <v>930.51666666666688</v>
      </c>
      <c r="F450" s="40">
        <v>925.93333333333339</v>
      </c>
      <c r="G450" s="40">
        <v>918.71666666666681</v>
      </c>
      <c r="H450" s="40">
        <v>942.31666666666695</v>
      </c>
      <c r="I450" s="40">
        <v>949.53333333333342</v>
      </c>
      <c r="J450" s="40">
        <v>954.11666666666702</v>
      </c>
      <c r="K450" s="31">
        <v>944.95</v>
      </c>
      <c r="L450" s="31">
        <v>933.15</v>
      </c>
      <c r="M450" s="31">
        <v>10.385120000000001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220.55</v>
      </c>
      <c r="D451" s="40">
        <v>221.6</v>
      </c>
      <c r="E451" s="40">
        <v>215.95</v>
      </c>
      <c r="F451" s="40">
        <v>211.35</v>
      </c>
      <c r="G451" s="40">
        <v>205.7</v>
      </c>
      <c r="H451" s="40">
        <v>226.2</v>
      </c>
      <c r="I451" s="40">
        <v>231.85000000000002</v>
      </c>
      <c r="J451" s="40">
        <v>236.45</v>
      </c>
      <c r="K451" s="31">
        <v>227.25</v>
      </c>
      <c r="L451" s="31">
        <v>217</v>
      </c>
      <c r="M451" s="31">
        <v>35.016010000000001</v>
      </c>
      <c r="N451" s="1"/>
      <c r="O451" s="1"/>
    </row>
    <row r="452" spans="1:15" ht="12.75" customHeight="1">
      <c r="A452" s="31">
        <v>442</v>
      </c>
      <c r="B452" s="31" t="s">
        <v>536</v>
      </c>
      <c r="C452" s="31">
        <v>1240.75</v>
      </c>
      <c r="D452" s="40">
        <v>1248.8833333333334</v>
      </c>
      <c r="E452" s="40">
        <v>1226.7666666666669</v>
      </c>
      <c r="F452" s="40">
        <v>1212.7833333333335</v>
      </c>
      <c r="G452" s="40">
        <v>1190.666666666667</v>
      </c>
      <c r="H452" s="40">
        <v>1262.8666666666668</v>
      </c>
      <c r="I452" s="40">
        <v>1284.9833333333331</v>
      </c>
      <c r="J452" s="40">
        <v>1298.9666666666667</v>
      </c>
      <c r="K452" s="31">
        <v>1271</v>
      </c>
      <c r="L452" s="31">
        <v>1234.9000000000001</v>
      </c>
      <c r="M452" s="31">
        <v>2.1393200000000001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842.4</v>
      </c>
      <c r="D453" s="40">
        <v>839.7166666666667</v>
      </c>
      <c r="E453" s="40">
        <v>833.43333333333339</v>
      </c>
      <c r="F453" s="40">
        <v>824.4666666666667</v>
      </c>
      <c r="G453" s="40">
        <v>818.18333333333339</v>
      </c>
      <c r="H453" s="40">
        <v>848.68333333333339</v>
      </c>
      <c r="I453" s="40">
        <v>854.9666666666667</v>
      </c>
      <c r="J453" s="40">
        <v>863.93333333333339</v>
      </c>
      <c r="K453" s="31">
        <v>846</v>
      </c>
      <c r="L453" s="31">
        <v>830.75</v>
      </c>
      <c r="M453" s="31">
        <v>13.718730000000001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6410.15</v>
      </c>
      <c r="D454" s="40">
        <v>6378.3833333333341</v>
      </c>
      <c r="E454" s="40">
        <v>6301.7666666666682</v>
      </c>
      <c r="F454" s="40">
        <v>6193.3833333333341</v>
      </c>
      <c r="G454" s="40">
        <v>6116.7666666666682</v>
      </c>
      <c r="H454" s="40">
        <v>6486.7666666666682</v>
      </c>
      <c r="I454" s="40">
        <v>6563.383333333335</v>
      </c>
      <c r="J454" s="40">
        <v>6671.7666666666682</v>
      </c>
      <c r="K454" s="31">
        <v>6455</v>
      </c>
      <c r="L454" s="31">
        <v>6270</v>
      </c>
      <c r="M454" s="31">
        <v>2.0573999999999999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510.75</v>
      </c>
      <c r="D455" s="40">
        <v>508.9666666666667</v>
      </c>
      <c r="E455" s="40">
        <v>501.98333333333335</v>
      </c>
      <c r="F455" s="40">
        <v>493.21666666666664</v>
      </c>
      <c r="G455" s="40">
        <v>486.23333333333329</v>
      </c>
      <c r="H455" s="40">
        <v>517.73333333333335</v>
      </c>
      <c r="I455" s="40">
        <v>524.7166666666667</v>
      </c>
      <c r="J455" s="40">
        <v>533.48333333333346</v>
      </c>
      <c r="K455" s="31">
        <v>515.95000000000005</v>
      </c>
      <c r="L455" s="31">
        <v>500.2</v>
      </c>
      <c r="M455" s="31">
        <v>266.15777000000003</v>
      </c>
      <c r="N455" s="1"/>
      <c r="O455" s="1"/>
    </row>
    <row r="456" spans="1:15" ht="12.75" customHeight="1">
      <c r="A456" s="31">
        <v>446</v>
      </c>
      <c r="B456" s="31" t="s">
        <v>537</v>
      </c>
      <c r="C456" s="31">
        <v>288.60000000000002</v>
      </c>
      <c r="D456" s="40">
        <v>287.91666666666669</v>
      </c>
      <c r="E456" s="40">
        <v>283.83333333333337</v>
      </c>
      <c r="F456" s="40">
        <v>279.06666666666666</v>
      </c>
      <c r="G456" s="40">
        <v>274.98333333333335</v>
      </c>
      <c r="H456" s="40">
        <v>292.68333333333339</v>
      </c>
      <c r="I456" s="40">
        <v>296.76666666666677</v>
      </c>
      <c r="J456" s="40">
        <v>301.53333333333342</v>
      </c>
      <c r="K456" s="31">
        <v>292</v>
      </c>
      <c r="L456" s="31">
        <v>283.14999999999998</v>
      </c>
      <c r="M456" s="31">
        <v>82.745609999999999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237</v>
      </c>
      <c r="D457" s="40">
        <v>238.23333333333335</v>
      </c>
      <c r="E457" s="40">
        <v>235.06666666666669</v>
      </c>
      <c r="F457" s="40">
        <v>233.13333333333335</v>
      </c>
      <c r="G457" s="40">
        <v>229.9666666666667</v>
      </c>
      <c r="H457" s="40">
        <v>240.16666666666669</v>
      </c>
      <c r="I457" s="40">
        <v>243.33333333333331</v>
      </c>
      <c r="J457" s="40">
        <v>245.26666666666668</v>
      </c>
      <c r="K457" s="31">
        <v>241.4</v>
      </c>
      <c r="L457" s="31">
        <v>236.3</v>
      </c>
      <c r="M457" s="31">
        <v>478.45906000000002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1298.55</v>
      </c>
      <c r="D458" s="40">
        <v>1304.8833333333334</v>
      </c>
      <c r="E458" s="40">
        <v>1280.7666666666669</v>
      </c>
      <c r="F458" s="40">
        <v>1262.9833333333333</v>
      </c>
      <c r="G458" s="40">
        <v>1238.8666666666668</v>
      </c>
      <c r="H458" s="40">
        <v>1322.666666666667</v>
      </c>
      <c r="I458" s="40">
        <v>1346.7833333333333</v>
      </c>
      <c r="J458" s="40">
        <v>1364.5666666666671</v>
      </c>
      <c r="K458" s="31">
        <v>1329</v>
      </c>
      <c r="L458" s="31">
        <v>1287.0999999999999</v>
      </c>
      <c r="M458" s="31">
        <v>118.80417</v>
      </c>
      <c r="N458" s="1"/>
      <c r="O458" s="1"/>
    </row>
    <row r="459" spans="1:15" ht="12.75" customHeight="1">
      <c r="A459" s="31">
        <v>449</v>
      </c>
      <c r="B459" s="31" t="s">
        <v>877</v>
      </c>
      <c r="C459" s="31">
        <v>845.65</v>
      </c>
      <c r="D459" s="40">
        <v>852.06666666666661</v>
      </c>
      <c r="E459" s="40">
        <v>836.13333333333321</v>
      </c>
      <c r="F459" s="40">
        <v>826.61666666666656</v>
      </c>
      <c r="G459" s="40">
        <v>810.68333333333317</v>
      </c>
      <c r="H459" s="40">
        <v>861.58333333333326</v>
      </c>
      <c r="I459" s="40">
        <v>877.51666666666665</v>
      </c>
      <c r="J459" s="40">
        <v>887.0333333333333</v>
      </c>
      <c r="K459" s="31">
        <v>868</v>
      </c>
      <c r="L459" s="31">
        <v>842.55</v>
      </c>
      <c r="M459" s="31">
        <v>0.27490999999999999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1950.95</v>
      </c>
      <c r="D460" s="40">
        <v>1962.9833333333333</v>
      </c>
      <c r="E460" s="40">
        <v>1927.9666666666667</v>
      </c>
      <c r="F460" s="40">
        <v>1904.9833333333333</v>
      </c>
      <c r="G460" s="40">
        <v>1869.9666666666667</v>
      </c>
      <c r="H460" s="40">
        <v>1985.9666666666667</v>
      </c>
      <c r="I460" s="40">
        <v>2020.9833333333336</v>
      </c>
      <c r="J460" s="40">
        <v>2043.9666666666667</v>
      </c>
      <c r="K460" s="31">
        <v>1998</v>
      </c>
      <c r="L460" s="31">
        <v>1940</v>
      </c>
      <c r="M460" s="31">
        <v>0.42409000000000002</v>
      </c>
      <c r="N460" s="1"/>
      <c r="O460" s="1"/>
    </row>
    <row r="461" spans="1:15" ht="12.75" customHeight="1">
      <c r="A461" s="31">
        <v>451</v>
      </c>
      <c r="B461" s="31" t="s">
        <v>530</v>
      </c>
      <c r="C461" s="31">
        <v>818.2</v>
      </c>
      <c r="D461" s="40">
        <v>808.88333333333333</v>
      </c>
      <c r="E461" s="40">
        <v>789.76666666666665</v>
      </c>
      <c r="F461" s="40">
        <v>761.33333333333337</v>
      </c>
      <c r="G461" s="40">
        <v>742.2166666666667</v>
      </c>
      <c r="H461" s="40">
        <v>837.31666666666661</v>
      </c>
      <c r="I461" s="40">
        <v>856.43333333333317</v>
      </c>
      <c r="J461" s="40">
        <v>884.86666666666656</v>
      </c>
      <c r="K461" s="31">
        <v>828</v>
      </c>
      <c r="L461" s="31">
        <v>780.45</v>
      </c>
      <c r="M461" s="31">
        <v>0.72289000000000003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3484.3</v>
      </c>
      <c r="D462" s="40">
        <v>3494.7333333333336</v>
      </c>
      <c r="E462" s="40">
        <v>3469.7666666666673</v>
      </c>
      <c r="F462" s="40">
        <v>3455.2333333333336</v>
      </c>
      <c r="G462" s="40">
        <v>3430.2666666666673</v>
      </c>
      <c r="H462" s="40">
        <v>3509.2666666666673</v>
      </c>
      <c r="I462" s="40">
        <v>3534.2333333333336</v>
      </c>
      <c r="J462" s="40">
        <v>3548.7666666666673</v>
      </c>
      <c r="K462" s="31">
        <v>3519.7</v>
      </c>
      <c r="L462" s="31">
        <v>3480.2</v>
      </c>
      <c r="M462" s="31">
        <v>15.16489</v>
      </c>
      <c r="N462" s="1"/>
      <c r="O462" s="1"/>
    </row>
    <row r="463" spans="1:15" ht="12.75" customHeight="1">
      <c r="A463" s="31">
        <v>453</v>
      </c>
      <c r="B463" s="31" t="s">
        <v>538</v>
      </c>
      <c r="C463" s="31">
        <v>4670.3</v>
      </c>
      <c r="D463" s="40">
        <v>4696.7666666666664</v>
      </c>
      <c r="E463" s="40">
        <v>4623.5333333333328</v>
      </c>
      <c r="F463" s="40">
        <v>4576.7666666666664</v>
      </c>
      <c r="G463" s="40">
        <v>4503.5333333333328</v>
      </c>
      <c r="H463" s="40">
        <v>4743.5333333333328</v>
      </c>
      <c r="I463" s="40">
        <v>4816.7666666666664</v>
      </c>
      <c r="J463" s="40">
        <v>4863.5333333333328</v>
      </c>
      <c r="K463" s="31">
        <v>4770</v>
      </c>
      <c r="L463" s="31">
        <v>4650</v>
      </c>
      <c r="M463" s="31">
        <v>0.23727999999999999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1566.6</v>
      </c>
      <c r="D464" s="40">
        <v>1562.1666666666667</v>
      </c>
      <c r="E464" s="40">
        <v>1550.9833333333336</v>
      </c>
      <c r="F464" s="40">
        <v>1535.3666666666668</v>
      </c>
      <c r="G464" s="40">
        <v>1524.1833333333336</v>
      </c>
      <c r="H464" s="40">
        <v>1577.7833333333335</v>
      </c>
      <c r="I464" s="40">
        <v>1588.9666666666665</v>
      </c>
      <c r="J464" s="40">
        <v>1604.5833333333335</v>
      </c>
      <c r="K464" s="31">
        <v>1573.35</v>
      </c>
      <c r="L464" s="31">
        <v>1546.55</v>
      </c>
      <c r="M464" s="31">
        <v>12.99996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1340.9</v>
      </c>
      <c r="D465" s="40">
        <v>1348.5166666666667</v>
      </c>
      <c r="E465" s="40">
        <v>1329.2333333333333</v>
      </c>
      <c r="F465" s="40">
        <v>1317.5666666666666</v>
      </c>
      <c r="G465" s="40">
        <v>1298.2833333333333</v>
      </c>
      <c r="H465" s="40">
        <v>1360.1833333333334</v>
      </c>
      <c r="I465" s="40">
        <v>1379.4666666666667</v>
      </c>
      <c r="J465" s="40">
        <v>1391.1333333333334</v>
      </c>
      <c r="K465" s="31">
        <v>1367.8</v>
      </c>
      <c r="L465" s="31">
        <v>1336.85</v>
      </c>
      <c r="M465" s="31">
        <v>0.20943000000000001</v>
      </c>
      <c r="N465" s="1"/>
      <c r="O465" s="1"/>
    </row>
    <row r="466" spans="1:15" ht="12.75" customHeight="1">
      <c r="A466" s="31">
        <v>456</v>
      </c>
      <c r="B466" s="31" t="s">
        <v>541</v>
      </c>
      <c r="C466" s="31">
        <v>1125.7</v>
      </c>
      <c r="D466" s="40">
        <v>1132.7</v>
      </c>
      <c r="E466" s="40">
        <v>1114</v>
      </c>
      <c r="F466" s="40">
        <v>1102.3</v>
      </c>
      <c r="G466" s="40">
        <v>1083.5999999999999</v>
      </c>
      <c r="H466" s="40">
        <v>1144.4000000000001</v>
      </c>
      <c r="I466" s="40">
        <v>1163.1000000000004</v>
      </c>
      <c r="J466" s="40">
        <v>1174.8000000000002</v>
      </c>
      <c r="K466" s="31">
        <v>1151.4000000000001</v>
      </c>
      <c r="L466" s="31">
        <v>1121</v>
      </c>
      <c r="M466" s="31">
        <v>0.30320000000000003</v>
      </c>
      <c r="N466" s="1"/>
      <c r="O466" s="1"/>
    </row>
    <row r="467" spans="1:15" ht="12.75" customHeight="1">
      <c r="A467" s="31">
        <v>457</v>
      </c>
      <c r="B467" s="31" t="s">
        <v>545</v>
      </c>
      <c r="C467" s="31">
        <v>1712.7</v>
      </c>
      <c r="D467" s="40">
        <v>1704.0166666666667</v>
      </c>
      <c r="E467" s="40">
        <v>1691.3833333333332</v>
      </c>
      <c r="F467" s="40">
        <v>1670.0666666666666</v>
      </c>
      <c r="G467" s="40">
        <v>1657.4333333333332</v>
      </c>
      <c r="H467" s="40">
        <v>1725.3333333333333</v>
      </c>
      <c r="I467" s="40">
        <v>1737.9666666666669</v>
      </c>
      <c r="J467" s="40">
        <v>1759.2833333333333</v>
      </c>
      <c r="K467" s="31">
        <v>1716.65</v>
      </c>
      <c r="L467" s="31">
        <v>1682.7</v>
      </c>
      <c r="M467" s="31">
        <v>2.1873999999999998</v>
      </c>
      <c r="N467" s="1"/>
      <c r="O467" s="1"/>
    </row>
    <row r="468" spans="1:15" ht="12.75" customHeight="1">
      <c r="A468" s="31">
        <v>458</v>
      </c>
      <c r="B468" s="31" t="s">
        <v>542</v>
      </c>
      <c r="C468" s="31">
        <v>1812.05</v>
      </c>
      <c r="D468" s="40">
        <v>1821.9166666666667</v>
      </c>
      <c r="E468" s="40">
        <v>1753.8333333333335</v>
      </c>
      <c r="F468" s="40">
        <v>1695.6166666666668</v>
      </c>
      <c r="G468" s="40">
        <v>1627.5333333333335</v>
      </c>
      <c r="H468" s="40">
        <v>1880.1333333333334</v>
      </c>
      <c r="I468" s="40">
        <v>1948.2166666666669</v>
      </c>
      <c r="J468" s="40">
        <v>2006.4333333333334</v>
      </c>
      <c r="K468" s="31">
        <v>1890</v>
      </c>
      <c r="L468" s="31">
        <v>1763.7</v>
      </c>
      <c r="M468" s="31">
        <v>0.97414999999999996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2484.6</v>
      </c>
      <c r="D469" s="40">
        <v>2494.5499999999997</v>
      </c>
      <c r="E469" s="40">
        <v>2462.2499999999995</v>
      </c>
      <c r="F469" s="40">
        <v>2439.8999999999996</v>
      </c>
      <c r="G469" s="40">
        <v>2407.5999999999995</v>
      </c>
      <c r="H469" s="40">
        <v>2516.8999999999996</v>
      </c>
      <c r="I469" s="40">
        <v>2549.1999999999998</v>
      </c>
      <c r="J469" s="40">
        <v>2571.5499999999997</v>
      </c>
      <c r="K469" s="31">
        <v>2526.85</v>
      </c>
      <c r="L469" s="31">
        <v>2472.1999999999998</v>
      </c>
      <c r="M469" s="31">
        <v>9.1123499999999993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2825.95</v>
      </c>
      <c r="D470" s="40">
        <v>2807.75</v>
      </c>
      <c r="E470" s="40">
        <v>2780.8</v>
      </c>
      <c r="F470" s="40">
        <v>2735.65</v>
      </c>
      <c r="G470" s="40">
        <v>2708.7000000000003</v>
      </c>
      <c r="H470" s="40">
        <v>2852.9</v>
      </c>
      <c r="I470" s="40">
        <v>2879.85</v>
      </c>
      <c r="J470" s="40">
        <v>2925</v>
      </c>
      <c r="K470" s="31">
        <v>2834.7</v>
      </c>
      <c r="L470" s="31">
        <v>2762.6</v>
      </c>
      <c r="M470" s="31">
        <v>5.1810499999999999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538.70000000000005</v>
      </c>
      <c r="D471" s="40">
        <v>536.5333333333333</v>
      </c>
      <c r="E471" s="40">
        <v>527.56666666666661</v>
      </c>
      <c r="F471" s="40">
        <v>516.43333333333328</v>
      </c>
      <c r="G471" s="40">
        <v>507.46666666666658</v>
      </c>
      <c r="H471" s="40">
        <v>547.66666666666663</v>
      </c>
      <c r="I471" s="40">
        <v>556.63333333333333</v>
      </c>
      <c r="J471" s="40">
        <v>567.76666666666665</v>
      </c>
      <c r="K471" s="31">
        <v>545.5</v>
      </c>
      <c r="L471" s="31">
        <v>525.4</v>
      </c>
      <c r="M471" s="31">
        <v>10.017189999999999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1124.3499999999999</v>
      </c>
      <c r="D472" s="40">
        <v>1122.4166666666667</v>
      </c>
      <c r="E472" s="40">
        <v>1110.9333333333334</v>
      </c>
      <c r="F472" s="40">
        <v>1097.5166666666667</v>
      </c>
      <c r="G472" s="40">
        <v>1086.0333333333333</v>
      </c>
      <c r="H472" s="40">
        <v>1135.8333333333335</v>
      </c>
      <c r="I472" s="40">
        <v>1147.3166666666666</v>
      </c>
      <c r="J472" s="40">
        <v>1160.7333333333336</v>
      </c>
      <c r="K472" s="31">
        <v>1133.9000000000001</v>
      </c>
      <c r="L472" s="31">
        <v>1109</v>
      </c>
      <c r="M472" s="31">
        <v>5.0304099999999998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39.950000000000003</v>
      </c>
      <c r="D473" s="40">
        <v>40.050000000000004</v>
      </c>
      <c r="E473" s="40">
        <v>39.650000000000006</v>
      </c>
      <c r="F473" s="40">
        <v>39.35</v>
      </c>
      <c r="G473" s="40">
        <v>38.950000000000003</v>
      </c>
      <c r="H473" s="40">
        <v>40.350000000000009</v>
      </c>
      <c r="I473" s="40">
        <v>40.75</v>
      </c>
      <c r="J473" s="40">
        <v>41.050000000000011</v>
      </c>
      <c r="K473" s="31">
        <v>40.450000000000003</v>
      </c>
      <c r="L473" s="31">
        <v>39.75</v>
      </c>
      <c r="M473" s="31">
        <v>112.11100999999999</v>
      </c>
      <c r="N473" s="1"/>
      <c r="O473" s="1"/>
    </row>
    <row r="474" spans="1:15" ht="12.75" customHeight="1">
      <c r="A474" s="31">
        <v>464</v>
      </c>
      <c r="B474" s="31" t="s">
        <v>544</v>
      </c>
      <c r="C474" s="31">
        <v>219.15</v>
      </c>
      <c r="D474" s="40">
        <v>216.11666666666665</v>
      </c>
      <c r="E474" s="40">
        <v>210.23333333333329</v>
      </c>
      <c r="F474" s="40">
        <v>201.31666666666663</v>
      </c>
      <c r="G474" s="40">
        <v>195.43333333333328</v>
      </c>
      <c r="H474" s="40">
        <v>225.0333333333333</v>
      </c>
      <c r="I474" s="40">
        <v>230.91666666666669</v>
      </c>
      <c r="J474" s="40">
        <v>239.83333333333331</v>
      </c>
      <c r="K474" s="31">
        <v>222</v>
      </c>
      <c r="L474" s="31">
        <v>207.2</v>
      </c>
      <c r="M474" s="31">
        <v>19.768609999999999</v>
      </c>
      <c r="N474" s="1"/>
      <c r="O474" s="1"/>
    </row>
    <row r="475" spans="1:15" ht="12.75" customHeight="1">
      <c r="A475" s="31">
        <v>465</v>
      </c>
      <c r="B475" s="31" t="s">
        <v>531</v>
      </c>
      <c r="C475" s="31">
        <v>11253.15</v>
      </c>
      <c r="D475" s="40">
        <v>11216.883333333333</v>
      </c>
      <c r="E475" s="40">
        <v>11048.766666666666</v>
      </c>
      <c r="F475" s="40">
        <v>10844.383333333333</v>
      </c>
      <c r="G475" s="40">
        <v>10676.266666666666</v>
      </c>
      <c r="H475" s="40">
        <v>11421.266666666666</v>
      </c>
      <c r="I475" s="40">
        <v>11589.383333333331</v>
      </c>
      <c r="J475" s="40">
        <v>11793.766666666666</v>
      </c>
      <c r="K475" s="31">
        <v>11385</v>
      </c>
      <c r="L475" s="31">
        <v>11012.5</v>
      </c>
      <c r="M475" s="31">
        <v>0.12096</v>
      </c>
      <c r="N475" s="1"/>
      <c r="O475" s="1"/>
    </row>
    <row r="476" spans="1:15" ht="12.75" customHeight="1">
      <c r="A476" s="31">
        <v>466</v>
      </c>
      <c r="B476" s="31" t="s">
        <v>878</v>
      </c>
      <c r="C476" s="31">
        <v>73.05</v>
      </c>
      <c r="D476" s="40">
        <v>71.600000000000009</v>
      </c>
      <c r="E476" s="40">
        <v>69.450000000000017</v>
      </c>
      <c r="F476" s="40">
        <v>65.850000000000009</v>
      </c>
      <c r="G476" s="40">
        <v>63.700000000000017</v>
      </c>
      <c r="H476" s="40">
        <v>75.200000000000017</v>
      </c>
      <c r="I476" s="40">
        <v>77.350000000000023</v>
      </c>
      <c r="J476" s="40">
        <v>80.950000000000017</v>
      </c>
      <c r="K476" s="31">
        <v>73.75</v>
      </c>
      <c r="L476" s="31">
        <v>68</v>
      </c>
      <c r="M476" s="31">
        <v>209.37342000000001</v>
      </c>
      <c r="N476" s="1"/>
      <c r="O476" s="1"/>
    </row>
    <row r="477" spans="1:15" ht="12.75" customHeight="1">
      <c r="A477" s="31">
        <v>467</v>
      </c>
      <c r="B477" s="31" t="s">
        <v>532</v>
      </c>
      <c r="C477" s="31">
        <v>47.7</v>
      </c>
      <c r="D477" s="40">
        <v>47.25</v>
      </c>
      <c r="E477" s="40">
        <v>46.05</v>
      </c>
      <c r="F477" s="40">
        <v>44.4</v>
      </c>
      <c r="G477" s="40">
        <v>43.199999999999996</v>
      </c>
      <c r="H477" s="40">
        <v>48.9</v>
      </c>
      <c r="I477" s="40">
        <v>50.1</v>
      </c>
      <c r="J477" s="40">
        <v>51.75</v>
      </c>
      <c r="K477" s="31">
        <v>48.45</v>
      </c>
      <c r="L477" s="31">
        <v>45.6</v>
      </c>
      <c r="M477" s="31">
        <v>172.89646999999999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753.5</v>
      </c>
      <c r="D478" s="40">
        <v>744</v>
      </c>
      <c r="E478" s="40">
        <v>731.15</v>
      </c>
      <c r="F478" s="40">
        <v>708.8</v>
      </c>
      <c r="G478" s="40">
        <v>695.94999999999993</v>
      </c>
      <c r="H478" s="40">
        <v>766.35</v>
      </c>
      <c r="I478" s="40">
        <v>779.19999999999993</v>
      </c>
      <c r="J478" s="40">
        <v>801.55000000000007</v>
      </c>
      <c r="K478" s="31">
        <v>756.85</v>
      </c>
      <c r="L478" s="31">
        <v>721.65</v>
      </c>
      <c r="M478" s="31">
        <v>36.829129999999999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1741.35</v>
      </c>
      <c r="D479" s="40">
        <v>1751.8333333333333</v>
      </c>
      <c r="E479" s="40">
        <v>1724.6666666666665</v>
      </c>
      <c r="F479" s="40">
        <v>1707.9833333333333</v>
      </c>
      <c r="G479" s="40">
        <v>1680.8166666666666</v>
      </c>
      <c r="H479" s="40">
        <v>1768.5166666666664</v>
      </c>
      <c r="I479" s="40">
        <v>1795.6833333333329</v>
      </c>
      <c r="J479" s="40">
        <v>1812.3666666666663</v>
      </c>
      <c r="K479" s="31">
        <v>1779</v>
      </c>
      <c r="L479" s="31">
        <v>1735.15</v>
      </c>
      <c r="M479" s="31">
        <v>2.4689299999999998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14.45</v>
      </c>
      <c r="D480" s="40">
        <v>14.516666666666666</v>
      </c>
      <c r="E480" s="40">
        <v>14.333333333333332</v>
      </c>
      <c r="F480" s="40">
        <v>14.216666666666667</v>
      </c>
      <c r="G480" s="40">
        <v>14.033333333333333</v>
      </c>
      <c r="H480" s="40">
        <v>14.633333333333331</v>
      </c>
      <c r="I480" s="40">
        <v>14.816666666666665</v>
      </c>
      <c r="J480" s="40">
        <v>14.93333333333333</v>
      </c>
      <c r="K480" s="31">
        <v>14.7</v>
      </c>
      <c r="L480" s="31">
        <v>14.4</v>
      </c>
      <c r="M480" s="31">
        <v>33.967480000000002</v>
      </c>
      <c r="N480" s="1"/>
      <c r="O480" s="1"/>
    </row>
    <row r="481" spans="1:15" ht="12.75" customHeight="1">
      <c r="A481" s="31">
        <v>471</v>
      </c>
      <c r="B481" s="31" t="s">
        <v>547</v>
      </c>
      <c r="C481" s="31">
        <v>527.1</v>
      </c>
      <c r="D481" s="40">
        <v>527.69999999999993</v>
      </c>
      <c r="E481" s="40">
        <v>521.39999999999986</v>
      </c>
      <c r="F481" s="40">
        <v>515.69999999999993</v>
      </c>
      <c r="G481" s="40">
        <v>509.39999999999986</v>
      </c>
      <c r="H481" s="40">
        <v>533.39999999999986</v>
      </c>
      <c r="I481" s="40">
        <v>539.69999999999982</v>
      </c>
      <c r="J481" s="40">
        <v>545.39999999999986</v>
      </c>
      <c r="K481" s="31">
        <v>534</v>
      </c>
      <c r="L481" s="31">
        <v>522</v>
      </c>
      <c r="M481" s="31">
        <v>1.8433600000000001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169.15</v>
      </c>
      <c r="D482" s="40">
        <v>169.98333333333335</v>
      </c>
      <c r="E482" s="40">
        <v>166.31666666666669</v>
      </c>
      <c r="F482" s="40">
        <v>163.48333333333335</v>
      </c>
      <c r="G482" s="40">
        <v>159.81666666666669</v>
      </c>
      <c r="H482" s="40">
        <v>172.81666666666669</v>
      </c>
      <c r="I482" s="40">
        <v>176.48333333333332</v>
      </c>
      <c r="J482" s="40">
        <v>179.31666666666669</v>
      </c>
      <c r="K482" s="31">
        <v>173.65</v>
      </c>
      <c r="L482" s="31">
        <v>167.15</v>
      </c>
      <c r="M482" s="31">
        <v>7.6969900000000004</v>
      </c>
      <c r="N482" s="1"/>
      <c r="O482" s="1"/>
    </row>
    <row r="483" spans="1:15" ht="12.75" customHeight="1">
      <c r="A483" s="31">
        <v>473</v>
      </c>
      <c r="B483" s="31" t="s">
        <v>550</v>
      </c>
      <c r="C483" s="31">
        <v>21.05</v>
      </c>
      <c r="D483" s="40">
        <v>20.95</v>
      </c>
      <c r="E483" s="40">
        <v>20.599999999999998</v>
      </c>
      <c r="F483" s="40">
        <v>20.149999999999999</v>
      </c>
      <c r="G483" s="40">
        <v>19.799999999999997</v>
      </c>
      <c r="H483" s="40">
        <v>21.4</v>
      </c>
      <c r="I483" s="40">
        <v>21.75</v>
      </c>
      <c r="J483" s="40">
        <v>22.2</v>
      </c>
      <c r="K483" s="31">
        <v>21.3</v>
      </c>
      <c r="L483" s="31">
        <v>20.5</v>
      </c>
      <c r="M483" s="31">
        <v>23.390370000000001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8106.8</v>
      </c>
      <c r="D484" s="40">
        <v>8114.8833333333341</v>
      </c>
      <c r="E484" s="40">
        <v>8041.9166666666679</v>
      </c>
      <c r="F484" s="40">
        <v>7977.0333333333338</v>
      </c>
      <c r="G484" s="40">
        <v>7904.0666666666675</v>
      </c>
      <c r="H484" s="40">
        <v>8179.7666666666682</v>
      </c>
      <c r="I484" s="40">
        <v>8252.7333333333336</v>
      </c>
      <c r="J484" s="40">
        <v>8317.6166666666686</v>
      </c>
      <c r="K484" s="31">
        <v>8187.85</v>
      </c>
      <c r="L484" s="31">
        <v>8050</v>
      </c>
      <c r="M484" s="31">
        <v>2.09152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52.15</v>
      </c>
      <c r="D485" s="40">
        <v>52.716666666666669</v>
      </c>
      <c r="E485" s="40">
        <v>51.033333333333339</v>
      </c>
      <c r="F485" s="40">
        <v>49.916666666666671</v>
      </c>
      <c r="G485" s="40">
        <v>48.233333333333341</v>
      </c>
      <c r="H485" s="40">
        <v>53.833333333333336</v>
      </c>
      <c r="I485" s="40">
        <v>55.516666666666673</v>
      </c>
      <c r="J485" s="40">
        <v>56.633333333333333</v>
      </c>
      <c r="K485" s="31">
        <v>54.4</v>
      </c>
      <c r="L485" s="31">
        <v>51.6</v>
      </c>
      <c r="M485" s="31">
        <v>242.42102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771.3</v>
      </c>
      <c r="D486" s="40">
        <v>762.13333333333333</v>
      </c>
      <c r="E486" s="40">
        <v>750.26666666666665</v>
      </c>
      <c r="F486" s="40">
        <v>729.23333333333335</v>
      </c>
      <c r="G486" s="40">
        <v>717.36666666666667</v>
      </c>
      <c r="H486" s="40">
        <v>783.16666666666663</v>
      </c>
      <c r="I486" s="40">
        <v>795.03333333333319</v>
      </c>
      <c r="J486" s="40">
        <v>816.06666666666661</v>
      </c>
      <c r="K486" s="31">
        <v>774</v>
      </c>
      <c r="L486" s="31">
        <v>741.1</v>
      </c>
      <c r="M486" s="31">
        <v>64.308109999999999</v>
      </c>
      <c r="N486" s="1"/>
      <c r="O486" s="1"/>
    </row>
    <row r="487" spans="1:15" ht="12.75" customHeight="1">
      <c r="A487" s="31">
        <v>477</v>
      </c>
      <c r="B487" s="31" t="s">
        <v>548</v>
      </c>
      <c r="C487" s="31">
        <v>1131.05</v>
      </c>
      <c r="D487" s="40">
        <v>1137.1666666666667</v>
      </c>
      <c r="E487" s="40">
        <v>1113.8833333333334</v>
      </c>
      <c r="F487" s="40">
        <v>1096.7166666666667</v>
      </c>
      <c r="G487" s="40">
        <v>1073.4333333333334</v>
      </c>
      <c r="H487" s="40">
        <v>1154.3333333333335</v>
      </c>
      <c r="I487" s="40">
        <v>1177.6166666666668</v>
      </c>
      <c r="J487" s="40">
        <v>1194.7833333333335</v>
      </c>
      <c r="K487" s="31">
        <v>1160.45</v>
      </c>
      <c r="L487" s="31">
        <v>1120</v>
      </c>
      <c r="M487" s="31">
        <v>1.4679800000000001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564.5</v>
      </c>
      <c r="D488" s="40">
        <v>567.30000000000007</v>
      </c>
      <c r="E488" s="40">
        <v>559.20000000000016</v>
      </c>
      <c r="F488" s="40">
        <v>553.90000000000009</v>
      </c>
      <c r="G488" s="40">
        <v>545.80000000000018</v>
      </c>
      <c r="H488" s="40">
        <v>572.60000000000014</v>
      </c>
      <c r="I488" s="40">
        <v>580.70000000000005</v>
      </c>
      <c r="J488" s="40">
        <v>586.00000000000011</v>
      </c>
      <c r="K488" s="31">
        <v>575.4</v>
      </c>
      <c r="L488" s="31">
        <v>562</v>
      </c>
      <c r="M488" s="31">
        <v>1.01335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37.75</v>
      </c>
      <c r="D489" s="40">
        <v>37.800000000000004</v>
      </c>
      <c r="E489" s="40">
        <v>37.45000000000001</v>
      </c>
      <c r="F489" s="40">
        <v>37.150000000000006</v>
      </c>
      <c r="G489" s="40">
        <v>36.800000000000011</v>
      </c>
      <c r="H489" s="40">
        <v>38.100000000000009</v>
      </c>
      <c r="I489" s="40">
        <v>38.450000000000003</v>
      </c>
      <c r="J489" s="40">
        <v>38.750000000000007</v>
      </c>
      <c r="K489" s="31">
        <v>38.15</v>
      </c>
      <c r="L489" s="31">
        <v>37.5</v>
      </c>
      <c r="M489" s="31">
        <v>28.25695</v>
      </c>
      <c r="N489" s="1"/>
      <c r="O489" s="1"/>
    </row>
    <row r="490" spans="1:15" ht="12.75" customHeight="1">
      <c r="A490" s="31">
        <v>480</v>
      </c>
      <c r="B490" s="31" t="s">
        <v>555</v>
      </c>
      <c r="C490" s="31">
        <v>1297.55</v>
      </c>
      <c r="D490" s="40">
        <v>1303.5166666666667</v>
      </c>
      <c r="E490" s="40">
        <v>1287.0333333333333</v>
      </c>
      <c r="F490" s="40">
        <v>1276.5166666666667</v>
      </c>
      <c r="G490" s="40">
        <v>1260.0333333333333</v>
      </c>
      <c r="H490" s="40">
        <v>1314.0333333333333</v>
      </c>
      <c r="I490" s="40">
        <v>1330.5166666666664</v>
      </c>
      <c r="J490" s="40">
        <v>1341.0333333333333</v>
      </c>
      <c r="K490" s="31">
        <v>1320</v>
      </c>
      <c r="L490" s="31">
        <v>1293</v>
      </c>
      <c r="M490" s="31">
        <v>0.43643999999999999</v>
      </c>
      <c r="N490" s="1"/>
      <c r="O490" s="1"/>
    </row>
    <row r="491" spans="1:15" ht="12.75" customHeight="1">
      <c r="A491" s="31">
        <v>481</v>
      </c>
      <c r="B491" s="31" t="s">
        <v>557</v>
      </c>
      <c r="C491" s="31">
        <v>286.45</v>
      </c>
      <c r="D491" s="40">
        <v>288.93333333333334</v>
      </c>
      <c r="E491" s="40">
        <v>283.01666666666665</v>
      </c>
      <c r="F491" s="40">
        <v>279.58333333333331</v>
      </c>
      <c r="G491" s="40">
        <v>273.66666666666663</v>
      </c>
      <c r="H491" s="40">
        <v>292.36666666666667</v>
      </c>
      <c r="I491" s="40">
        <v>298.2833333333333</v>
      </c>
      <c r="J491" s="40">
        <v>301.7166666666667</v>
      </c>
      <c r="K491" s="31">
        <v>294.85000000000002</v>
      </c>
      <c r="L491" s="31">
        <v>285.5</v>
      </c>
      <c r="M491" s="31">
        <v>2.8631799999999998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947.75</v>
      </c>
      <c r="D492" s="40">
        <v>953.2833333333333</v>
      </c>
      <c r="E492" s="40">
        <v>938.56666666666661</v>
      </c>
      <c r="F492" s="40">
        <v>929.38333333333333</v>
      </c>
      <c r="G492" s="40">
        <v>914.66666666666663</v>
      </c>
      <c r="H492" s="40">
        <v>962.46666666666658</v>
      </c>
      <c r="I492" s="40">
        <v>977.18333333333328</v>
      </c>
      <c r="J492" s="40">
        <v>986.36666666666656</v>
      </c>
      <c r="K492" s="31">
        <v>968</v>
      </c>
      <c r="L492" s="31">
        <v>944.1</v>
      </c>
      <c r="M492" s="31">
        <v>3.9271199999999999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323.14999999999998</v>
      </c>
      <c r="D493" s="40">
        <v>321.81666666666666</v>
      </c>
      <c r="E493" s="40">
        <v>317.73333333333335</v>
      </c>
      <c r="F493" s="40">
        <v>312.31666666666666</v>
      </c>
      <c r="G493" s="40">
        <v>308.23333333333335</v>
      </c>
      <c r="H493" s="40">
        <v>327.23333333333335</v>
      </c>
      <c r="I493" s="40">
        <v>331.31666666666672</v>
      </c>
      <c r="J493" s="40">
        <v>336.73333333333335</v>
      </c>
      <c r="K493" s="31">
        <v>325.89999999999998</v>
      </c>
      <c r="L493" s="31">
        <v>316.39999999999998</v>
      </c>
      <c r="M493" s="31">
        <v>243.31478999999999</v>
      </c>
      <c r="N493" s="1"/>
      <c r="O493" s="1"/>
    </row>
    <row r="494" spans="1:15" ht="12.75" customHeight="1">
      <c r="A494" s="31">
        <v>484</v>
      </c>
      <c r="B494" s="31" t="s">
        <v>558</v>
      </c>
      <c r="C494" s="31">
        <v>2788.35</v>
      </c>
      <c r="D494" s="40">
        <v>2799.6166666666668</v>
      </c>
      <c r="E494" s="40">
        <v>2767.3333333333335</v>
      </c>
      <c r="F494" s="40">
        <v>2746.3166666666666</v>
      </c>
      <c r="G494" s="40">
        <v>2714.0333333333333</v>
      </c>
      <c r="H494" s="40">
        <v>2820.6333333333337</v>
      </c>
      <c r="I494" s="40">
        <v>2852.9166666666665</v>
      </c>
      <c r="J494" s="40">
        <v>2873.9333333333338</v>
      </c>
      <c r="K494" s="31">
        <v>2831.9</v>
      </c>
      <c r="L494" s="31">
        <v>2778.6</v>
      </c>
      <c r="M494" s="31">
        <v>0.52175000000000005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255.05</v>
      </c>
      <c r="D495" s="40">
        <v>256.13333333333333</v>
      </c>
      <c r="E495" s="40">
        <v>250.26666666666665</v>
      </c>
      <c r="F495" s="40">
        <v>245.48333333333332</v>
      </c>
      <c r="G495" s="40">
        <v>239.61666666666665</v>
      </c>
      <c r="H495" s="40">
        <v>260.91666666666663</v>
      </c>
      <c r="I495" s="40">
        <v>266.7833333333333</v>
      </c>
      <c r="J495" s="40">
        <v>271.56666666666666</v>
      </c>
      <c r="K495" s="31">
        <v>262</v>
      </c>
      <c r="L495" s="31">
        <v>251.35</v>
      </c>
      <c r="M495" s="31">
        <v>4.2103599999999997</v>
      </c>
      <c r="N495" s="1"/>
      <c r="O495" s="1"/>
    </row>
    <row r="496" spans="1:15" ht="12.75" customHeight="1">
      <c r="A496" s="31">
        <v>486</v>
      </c>
      <c r="B496" s="31" t="s">
        <v>559</v>
      </c>
      <c r="C496" s="31">
        <v>2006.1</v>
      </c>
      <c r="D496" s="40">
        <v>2009.4666666666665</v>
      </c>
      <c r="E496" s="40">
        <v>1996.633333333333</v>
      </c>
      <c r="F496" s="40">
        <v>1987.1666666666665</v>
      </c>
      <c r="G496" s="40">
        <v>1974.333333333333</v>
      </c>
      <c r="H496" s="40">
        <v>2018.9333333333329</v>
      </c>
      <c r="I496" s="40">
        <v>2031.7666666666664</v>
      </c>
      <c r="J496" s="40">
        <v>2041.2333333333329</v>
      </c>
      <c r="K496" s="31">
        <v>2022.3</v>
      </c>
      <c r="L496" s="31">
        <v>2000</v>
      </c>
      <c r="M496" s="31">
        <v>0.15881000000000001</v>
      </c>
      <c r="N496" s="1"/>
      <c r="O496" s="1"/>
    </row>
    <row r="497" spans="1:15" ht="12.75" customHeight="1">
      <c r="A497" s="31">
        <v>487</v>
      </c>
      <c r="B497" s="31" t="s">
        <v>552</v>
      </c>
      <c r="C497" s="31">
        <v>647.9</v>
      </c>
      <c r="D497" s="40">
        <v>648.26666666666665</v>
      </c>
      <c r="E497" s="40">
        <v>637.68333333333328</v>
      </c>
      <c r="F497" s="40">
        <v>627.46666666666658</v>
      </c>
      <c r="G497" s="40">
        <v>616.88333333333321</v>
      </c>
      <c r="H497" s="40">
        <v>658.48333333333335</v>
      </c>
      <c r="I497" s="40">
        <v>669.06666666666683</v>
      </c>
      <c r="J497" s="40">
        <v>679.28333333333342</v>
      </c>
      <c r="K497" s="31">
        <v>658.85</v>
      </c>
      <c r="L497" s="31">
        <v>638.04999999999995</v>
      </c>
      <c r="M497" s="31">
        <v>5.7056899999999997</v>
      </c>
      <c r="N497" s="1"/>
      <c r="O497" s="1"/>
    </row>
    <row r="498" spans="1:15" ht="12.75" customHeight="1">
      <c r="A498" s="31">
        <v>488</v>
      </c>
      <c r="B498" s="31" t="s">
        <v>551</v>
      </c>
      <c r="C498" s="31">
        <v>4216.3500000000004</v>
      </c>
      <c r="D498" s="40">
        <v>4189.1833333333334</v>
      </c>
      <c r="E498" s="40">
        <v>4118.3666666666668</v>
      </c>
      <c r="F498" s="40">
        <v>4020.3833333333332</v>
      </c>
      <c r="G498" s="40">
        <v>3949.5666666666666</v>
      </c>
      <c r="H498" s="40">
        <v>4287.166666666667</v>
      </c>
      <c r="I498" s="40">
        <v>4357.9833333333345</v>
      </c>
      <c r="J498" s="40">
        <v>4455.9666666666672</v>
      </c>
      <c r="K498" s="31">
        <v>4260</v>
      </c>
      <c r="L498" s="31">
        <v>4091.2</v>
      </c>
      <c r="M498" s="31">
        <v>0.39036999999999999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1247.5999999999999</v>
      </c>
      <c r="D499" s="40">
        <v>1248.3999999999999</v>
      </c>
      <c r="E499" s="40">
        <v>1236.7999999999997</v>
      </c>
      <c r="F499" s="40">
        <v>1225.9999999999998</v>
      </c>
      <c r="G499" s="40">
        <v>1214.3999999999996</v>
      </c>
      <c r="H499" s="40">
        <v>1259.1999999999998</v>
      </c>
      <c r="I499" s="40">
        <v>1270.7999999999997</v>
      </c>
      <c r="J499" s="40">
        <v>1281.5999999999999</v>
      </c>
      <c r="K499" s="31">
        <v>1260</v>
      </c>
      <c r="L499" s="31">
        <v>1237.5999999999999</v>
      </c>
      <c r="M499" s="31">
        <v>3.1223800000000002</v>
      </c>
      <c r="N499" s="1"/>
      <c r="O499" s="1"/>
    </row>
    <row r="500" spans="1:15" ht="12.75" customHeight="1">
      <c r="A500" s="31">
        <v>490</v>
      </c>
      <c r="B500" s="31" t="s">
        <v>556</v>
      </c>
      <c r="C500" s="31">
        <v>2072.9</v>
      </c>
      <c r="D500" s="40">
        <v>2068.6333333333332</v>
      </c>
      <c r="E500" s="40">
        <v>2037.5166666666664</v>
      </c>
      <c r="F500" s="40">
        <v>2002.1333333333332</v>
      </c>
      <c r="G500" s="40">
        <v>1971.0166666666664</v>
      </c>
      <c r="H500" s="40">
        <v>2104.0166666666664</v>
      </c>
      <c r="I500" s="40">
        <v>2135.1333333333332</v>
      </c>
      <c r="J500" s="40">
        <v>2170.5166666666664</v>
      </c>
      <c r="K500" s="31">
        <v>2099.75</v>
      </c>
      <c r="L500" s="31">
        <v>2033.25</v>
      </c>
      <c r="M500" s="31">
        <v>0.71921999999999997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8153.25</v>
      </c>
      <c r="D501" s="40">
        <v>8069.4666666666672</v>
      </c>
      <c r="E501" s="40">
        <v>7938.9333333333343</v>
      </c>
      <c r="F501" s="40">
        <v>7724.6166666666668</v>
      </c>
      <c r="G501" s="40">
        <v>7594.0833333333339</v>
      </c>
      <c r="H501" s="40">
        <v>8283.7833333333347</v>
      </c>
      <c r="I501" s="40">
        <v>8414.3166666666675</v>
      </c>
      <c r="J501" s="40">
        <v>8628.633333333335</v>
      </c>
      <c r="K501" s="31">
        <v>8200</v>
      </c>
      <c r="L501" s="31">
        <v>7855.15</v>
      </c>
      <c r="M501" s="31">
        <v>0.17252000000000001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133.15</v>
      </c>
      <c r="D502" s="40">
        <v>134.06666666666669</v>
      </c>
      <c r="E502" s="40">
        <v>130.33333333333337</v>
      </c>
      <c r="F502" s="40">
        <v>127.51666666666668</v>
      </c>
      <c r="G502" s="40">
        <v>123.78333333333336</v>
      </c>
      <c r="H502" s="40">
        <v>136.88333333333338</v>
      </c>
      <c r="I502" s="40">
        <v>140.61666666666667</v>
      </c>
      <c r="J502" s="40">
        <v>143.43333333333339</v>
      </c>
      <c r="K502" s="31">
        <v>137.80000000000001</v>
      </c>
      <c r="L502" s="31">
        <v>131.25</v>
      </c>
      <c r="M502" s="31">
        <v>10.401339999999999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139.85</v>
      </c>
      <c r="D503" s="40">
        <v>140.13333333333335</v>
      </c>
      <c r="E503" s="40">
        <v>138.26666666666671</v>
      </c>
      <c r="F503" s="40">
        <v>136.68333333333337</v>
      </c>
      <c r="G503" s="40">
        <v>134.81666666666672</v>
      </c>
      <c r="H503" s="40">
        <v>141.7166666666667</v>
      </c>
      <c r="I503" s="40">
        <v>143.58333333333331</v>
      </c>
      <c r="J503" s="40">
        <v>145.16666666666669</v>
      </c>
      <c r="K503" s="31">
        <v>142</v>
      </c>
      <c r="L503" s="31">
        <v>138.55000000000001</v>
      </c>
      <c r="M503" s="31">
        <v>11.43243</v>
      </c>
      <c r="N503" s="1"/>
      <c r="O503" s="1"/>
    </row>
    <row r="504" spans="1:15" ht="12.75" customHeight="1">
      <c r="A504" s="31">
        <v>494</v>
      </c>
      <c r="B504" s="31" t="s">
        <v>563</v>
      </c>
      <c r="C504" s="31">
        <v>581.9</v>
      </c>
      <c r="D504" s="40">
        <v>587.33333333333337</v>
      </c>
      <c r="E504" s="40">
        <v>574.66666666666674</v>
      </c>
      <c r="F504" s="40">
        <v>567.43333333333339</v>
      </c>
      <c r="G504" s="40">
        <v>554.76666666666677</v>
      </c>
      <c r="H504" s="40">
        <v>594.56666666666672</v>
      </c>
      <c r="I504" s="40">
        <v>607.23333333333346</v>
      </c>
      <c r="J504" s="40">
        <v>614.4666666666667</v>
      </c>
      <c r="K504" s="31">
        <v>600</v>
      </c>
      <c r="L504" s="31">
        <v>580.1</v>
      </c>
      <c r="M504" s="31">
        <v>0.29429</v>
      </c>
      <c r="N504" s="1"/>
      <c r="O504" s="1"/>
    </row>
    <row r="505" spans="1:15" ht="12.75" customHeight="1">
      <c r="A505" s="31">
        <v>495</v>
      </c>
      <c r="B505" s="31" t="s">
        <v>282</v>
      </c>
      <c r="C505" s="31">
        <v>2294.5</v>
      </c>
      <c r="D505" s="40">
        <v>2305.5500000000002</v>
      </c>
      <c r="E505" s="40">
        <v>2249.0000000000005</v>
      </c>
      <c r="F505" s="40">
        <v>2203.5000000000005</v>
      </c>
      <c r="G505" s="40">
        <v>2146.9500000000007</v>
      </c>
      <c r="H505" s="40">
        <v>2351.0500000000002</v>
      </c>
      <c r="I505" s="40">
        <v>2407.5999999999995</v>
      </c>
      <c r="J505" s="40">
        <v>2453.1</v>
      </c>
      <c r="K505" s="31">
        <v>2362.1</v>
      </c>
      <c r="L505" s="31">
        <v>2260.0500000000002</v>
      </c>
      <c r="M505" s="31">
        <v>1.3552</v>
      </c>
      <c r="N505" s="1"/>
      <c r="O505" s="1"/>
    </row>
    <row r="506" spans="1:15" ht="12.75" customHeight="1">
      <c r="A506" s="31">
        <v>496</v>
      </c>
      <c r="B506" s="374" t="s">
        <v>214</v>
      </c>
      <c r="C506" s="374">
        <v>652.6</v>
      </c>
      <c r="D506" s="375">
        <v>654.38333333333333</v>
      </c>
      <c r="E506" s="375">
        <v>649.76666666666665</v>
      </c>
      <c r="F506" s="375">
        <v>646.93333333333328</v>
      </c>
      <c r="G506" s="375">
        <v>642.31666666666661</v>
      </c>
      <c r="H506" s="375">
        <v>657.2166666666667</v>
      </c>
      <c r="I506" s="375">
        <v>661.83333333333326</v>
      </c>
      <c r="J506" s="375">
        <v>664.66666666666674</v>
      </c>
      <c r="K506" s="374">
        <v>659</v>
      </c>
      <c r="L506" s="374">
        <v>651.54999999999995</v>
      </c>
      <c r="M506" s="374">
        <v>40.456949999999999</v>
      </c>
      <c r="N506" s="1"/>
      <c r="O506" s="1"/>
    </row>
    <row r="507" spans="1:15" ht="12.75" customHeight="1">
      <c r="A507" s="33">
        <v>497</v>
      </c>
      <c r="B507" s="376" t="s">
        <v>564</v>
      </c>
      <c r="C507" s="362">
        <v>459.5</v>
      </c>
      <c r="D507" s="377">
        <v>464.25</v>
      </c>
      <c r="E507" s="377">
        <v>450.95</v>
      </c>
      <c r="F507" s="377">
        <v>442.4</v>
      </c>
      <c r="G507" s="377">
        <v>429.09999999999997</v>
      </c>
      <c r="H507" s="377">
        <v>472.8</v>
      </c>
      <c r="I507" s="377">
        <v>486.09999999999997</v>
      </c>
      <c r="J507" s="377">
        <v>494.65000000000003</v>
      </c>
      <c r="K507" s="362">
        <v>477.55</v>
      </c>
      <c r="L507" s="362">
        <v>455.7</v>
      </c>
      <c r="M507" s="362">
        <v>6.5589700000000004</v>
      </c>
      <c r="N507" s="1"/>
      <c r="O507" s="1"/>
    </row>
    <row r="508" spans="1:15" ht="12.75" customHeight="1">
      <c r="A508" s="33">
        <v>498</v>
      </c>
      <c r="B508" s="376" t="s">
        <v>283</v>
      </c>
      <c r="C508" s="362">
        <v>13</v>
      </c>
      <c r="D508" s="377">
        <v>13.049999999999999</v>
      </c>
      <c r="E508" s="377">
        <v>12.949999999999998</v>
      </c>
      <c r="F508" s="377">
        <v>12.899999999999999</v>
      </c>
      <c r="G508" s="377">
        <v>12.799999999999997</v>
      </c>
      <c r="H508" s="377">
        <v>13.099999999999998</v>
      </c>
      <c r="I508" s="377">
        <v>13.2</v>
      </c>
      <c r="J508" s="377">
        <v>13.249999999999998</v>
      </c>
      <c r="K508" s="362">
        <v>13.15</v>
      </c>
      <c r="L508" s="362">
        <v>13</v>
      </c>
      <c r="M508" s="362">
        <v>428.06648999999999</v>
      </c>
      <c r="N508" s="1"/>
      <c r="O508" s="1"/>
    </row>
    <row r="509" spans="1:15" ht="12.75" customHeight="1">
      <c r="A509" s="33">
        <v>499</v>
      </c>
      <c r="B509" s="376" t="s">
        <v>215</v>
      </c>
      <c r="C509" s="362">
        <v>317.35000000000002</v>
      </c>
      <c r="D509" s="377">
        <v>318.35000000000002</v>
      </c>
      <c r="E509" s="377">
        <v>312.15000000000003</v>
      </c>
      <c r="F509" s="377">
        <v>306.95</v>
      </c>
      <c r="G509" s="377">
        <v>300.75</v>
      </c>
      <c r="H509" s="377">
        <v>323.55000000000007</v>
      </c>
      <c r="I509" s="377">
        <v>329.75000000000011</v>
      </c>
      <c r="J509" s="377">
        <v>334.9500000000001</v>
      </c>
      <c r="K509" s="362">
        <v>324.55</v>
      </c>
      <c r="L509" s="362">
        <v>313.14999999999998</v>
      </c>
      <c r="M509" s="362">
        <v>82.338470000000001</v>
      </c>
      <c r="N509" s="1"/>
      <c r="O509" s="1"/>
    </row>
    <row r="510" spans="1:15" ht="12.75" customHeight="1">
      <c r="A510" s="33">
        <v>500</v>
      </c>
      <c r="B510" s="361" t="s">
        <v>565</v>
      </c>
      <c r="C510" s="362">
        <v>480.75</v>
      </c>
      <c r="D510" s="377">
        <v>476.93333333333334</v>
      </c>
      <c r="E510" s="377">
        <v>463.9666666666667</v>
      </c>
      <c r="F510" s="377">
        <v>447.18333333333334</v>
      </c>
      <c r="G510" s="377">
        <v>434.2166666666667</v>
      </c>
      <c r="H510" s="377">
        <v>493.7166666666667</v>
      </c>
      <c r="I510" s="377">
        <v>506.68333333333328</v>
      </c>
      <c r="J510" s="377">
        <v>523.4666666666667</v>
      </c>
      <c r="K510" s="362">
        <v>489.9</v>
      </c>
      <c r="L510" s="362">
        <v>460.15</v>
      </c>
      <c r="M510" s="362">
        <v>12.719279999999999</v>
      </c>
      <c r="N510" s="1"/>
      <c r="O510" s="1"/>
    </row>
    <row r="511" spans="1:15" ht="12.75" customHeight="1">
      <c r="A511" s="361">
        <v>501</v>
      </c>
      <c r="B511" s="362" t="s">
        <v>566</v>
      </c>
      <c r="C511" s="377">
        <v>2049.85</v>
      </c>
      <c r="D511" s="377">
        <v>2052.6666666666665</v>
      </c>
      <c r="E511" s="377">
        <v>2038.5333333333328</v>
      </c>
      <c r="F511" s="377">
        <v>2027.2166666666662</v>
      </c>
      <c r="G511" s="377">
        <v>2013.0833333333326</v>
      </c>
      <c r="H511" s="377">
        <v>2063.9833333333331</v>
      </c>
      <c r="I511" s="377">
        <v>2078.1166666666672</v>
      </c>
      <c r="J511" s="362">
        <v>2089.4333333333334</v>
      </c>
      <c r="K511" s="362">
        <v>2066.8000000000002</v>
      </c>
      <c r="L511" s="362">
        <v>2041.35</v>
      </c>
      <c r="M511" s="361">
        <v>7.6509999999999995E-2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568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9" sqref="B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3"/>
      <c r="B5" s="524"/>
      <c r="C5" s="523"/>
      <c r="D5" s="52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569</v>
      </c>
      <c r="B7" s="525" t="s">
        <v>570</v>
      </c>
      <c r="C7" s="524"/>
      <c r="D7" s="7">
        <f>Main!B10</f>
        <v>44511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571</v>
      </c>
      <c r="B9" s="88" t="s">
        <v>572</v>
      </c>
      <c r="C9" s="88" t="s">
        <v>573</v>
      </c>
      <c r="D9" s="88" t="s">
        <v>574</v>
      </c>
      <c r="E9" s="88" t="s">
        <v>575</v>
      </c>
      <c r="F9" s="88" t="s">
        <v>576</v>
      </c>
      <c r="G9" s="88" t="s">
        <v>577</v>
      </c>
      <c r="H9" s="88" t="s">
        <v>578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44510</v>
      </c>
      <c r="B10" s="32">
        <v>543269</v>
      </c>
      <c r="C10" s="31" t="s">
        <v>987</v>
      </c>
      <c r="D10" s="31" t="s">
        <v>988</v>
      </c>
      <c r="E10" s="31" t="s">
        <v>579</v>
      </c>
      <c r="F10" s="90">
        <v>3200</v>
      </c>
      <c r="G10" s="32">
        <v>26.45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44510</v>
      </c>
      <c r="B11" s="32">
        <v>543269</v>
      </c>
      <c r="C11" s="31" t="s">
        <v>987</v>
      </c>
      <c r="D11" s="31" t="s">
        <v>988</v>
      </c>
      <c r="E11" s="31" t="s">
        <v>580</v>
      </c>
      <c r="F11" s="90">
        <v>4800</v>
      </c>
      <c r="G11" s="32">
        <v>26.3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44510</v>
      </c>
      <c r="B12" s="32">
        <v>543269</v>
      </c>
      <c r="C12" s="31" t="s">
        <v>987</v>
      </c>
      <c r="D12" s="31" t="s">
        <v>989</v>
      </c>
      <c r="E12" s="31" t="s">
        <v>580</v>
      </c>
      <c r="F12" s="90">
        <v>4800</v>
      </c>
      <c r="G12" s="32">
        <v>26.28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44510</v>
      </c>
      <c r="B13" s="32">
        <v>511463</v>
      </c>
      <c r="C13" s="31" t="s">
        <v>990</v>
      </c>
      <c r="D13" s="31" t="s">
        <v>991</v>
      </c>
      <c r="E13" s="31" t="s">
        <v>579</v>
      </c>
      <c r="F13" s="90">
        <v>6923</v>
      </c>
      <c r="G13" s="32">
        <v>20.55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44510</v>
      </c>
      <c r="B14" s="32">
        <v>511463</v>
      </c>
      <c r="C14" s="31" t="s">
        <v>990</v>
      </c>
      <c r="D14" s="31" t="s">
        <v>991</v>
      </c>
      <c r="E14" s="31" t="s">
        <v>580</v>
      </c>
      <c r="F14" s="90">
        <v>48115</v>
      </c>
      <c r="G14" s="32">
        <v>20.18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44510</v>
      </c>
      <c r="B15" s="32">
        <v>531991</v>
      </c>
      <c r="C15" s="31" t="s">
        <v>928</v>
      </c>
      <c r="D15" s="31" t="s">
        <v>992</v>
      </c>
      <c r="E15" s="31" t="s">
        <v>579</v>
      </c>
      <c r="F15" s="90">
        <v>999999</v>
      </c>
      <c r="G15" s="32">
        <v>0.45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44510</v>
      </c>
      <c r="B16" s="32">
        <v>542727</v>
      </c>
      <c r="C16" s="31" t="s">
        <v>929</v>
      </c>
      <c r="D16" s="31" t="s">
        <v>993</v>
      </c>
      <c r="E16" s="31" t="s">
        <v>580</v>
      </c>
      <c r="F16" s="90">
        <v>20000</v>
      </c>
      <c r="G16" s="32">
        <v>30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44510</v>
      </c>
      <c r="B17" s="32">
        <v>511710</v>
      </c>
      <c r="C17" s="31" t="s">
        <v>994</v>
      </c>
      <c r="D17" s="31" t="s">
        <v>962</v>
      </c>
      <c r="E17" s="31" t="s">
        <v>579</v>
      </c>
      <c r="F17" s="90">
        <v>500000</v>
      </c>
      <c r="G17" s="32">
        <v>1.77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44510</v>
      </c>
      <c r="B18" s="32">
        <v>541778</v>
      </c>
      <c r="C18" s="31" t="s">
        <v>995</v>
      </c>
      <c r="D18" s="31" t="s">
        <v>916</v>
      </c>
      <c r="E18" s="31" t="s">
        <v>579</v>
      </c>
      <c r="F18" s="90">
        <v>39264</v>
      </c>
      <c r="G18" s="32">
        <v>295.68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44510</v>
      </c>
      <c r="B19" s="32">
        <v>541778</v>
      </c>
      <c r="C19" s="31" t="s">
        <v>995</v>
      </c>
      <c r="D19" s="31" t="s">
        <v>916</v>
      </c>
      <c r="E19" s="31" t="s">
        <v>580</v>
      </c>
      <c r="F19" s="90">
        <v>66508</v>
      </c>
      <c r="G19" s="32">
        <v>295.83999999999997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44510</v>
      </c>
      <c r="B20" s="32">
        <v>540811</v>
      </c>
      <c r="C20" s="31" t="s">
        <v>996</v>
      </c>
      <c r="D20" s="31" t="s">
        <v>997</v>
      </c>
      <c r="E20" s="31" t="s">
        <v>579</v>
      </c>
      <c r="F20" s="90">
        <v>50000</v>
      </c>
      <c r="G20" s="32">
        <v>14.05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44510</v>
      </c>
      <c r="B21" s="32">
        <v>540811</v>
      </c>
      <c r="C21" s="31" t="s">
        <v>996</v>
      </c>
      <c r="D21" s="31" t="s">
        <v>997</v>
      </c>
      <c r="E21" s="31" t="s">
        <v>580</v>
      </c>
      <c r="F21" s="90">
        <v>50000</v>
      </c>
      <c r="G21" s="32">
        <v>13.02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44510</v>
      </c>
      <c r="B22" s="32">
        <v>542013</v>
      </c>
      <c r="C22" s="31" t="s">
        <v>998</v>
      </c>
      <c r="D22" s="31" t="s">
        <v>999</v>
      </c>
      <c r="E22" s="31" t="s">
        <v>580</v>
      </c>
      <c r="F22" s="90">
        <v>158000</v>
      </c>
      <c r="G22" s="32">
        <v>52.62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44510</v>
      </c>
      <c r="B23" s="32">
        <v>537709</v>
      </c>
      <c r="C23" s="31" t="s">
        <v>964</v>
      </c>
      <c r="D23" s="31" t="s">
        <v>1000</v>
      </c>
      <c r="E23" s="31" t="s">
        <v>579</v>
      </c>
      <c r="F23" s="90">
        <v>96206</v>
      </c>
      <c r="G23" s="32">
        <v>3.16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44510</v>
      </c>
      <c r="B24" s="32">
        <v>541983</v>
      </c>
      <c r="C24" s="31" t="s">
        <v>1001</v>
      </c>
      <c r="D24" s="31" t="s">
        <v>967</v>
      </c>
      <c r="E24" s="31" t="s">
        <v>580</v>
      </c>
      <c r="F24" s="90">
        <v>300000</v>
      </c>
      <c r="G24" s="32">
        <v>5.5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44510</v>
      </c>
      <c r="B25" s="32">
        <v>541983</v>
      </c>
      <c r="C25" s="31" t="s">
        <v>1001</v>
      </c>
      <c r="D25" s="31" t="s">
        <v>930</v>
      </c>
      <c r="E25" s="31" t="s">
        <v>579</v>
      </c>
      <c r="F25" s="90">
        <v>61000</v>
      </c>
      <c r="G25" s="32">
        <v>5.56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44510</v>
      </c>
      <c r="B26" s="32">
        <v>541983</v>
      </c>
      <c r="C26" s="31" t="s">
        <v>1001</v>
      </c>
      <c r="D26" s="31" t="s">
        <v>930</v>
      </c>
      <c r="E26" s="31" t="s">
        <v>580</v>
      </c>
      <c r="F26" s="90">
        <v>53000</v>
      </c>
      <c r="G26" s="32">
        <v>5.63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44510</v>
      </c>
      <c r="B27" s="32">
        <v>541983</v>
      </c>
      <c r="C27" s="31" t="s">
        <v>1001</v>
      </c>
      <c r="D27" s="31" t="s">
        <v>1002</v>
      </c>
      <c r="E27" s="31" t="s">
        <v>579</v>
      </c>
      <c r="F27" s="90">
        <v>91000</v>
      </c>
      <c r="G27" s="32">
        <v>5.94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44510</v>
      </c>
      <c r="B28" s="32">
        <v>506134</v>
      </c>
      <c r="C28" s="31" t="s">
        <v>1003</v>
      </c>
      <c r="D28" s="31" t="s">
        <v>1004</v>
      </c>
      <c r="E28" s="31" t="s">
        <v>580</v>
      </c>
      <c r="F28" s="90">
        <v>200000</v>
      </c>
      <c r="G28" s="32">
        <v>6.73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44510</v>
      </c>
      <c r="B29" s="32">
        <v>536868</v>
      </c>
      <c r="C29" s="31" t="s">
        <v>1005</v>
      </c>
      <c r="D29" s="31" t="s">
        <v>1006</v>
      </c>
      <c r="E29" s="31" t="s">
        <v>580</v>
      </c>
      <c r="F29" s="90">
        <v>172536</v>
      </c>
      <c r="G29" s="32">
        <v>39.01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44510</v>
      </c>
      <c r="B30" s="32">
        <v>543286</v>
      </c>
      <c r="C30" s="31" t="s">
        <v>965</v>
      </c>
      <c r="D30" s="31" t="s">
        <v>1007</v>
      </c>
      <c r="E30" s="31" t="s">
        <v>579</v>
      </c>
      <c r="F30" s="90">
        <v>42000</v>
      </c>
      <c r="G30" s="32">
        <v>20.22</v>
      </c>
      <c r="H30" s="32" t="s">
        <v>314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44510</v>
      </c>
      <c r="B31" s="32">
        <v>543286</v>
      </c>
      <c r="C31" s="31" t="s">
        <v>965</v>
      </c>
      <c r="D31" s="31" t="s">
        <v>1007</v>
      </c>
      <c r="E31" s="31" t="s">
        <v>580</v>
      </c>
      <c r="F31" s="90">
        <v>36000</v>
      </c>
      <c r="G31" s="32">
        <v>18.18</v>
      </c>
      <c r="H31" s="32" t="s">
        <v>314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44510</v>
      </c>
      <c r="B32" s="32">
        <v>540696</v>
      </c>
      <c r="C32" s="31" t="s">
        <v>1008</v>
      </c>
      <c r="D32" s="31" t="s">
        <v>1009</v>
      </c>
      <c r="E32" s="31" t="s">
        <v>579</v>
      </c>
      <c r="F32" s="90">
        <v>70000</v>
      </c>
      <c r="G32" s="32">
        <v>29</v>
      </c>
      <c r="H32" s="32" t="s">
        <v>314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44510</v>
      </c>
      <c r="B33" s="32">
        <v>540696</v>
      </c>
      <c r="C33" s="31" t="s">
        <v>1008</v>
      </c>
      <c r="D33" s="31" t="s">
        <v>960</v>
      </c>
      <c r="E33" s="31" t="s">
        <v>580</v>
      </c>
      <c r="F33" s="90">
        <v>70000</v>
      </c>
      <c r="G33" s="32">
        <v>29</v>
      </c>
      <c r="H33" s="32" t="s">
        <v>314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44510</v>
      </c>
      <c r="B34" s="32">
        <v>512329</v>
      </c>
      <c r="C34" s="31" t="s">
        <v>1010</v>
      </c>
      <c r="D34" s="31" t="s">
        <v>1011</v>
      </c>
      <c r="E34" s="31" t="s">
        <v>580</v>
      </c>
      <c r="F34" s="90">
        <v>6000</v>
      </c>
      <c r="G34" s="32">
        <v>176.53</v>
      </c>
      <c r="H34" s="32" t="s">
        <v>314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44510</v>
      </c>
      <c r="B35" s="32">
        <v>512329</v>
      </c>
      <c r="C35" s="31" t="s">
        <v>1010</v>
      </c>
      <c r="D35" s="31" t="s">
        <v>1012</v>
      </c>
      <c r="E35" s="31" t="s">
        <v>579</v>
      </c>
      <c r="F35" s="90">
        <v>11748</v>
      </c>
      <c r="G35" s="32">
        <v>168.35</v>
      </c>
      <c r="H35" s="32" t="s">
        <v>314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44510</v>
      </c>
      <c r="B36" s="32">
        <v>512048</v>
      </c>
      <c r="C36" s="31" t="s">
        <v>1013</v>
      </c>
      <c r="D36" s="31" t="s">
        <v>1014</v>
      </c>
      <c r="E36" s="31" t="s">
        <v>580</v>
      </c>
      <c r="F36" s="90">
        <v>488344</v>
      </c>
      <c r="G36" s="32">
        <v>1.04</v>
      </c>
      <c r="H36" s="32" t="s">
        <v>314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44510</v>
      </c>
      <c r="B37" s="32">
        <v>539767</v>
      </c>
      <c r="C37" s="31" t="s">
        <v>933</v>
      </c>
      <c r="D37" s="31" t="s">
        <v>966</v>
      </c>
      <c r="E37" s="31" t="s">
        <v>580</v>
      </c>
      <c r="F37" s="90">
        <v>17766</v>
      </c>
      <c r="G37" s="32">
        <v>10.81</v>
      </c>
      <c r="H37" s="32" t="s">
        <v>314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44510</v>
      </c>
      <c r="B38" s="32">
        <v>539767</v>
      </c>
      <c r="C38" s="31" t="s">
        <v>933</v>
      </c>
      <c r="D38" s="31" t="s">
        <v>934</v>
      </c>
      <c r="E38" s="31" t="s">
        <v>579</v>
      </c>
      <c r="F38" s="90">
        <v>21560</v>
      </c>
      <c r="G38" s="32">
        <v>10.81</v>
      </c>
      <c r="H38" s="32" t="s">
        <v>314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44510</v>
      </c>
      <c r="B39" s="32">
        <v>535204</v>
      </c>
      <c r="C39" s="31" t="s">
        <v>1015</v>
      </c>
      <c r="D39" s="31" t="s">
        <v>1016</v>
      </c>
      <c r="E39" s="31" t="s">
        <v>579</v>
      </c>
      <c r="F39" s="90">
        <v>125017</v>
      </c>
      <c r="G39" s="32">
        <v>6.64</v>
      </c>
      <c r="H39" s="32" t="s">
        <v>314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44510</v>
      </c>
      <c r="B40" s="32">
        <v>543207</v>
      </c>
      <c r="C40" s="31" t="s">
        <v>1017</v>
      </c>
      <c r="D40" s="31" t="s">
        <v>1018</v>
      </c>
      <c r="E40" s="31" t="s">
        <v>579</v>
      </c>
      <c r="F40" s="90">
        <v>1134</v>
      </c>
      <c r="G40" s="32">
        <v>16.73</v>
      </c>
      <c r="H40" s="32" t="s">
        <v>314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44510</v>
      </c>
      <c r="B41" s="32">
        <v>543207</v>
      </c>
      <c r="C41" s="31" t="s">
        <v>1017</v>
      </c>
      <c r="D41" s="31" t="s">
        <v>1018</v>
      </c>
      <c r="E41" s="31" t="s">
        <v>580</v>
      </c>
      <c r="F41" s="90">
        <v>96374</v>
      </c>
      <c r="G41" s="32">
        <v>16.399999999999999</v>
      </c>
      <c r="H41" s="32" t="s">
        <v>314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44510</v>
      </c>
      <c r="B42" s="32">
        <v>543207</v>
      </c>
      <c r="C42" s="31" t="s">
        <v>1017</v>
      </c>
      <c r="D42" s="31" t="s">
        <v>1019</v>
      </c>
      <c r="E42" s="31" t="s">
        <v>580</v>
      </c>
      <c r="F42" s="90">
        <v>68101</v>
      </c>
      <c r="G42" s="32">
        <v>16.05</v>
      </c>
      <c r="H42" s="32" t="s">
        <v>314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44510</v>
      </c>
      <c r="B43" s="32">
        <v>543207</v>
      </c>
      <c r="C43" s="31" t="s">
        <v>1017</v>
      </c>
      <c r="D43" s="31" t="s">
        <v>1020</v>
      </c>
      <c r="E43" s="31" t="s">
        <v>580</v>
      </c>
      <c r="F43" s="90">
        <v>139000</v>
      </c>
      <c r="G43" s="32">
        <v>16.05</v>
      </c>
      <c r="H43" s="32" t="s">
        <v>314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44510</v>
      </c>
      <c r="B44" s="32">
        <v>543207</v>
      </c>
      <c r="C44" s="31" t="s">
        <v>1017</v>
      </c>
      <c r="D44" s="31" t="s">
        <v>932</v>
      </c>
      <c r="E44" s="31" t="s">
        <v>579</v>
      </c>
      <c r="F44" s="90">
        <v>325000</v>
      </c>
      <c r="G44" s="32">
        <v>16.07</v>
      </c>
      <c r="H44" s="32" t="s">
        <v>314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44510</v>
      </c>
      <c r="B45" s="32">
        <v>543207</v>
      </c>
      <c r="C45" s="31" t="s">
        <v>1017</v>
      </c>
      <c r="D45" s="31" t="s">
        <v>932</v>
      </c>
      <c r="E45" s="31" t="s">
        <v>580</v>
      </c>
      <c r="F45" s="90">
        <v>25000</v>
      </c>
      <c r="G45" s="32">
        <v>16.32</v>
      </c>
      <c r="H45" s="32" t="s">
        <v>314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44510</v>
      </c>
      <c r="B46" s="32">
        <v>530557</v>
      </c>
      <c r="C46" s="31" t="s">
        <v>1021</v>
      </c>
      <c r="D46" s="31" t="s">
        <v>1022</v>
      </c>
      <c r="E46" s="31" t="s">
        <v>579</v>
      </c>
      <c r="F46" s="90">
        <v>42574</v>
      </c>
      <c r="G46" s="32">
        <v>3.88</v>
      </c>
      <c r="H46" s="32" t="s">
        <v>314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44510</v>
      </c>
      <c r="B47" s="32">
        <v>530557</v>
      </c>
      <c r="C47" s="31" t="s">
        <v>1021</v>
      </c>
      <c r="D47" s="31" t="s">
        <v>1022</v>
      </c>
      <c r="E47" s="31" t="s">
        <v>580</v>
      </c>
      <c r="F47" s="90">
        <v>1542574</v>
      </c>
      <c r="G47" s="32">
        <v>3.88</v>
      </c>
      <c r="H47" s="32" t="s">
        <v>314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44510</v>
      </c>
      <c r="B48" s="32">
        <v>541206</v>
      </c>
      <c r="C48" s="31" t="s">
        <v>968</v>
      </c>
      <c r="D48" s="31" t="s">
        <v>916</v>
      </c>
      <c r="E48" s="31" t="s">
        <v>579</v>
      </c>
      <c r="F48" s="90">
        <v>160000</v>
      </c>
      <c r="G48" s="32">
        <v>154.82</v>
      </c>
      <c r="H48" s="32" t="s">
        <v>314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44510</v>
      </c>
      <c r="B49" s="32">
        <v>541206</v>
      </c>
      <c r="C49" s="31" t="s">
        <v>968</v>
      </c>
      <c r="D49" s="31" t="s">
        <v>916</v>
      </c>
      <c r="E49" s="31" t="s">
        <v>580</v>
      </c>
      <c r="F49" s="90">
        <v>152000</v>
      </c>
      <c r="G49" s="32">
        <v>154.82</v>
      </c>
      <c r="H49" s="32" t="s">
        <v>314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44510</v>
      </c>
      <c r="B50" s="32">
        <v>538537</v>
      </c>
      <c r="C50" s="31" t="s">
        <v>1023</v>
      </c>
      <c r="D50" s="31" t="s">
        <v>1024</v>
      </c>
      <c r="E50" s="31" t="s">
        <v>580</v>
      </c>
      <c r="F50" s="90">
        <v>95380</v>
      </c>
      <c r="G50" s="32">
        <v>1.1499999999999999</v>
      </c>
      <c r="H50" s="32" t="s">
        <v>314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44510</v>
      </c>
      <c r="B51" s="32">
        <v>539291</v>
      </c>
      <c r="C51" s="31" t="s">
        <v>935</v>
      </c>
      <c r="D51" s="31" t="s">
        <v>1025</v>
      </c>
      <c r="E51" s="31" t="s">
        <v>579</v>
      </c>
      <c r="F51" s="90">
        <v>22767</v>
      </c>
      <c r="G51" s="32">
        <v>8.6999999999999993</v>
      </c>
      <c r="H51" s="32" t="s">
        <v>314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44510</v>
      </c>
      <c r="B52" s="32">
        <v>541444</v>
      </c>
      <c r="C52" s="31" t="s">
        <v>1026</v>
      </c>
      <c r="D52" s="31" t="s">
        <v>932</v>
      </c>
      <c r="E52" s="31" t="s">
        <v>579</v>
      </c>
      <c r="F52" s="90">
        <v>60251</v>
      </c>
      <c r="G52" s="32">
        <v>16.97</v>
      </c>
      <c r="H52" s="32" t="s">
        <v>314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44510</v>
      </c>
      <c r="B53" s="32">
        <v>541444</v>
      </c>
      <c r="C53" s="31" t="s">
        <v>1026</v>
      </c>
      <c r="D53" s="31" t="s">
        <v>932</v>
      </c>
      <c r="E53" s="31" t="s">
        <v>580</v>
      </c>
      <c r="F53" s="90">
        <v>17988</v>
      </c>
      <c r="G53" s="32">
        <v>18</v>
      </c>
      <c r="H53" s="32" t="s">
        <v>314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44510</v>
      </c>
      <c r="B54" s="32">
        <v>511525</v>
      </c>
      <c r="C54" s="31" t="s">
        <v>1027</v>
      </c>
      <c r="D54" s="31" t="s">
        <v>1028</v>
      </c>
      <c r="E54" s="31" t="s">
        <v>580</v>
      </c>
      <c r="F54" s="90">
        <v>1174772</v>
      </c>
      <c r="G54" s="32">
        <v>1.9</v>
      </c>
      <c r="H54" s="32" t="s">
        <v>314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44510</v>
      </c>
      <c r="B55" s="32">
        <v>503162</v>
      </c>
      <c r="C55" s="31" t="s">
        <v>1029</v>
      </c>
      <c r="D55" s="31" t="s">
        <v>1030</v>
      </c>
      <c r="E55" s="31" t="s">
        <v>579</v>
      </c>
      <c r="F55" s="90">
        <v>40000</v>
      </c>
      <c r="G55" s="32">
        <v>223.05</v>
      </c>
      <c r="H55" s="32" t="s">
        <v>314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44510</v>
      </c>
      <c r="B56" s="32">
        <v>502448</v>
      </c>
      <c r="C56" s="31" t="s">
        <v>1031</v>
      </c>
      <c r="D56" s="31" t="s">
        <v>1032</v>
      </c>
      <c r="E56" s="31" t="s">
        <v>579</v>
      </c>
      <c r="F56" s="90">
        <v>292785</v>
      </c>
      <c r="G56" s="32">
        <v>3.12</v>
      </c>
      <c r="H56" s="32" t="s">
        <v>314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44510</v>
      </c>
      <c r="B57" s="32">
        <v>502448</v>
      </c>
      <c r="C57" s="31" t="s">
        <v>1031</v>
      </c>
      <c r="D57" s="31" t="s">
        <v>1032</v>
      </c>
      <c r="E57" s="31" t="s">
        <v>580</v>
      </c>
      <c r="F57" s="90">
        <v>1400000</v>
      </c>
      <c r="G57" s="32">
        <v>3.17</v>
      </c>
      <c r="H57" s="32" t="s">
        <v>314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44510</v>
      </c>
      <c r="B58" s="32">
        <v>502448</v>
      </c>
      <c r="C58" s="31" t="s">
        <v>1031</v>
      </c>
      <c r="D58" s="31" t="s">
        <v>1033</v>
      </c>
      <c r="E58" s="31" t="s">
        <v>579</v>
      </c>
      <c r="F58" s="90">
        <v>1500000</v>
      </c>
      <c r="G58" s="32">
        <v>3.17</v>
      </c>
      <c r="H58" s="32" t="s">
        <v>314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44510</v>
      </c>
      <c r="B59" s="32">
        <v>505515</v>
      </c>
      <c r="C59" s="31" t="s">
        <v>1034</v>
      </c>
      <c r="D59" s="31" t="s">
        <v>932</v>
      </c>
      <c r="E59" s="31" t="s">
        <v>579</v>
      </c>
      <c r="F59" s="90">
        <v>45728</v>
      </c>
      <c r="G59" s="32">
        <v>12.1</v>
      </c>
      <c r="H59" s="32" t="s">
        <v>314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44510</v>
      </c>
      <c r="B60" s="32">
        <v>539584</v>
      </c>
      <c r="C60" s="31" t="s">
        <v>1035</v>
      </c>
      <c r="D60" s="31" t="s">
        <v>1036</v>
      </c>
      <c r="E60" s="31" t="s">
        <v>580</v>
      </c>
      <c r="F60" s="90">
        <v>279000</v>
      </c>
      <c r="G60" s="32">
        <v>0.61</v>
      </c>
      <c r="H60" s="32" t="s">
        <v>314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44510</v>
      </c>
      <c r="B61" s="32">
        <v>539584</v>
      </c>
      <c r="C61" s="31" t="s">
        <v>1035</v>
      </c>
      <c r="D61" s="31" t="s">
        <v>1037</v>
      </c>
      <c r="E61" s="31" t="s">
        <v>579</v>
      </c>
      <c r="F61" s="90">
        <v>251000</v>
      </c>
      <c r="G61" s="32">
        <v>0.61</v>
      </c>
      <c r="H61" s="32" t="s">
        <v>314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44510</v>
      </c>
      <c r="B62" s="32">
        <v>539584</v>
      </c>
      <c r="C62" s="20" t="s">
        <v>1035</v>
      </c>
      <c r="D62" s="20" t="s">
        <v>1038</v>
      </c>
      <c r="E62" s="31" t="s">
        <v>579</v>
      </c>
      <c r="F62" s="90">
        <v>255000</v>
      </c>
      <c r="G62" s="32">
        <v>0.65</v>
      </c>
      <c r="H62" s="32" t="s">
        <v>314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44510</v>
      </c>
      <c r="B63" s="32">
        <v>539584</v>
      </c>
      <c r="C63" s="31" t="s">
        <v>1035</v>
      </c>
      <c r="D63" s="31" t="s">
        <v>1039</v>
      </c>
      <c r="E63" s="31" t="s">
        <v>579</v>
      </c>
      <c r="F63" s="90">
        <v>919268</v>
      </c>
      <c r="G63" s="32">
        <v>0.61</v>
      </c>
      <c r="H63" s="32" t="s">
        <v>314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44510</v>
      </c>
      <c r="B64" s="32">
        <v>539584</v>
      </c>
      <c r="C64" s="31" t="s">
        <v>1035</v>
      </c>
      <c r="D64" s="31" t="s">
        <v>1037</v>
      </c>
      <c r="E64" s="31" t="s">
        <v>580</v>
      </c>
      <c r="F64" s="90">
        <v>100000</v>
      </c>
      <c r="G64" s="32">
        <v>0.67</v>
      </c>
      <c r="H64" s="32" t="s">
        <v>314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44510</v>
      </c>
      <c r="B65" s="32">
        <v>539584</v>
      </c>
      <c r="C65" s="31" t="s">
        <v>1035</v>
      </c>
      <c r="D65" s="31" t="s">
        <v>1038</v>
      </c>
      <c r="E65" s="31" t="s">
        <v>580</v>
      </c>
      <c r="F65" s="90">
        <v>150000</v>
      </c>
      <c r="G65" s="32">
        <v>0.61</v>
      </c>
      <c r="H65" s="32" t="s">
        <v>314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44510</v>
      </c>
      <c r="B66" s="32">
        <v>539584</v>
      </c>
      <c r="C66" s="31" t="s">
        <v>1035</v>
      </c>
      <c r="D66" s="31" t="s">
        <v>1039</v>
      </c>
      <c r="E66" s="31" t="s">
        <v>580</v>
      </c>
      <c r="F66" s="90">
        <v>337526</v>
      </c>
      <c r="G66" s="32">
        <v>0.66</v>
      </c>
      <c r="H66" s="32" t="s">
        <v>314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44510</v>
      </c>
      <c r="B67" s="32">
        <v>539584</v>
      </c>
      <c r="C67" s="31" t="s">
        <v>1035</v>
      </c>
      <c r="D67" s="31" t="s">
        <v>1040</v>
      </c>
      <c r="E67" s="31" t="s">
        <v>580</v>
      </c>
      <c r="F67" s="90">
        <v>1319934</v>
      </c>
      <c r="G67" s="32">
        <v>0.64</v>
      </c>
      <c r="H67" s="32" t="s">
        <v>314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44510</v>
      </c>
      <c r="B68" s="32">
        <v>539217</v>
      </c>
      <c r="C68" s="31" t="s">
        <v>1041</v>
      </c>
      <c r="D68" s="31" t="s">
        <v>1042</v>
      </c>
      <c r="E68" s="31" t="s">
        <v>580</v>
      </c>
      <c r="F68" s="90">
        <v>1001114</v>
      </c>
      <c r="G68" s="32">
        <v>3.26</v>
      </c>
      <c r="H68" s="32" t="s">
        <v>314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44510</v>
      </c>
      <c r="B69" s="32">
        <v>540108</v>
      </c>
      <c r="C69" s="31" t="s">
        <v>936</v>
      </c>
      <c r="D69" s="31" t="s">
        <v>937</v>
      </c>
      <c r="E69" s="31" t="s">
        <v>580</v>
      </c>
      <c r="F69" s="90">
        <v>159793</v>
      </c>
      <c r="G69" s="32">
        <v>8.35</v>
      </c>
      <c r="H69" s="32" t="s">
        <v>314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44510</v>
      </c>
      <c r="B70" s="32">
        <v>519307</v>
      </c>
      <c r="C70" s="31" t="s">
        <v>938</v>
      </c>
      <c r="D70" s="31" t="s">
        <v>932</v>
      </c>
      <c r="E70" s="31" t="s">
        <v>579</v>
      </c>
      <c r="F70" s="90">
        <v>2284804</v>
      </c>
      <c r="G70" s="32">
        <v>3.64</v>
      </c>
      <c r="H70" s="32" t="s">
        <v>314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44510</v>
      </c>
      <c r="B71" s="32">
        <v>519307</v>
      </c>
      <c r="C71" s="31" t="s">
        <v>938</v>
      </c>
      <c r="D71" s="31" t="s">
        <v>932</v>
      </c>
      <c r="E71" s="31" t="s">
        <v>580</v>
      </c>
      <c r="F71" s="90">
        <v>722083</v>
      </c>
      <c r="G71" s="32">
        <v>3.68</v>
      </c>
      <c r="H71" s="32" t="s">
        <v>314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44510</v>
      </c>
      <c r="B72" s="32">
        <v>519307</v>
      </c>
      <c r="C72" s="31" t="s">
        <v>938</v>
      </c>
      <c r="D72" s="31" t="s">
        <v>931</v>
      </c>
      <c r="E72" s="31" t="s">
        <v>579</v>
      </c>
      <c r="F72" s="90">
        <v>691245</v>
      </c>
      <c r="G72" s="32">
        <v>3.82</v>
      </c>
      <c r="H72" s="32" t="s">
        <v>314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44510</v>
      </c>
      <c r="B73" s="32">
        <v>519307</v>
      </c>
      <c r="C73" s="31" t="s">
        <v>938</v>
      </c>
      <c r="D73" s="31" t="s">
        <v>931</v>
      </c>
      <c r="E73" s="31" t="s">
        <v>580</v>
      </c>
      <c r="F73" s="90">
        <v>1777549</v>
      </c>
      <c r="G73" s="32">
        <v>3.65</v>
      </c>
      <c r="H73" s="32" t="s">
        <v>314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44510</v>
      </c>
      <c r="B74" s="32">
        <v>531025</v>
      </c>
      <c r="C74" s="31" t="s">
        <v>1043</v>
      </c>
      <c r="D74" s="31" t="s">
        <v>1044</v>
      </c>
      <c r="E74" s="31" t="s">
        <v>580</v>
      </c>
      <c r="F74" s="90">
        <v>293500</v>
      </c>
      <c r="G74" s="32">
        <v>1.64</v>
      </c>
      <c r="H74" s="32" t="s">
        <v>314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44510</v>
      </c>
      <c r="B75" s="32">
        <v>531025</v>
      </c>
      <c r="C75" s="31" t="s">
        <v>1043</v>
      </c>
      <c r="D75" s="31" t="s">
        <v>1045</v>
      </c>
      <c r="E75" s="31" t="s">
        <v>579</v>
      </c>
      <c r="F75" s="90">
        <v>81777</v>
      </c>
      <c r="G75" s="32">
        <v>1.64</v>
      </c>
      <c r="H75" s="32" t="s">
        <v>314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44510</v>
      </c>
      <c r="B76" s="32">
        <v>531025</v>
      </c>
      <c r="C76" s="31" t="s">
        <v>1043</v>
      </c>
      <c r="D76" s="31" t="s">
        <v>1045</v>
      </c>
      <c r="E76" s="31" t="s">
        <v>580</v>
      </c>
      <c r="F76" s="90">
        <v>168144</v>
      </c>
      <c r="G76" s="32">
        <v>1.64</v>
      </c>
      <c r="H76" s="32" t="s">
        <v>314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44510</v>
      </c>
      <c r="B77" s="32" t="s">
        <v>974</v>
      </c>
      <c r="C77" s="31" t="s">
        <v>975</v>
      </c>
      <c r="D77" s="31" t="s">
        <v>1046</v>
      </c>
      <c r="E77" s="31" t="s">
        <v>579</v>
      </c>
      <c r="F77" s="90">
        <v>13200</v>
      </c>
      <c r="G77" s="32">
        <v>133.22</v>
      </c>
      <c r="H77" s="32" t="s">
        <v>850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44510</v>
      </c>
      <c r="B78" s="32" t="s">
        <v>351</v>
      </c>
      <c r="C78" s="31" t="s">
        <v>1047</v>
      </c>
      <c r="D78" s="31" t="s">
        <v>939</v>
      </c>
      <c r="E78" s="31" t="s">
        <v>579</v>
      </c>
      <c r="F78" s="90">
        <v>1641879</v>
      </c>
      <c r="G78" s="32">
        <v>303.39</v>
      </c>
      <c r="H78" s="32" t="s">
        <v>850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44510</v>
      </c>
      <c r="B79" s="32" t="s">
        <v>961</v>
      </c>
      <c r="C79" s="31" t="s">
        <v>1048</v>
      </c>
      <c r="D79" s="31" t="s">
        <v>1049</v>
      </c>
      <c r="E79" s="31" t="s">
        <v>579</v>
      </c>
      <c r="F79" s="90">
        <v>82970</v>
      </c>
      <c r="G79" s="32">
        <v>1875</v>
      </c>
      <c r="H79" s="32" t="s">
        <v>850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44510</v>
      </c>
      <c r="B80" s="32" t="s">
        <v>961</v>
      </c>
      <c r="C80" s="31" t="s">
        <v>1048</v>
      </c>
      <c r="D80" s="31" t="s">
        <v>1050</v>
      </c>
      <c r="E80" s="31" t="s">
        <v>579</v>
      </c>
      <c r="F80" s="90">
        <v>402368</v>
      </c>
      <c r="G80" s="32">
        <v>1875</v>
      </c>
      <c r="H80" s="32" t="s">
        <v>850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44510</v>
      </c>
      <c r="B81" s="32" t="s">
        <v>406</v>
      </c>
      <c r="C81" s="31" t="s">
        <v>1051</v>
      </c>
      <c r="D81" s="31" t="s">
        <v>1052</v>
      </c>
      <c r="E81" s="31" t="s">
        <v>579</v>
      </c>
      <c r="F81" s="90">
        <v>1760535</v>
      </c>
      <c r="G81" s="32">
        <v>217.72</v>
      </c>
      <c r="H81" s="32" t="s">
        <v>850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44510</v>
      </c>
      <c r="B82" s="32" t="s">
        <v>1053</v>
      </c>
      <c r="C82" s="31" t="s">
        <v>1054</v>
      </c>
      <c r="D82" s="31" t="s">
        <v>1055</v>
      </c>
      <c r="E82" s="31" t="s">
        <v>579</v>
      </c>
      <c r="F82" s="90">
        <v>67389</v>
      </c>
      <c r="G82" s="32">
        <v>21.41</v>
      </c>
      <c r="H82" s="32" t="s">
        <v>850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44510</v>
      </c>
      <c r="B83" s="32" t="s">
        <v>971</v>
      </c>
      <c r="C83" s="31" t="s">
        <v>972</v>
      </c>
      <c r="D83" s="31" t="s">
        <v>970</v>
      </c>
      <c r="E83" s="31" t="s">
        <v>579</v>
      </c>
      <c r="F83" s="90">
        <v>30000</v>
      </c>
      <c r="G83" s="32">
        <v>48.4</v>
      </c>
      <c r="H83" s="32" t="s">
        <v>850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44510</v>
      </c>
      <c r="B84" s="32" t="s">
        <v>971</v>
      </c>
      <c r="C84" s="31" t="s">
        <v>972</v>
      </c>
      <c r="D84" s="31" t="s">
        <v>1056</v>
      </c>
      <c r="E84" s="31" t="s">
        <v>579</v>
      </c>
      <c r="F84" s="90">
        <v>176219</v>
      </c>
      <c r="G84" s="32">
        <v>48.45</v>
      </c>
      <c r="H84" s="32" t="s">
        <v>850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44510</v>
      </c>
      <c r="B85" s="32" t="s">
        <v>1057</v>
      </c>
      <c r="C85" s="31" t="s">
        <v>1058</v>
      </c>
      <c r="D85" s="31" t="s">
        <v>1059</v>
      </c>
      <c r="E85" s="31" t="s">
        <v>579</v>
      </c>
      <c r="F85" s="90">
        <v>328826</v>
      </c>
      <c r="G85" s="32">
        <v>9.8000000000000007</v>
      </c>
      <c r="H85" s="32" t="s">
        <v>850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44510</v>
      </c>
      <c r="B86" s="32" t="s">
        <v>752</v>
      </c>
      <c r="C86" s="31" t="s">
        <v>1060</v>
      </c>
      <c r="D86" s="31" t="s">
        <v>1061</v>
      </c>
      <c r="E86" s="31" t="s">
        <v>579</v>
      </c>
      <c r="F86" s="90">
        <v>918546</v>
      </c>
      <c r="G86" s="32">
        <v>199.3</v>
      </c>
      <c r="H86" s="32" t="s">
        <v>850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44510</v>
      </c>
      <c r="B87" s="32" t="s">
        <v>1062</v>
      </c>
      <c r="C87" s="31" t="s">
        <v>1063</v>
      </c>
      <c r="D87" s="31" t="s">
        <v>1064</v>
      </c>
      <c r="E87" s="31" t="s">
        <v>579</v>
      </c>
      <c r="F87" s="90">
        <v>18000</v>
      </c>
      <c r="G87" s="32">
        <v>19.73</v>
      </c>
      <c r="H87" s="32" t="s">
        <v>850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44510</v>
      </c>
      <c r="B88" s="32" t="s">
        <v>938</v>
      </c>
      <c r="C88" s="31" t="s">
        <v>940</v>
      </c>
      <c r="D88" s="31" t="s">
        <v>931</v>
      </c>
      <c r="E88" s="31" t="s">
        <v>579</v>
      </c>
      <c r="F88" s="90">
        <v>18694804</v>
      </c>
      <c r="G88" s="32">
        <v>3.69</v>
      </c>
      <c r="H88" s="32" t="s">
        <v>850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44510</v>
      </c>
      <c r="B89" s="32" t="s">
        <v>938</v>
      </c>
      <c r="C89" s="31" t="s">
        <v>940</v>
      </c>
      <c r="D89" s="31" t="s">
        <v>1065</v>
      </c>
      <c r="E89" s="31" t="s">
        <v>579</v>
      </c>
      <c r="F89" s="90">
        <v>1750000</v>
      </c>
      <c r="G89" s="32">
        <v>3.72</v>
      </c>
      <c r="H89" s="32" t="s">
        <v>850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44510</v>
      </c>
      <c r="B90" s="32" t="s">
        <v>938</v>
      </c>
      <c r="C90" s="31" t="s">
        <v>940</v>
      </c>
      <c r="D90" s="31" t="s">
        <v>932</v>
      </c>
      <c r="E90" s="31" t="s">
        <v>579</v>
      </c>
      <c r="F90" s="90">
        <v>5983496</v>
      </c>
      <c r="G90" s="32">
        <v>3.65</v>
      </c>
      <c r="H90" s="32" t="s">
        <v>850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44510</v>
      </c>
      <c r="B91" s="32" t="s">
        <v>938</v>
      </c>
      <c r="C91" s="31" t="s">
        <v>940</v>
      </c>
      <c r="D91" s="31" t="s">
        <v>1066</v>
      </c>
      <c r="E91" s="31" t="s">
        <v>579</v>
      </c>
      <c r="F91" s="90">
        <v>2010000</v>
      </c>
      <c r="G91" s="32">
        <v>3.66</v>
      </c>
      <c r="H91" s="32" t="s">
        <v>850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44510</v>
      </c>
      <c r="B92" s="32" t="s">
        <v>938</v>
      </c>
      <c r="C92" s="31" t="s">
        <v>940</v>
      </c>
      <c r="D92" s="31" t="s">
        <v>969</v>
      </c>
      <c r="E92" s="31" t="s">
        <v>579</v>
      </c>
      <c r="F92" s="90">
        <v>2250270</v>
      </c>
      <c r="G92" s="32">
        <v>3.73</v>
      </c>
      <c r="H92" s="32" t="s">
        <v>850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44510</v>
      </c>
      <c r="B93" s="32" t="s">
        <v>938</v>
      </c>
      <c r="C93" s="31" t="s">
        <v>940</v>
      </c>
      <c r="D93" s="31" t="s">
        <v>1067</v>
      </c>
      <c r="E93" s="31" t="s">
        <v>579</v>
      </c>
      <c r="F93" s="90">
        <v>1151156</v>
      </c>
      <c r="G93" s="32">
        <v>3.73</v>
      </c>
      <c r="H93" s="32" t="s">
        <v>850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44510</v>
      </c>
      <c r="B94" s="32" t="s">
        <v>938</v>
      </c>
      <c r="C94" s="31" t="s">
        <v>940</v>
      </c>
      <c r="D94" s="31" t="s">
        <v>973</v>
      </c>
      <c r="E94" s="31" t="s">
        <v>579</v>
      </c>
      <c r="F94" s="90">
        <v>4701500</v>
      </c>
      <c r="G94" s="32">
        <v>3.72</v>
      </c>
      <c r="H94" s="32" t="s">
        <v>850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44510</v>
      </c>
      <c r="B95" s="32" t="s">
        <v>938</v>
      </c>
      <c r="C95" s="31" t="s">
        <v>940</v>
      </c>
      <c r="D95" s="31" t="s">
        <v>1068</v>
      </c>
      <c r="E95" s="31" t="s">
        <v>579</v>
      </c>
      <c r="F95" s="90">
        <v>1513499</v>
      </c>
      <c r="G95" s="32">
        <v>3.71</v>
      </c>
      <c r="H95" s="32" t="s">
        <v>850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44510</v>
      </c>
      <c r="B96" s="32" t="s">
        <v>1069</v>
      </c>
      <c r="C96" s="31" t="s">
        <v>1070</v>
      </c>
      <c r="D96" s="31" t="s">
        <v>1071</v>
      </c>
      <c r="E96" s="31" t="s">
        <v>579</v>
      </c>
      <c r="F96" s="90">
        <v>1927620</v>
      </c>
      <c r="G96" s="32">
        <v>0.8</v>
      </c>
      <c r="H96" s="32" t="s">
        <v>850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44510</v>
      </c>
      <c r="B97" s="32" t="s">
        <v>351</v>
      </c>
      <c r="C97" s="31" t="s">
        <v>1047</v>
      </c>
      <c r="D97" s="31" t="s">
        <v>939</v>
      </c>
      <c r="E97" s="31" t="s">
        <v>580</v>
      </c>
      <c r="F97" s="90">
        <v>1630378</v>
      </c>
      <c r="G97" s="32">
        <v>303.07</v>
      </c>
      <c r="H97" s="32" t="s">
        <v>850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44510</v>
      </c>
      <c r="B98" s="32" t="s">
        <v>961</v>
      </c>
      <c r="C98" s="31" t="s">
        <v>1048</v>
      </c>
      <c r="D98" s="31" t="s">
        <v>963</v>
      </c>
      <c r="E98" s="31" t="s">
        <v>580</v>
      </c>
      <c r="F98" s="90">
        <v>500000</v>
      </c>
      <c r="G98" s="32">
        <v>1875</v>
      </c>
      <c r="H98" s="32" t="s">
        <v>850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44510</v>
      </c>
      <c r="B99" s="32" t="s">
        <v>406</v>
      </c>
      <c r="C99" s="31" t="s">
        <v>1051</v>
      </c>
      <c r="D99" s="31" t="s">
        <v>1052</v>
      </c>
      <c r="E99" s="31" t="s">
        <v>580</v>
      </c>
      <c r="F99" s="90">
        <v>1766820</v>
      </c>
      <c r="G99" s="32">
        <v>217.87</v>
      </c>
      <c r="H99" s="32" t="s">
        <v>850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44510</v>
      </c>
      <c r="B100" s="32" t="s">
        <v>1053</v>
      </c>
      <c r="C100" s="31" t="s">
        <v>1054</v>
      </c>
      <c r="D100" s="31" t="s">
        <v>1055</v>
      </c>
      <c r="E100" s="31" t="s">
        <v>580</v>
      </c>
      <c r="F100" s="90">
        <v>36456</v>
      </c>
      <c r="G100" s="32">
        <v>21.45</v>
      </c>
      <c r="H100" s="32" t="s">
        <v>850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44510</v>
      </c>
      <c r="B101" s="32" t="s">
        <v>971</v>
      </c>
      <c r="C101" s="31" t="s">
        <v>972</v>
      </c>
      <c r="D101" s="31" t="s">
        <v>970</v>
      </c>
      <c r="E101" s="31" t="s">
        <v>580</v>
      </c>
      <c r="F101" s="90">
        <v>108000</v>
      </c>
      <c r="G101" s="32">
        <v>48.05</v>
      </c>
      <c r="H101" s="32" t="s">
        <v>850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44510</v>
      </c>
      <c r="B102" s="32" t="s">
        <v>971</v>
      </c>
      <c r="C102" s="31" t="s">
        <v>972</v>
      </c>
      <c r="D102" s="31" t="s">
        <v>1056</v>
      </c>
      <c r="E102" s="31" t="s">
        <v>580</v>
      </c>
      <c r="F102" s="90">
        <v>176219</v>
      </c>
      <c r="G102" s="32">
        <v>48.46</v>
      </c>
      <c r="H102" s="32" t="s">
        <v>850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44510</v>
      </c>
      <c r="B103" s="32" t="s">
        <v>1057</v>
      </c>
      <c r="C103" s="31" t="s">
        <v>1058</v>
      </c>
      <c r="D103" s="31" t="s">
        <v>1072</v>
      </c>
      <c r="E103" s="31" t="s">
        <v>580</v>
      </c>
      <c r="F103" s="90">
        <v>328826</v>
      </c>
      <c r="G103" s="32">
        <v>9.8000000000000007</v>
      </c>
      <c r="H103" s="32" t="s">
        <v>850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44510</v>
      </c>
      <c r="B104" s="32" t="s">
        <v>1073</v>
      </c>
      <c r="C104" s="31" t="s">
        <v>1074</v>
      </c>
      <c r="D104" s="31" t="s">
        <v>1075</v>
      </c>
      <c r="E104" s="31" t="s">
        <v>580</v>
      </c>
      <c r="F104" s="90">
        <v>205491</v>
      </c>
      <c r="G104" s="32">
        <v>2.5</v>
      </c>
      <c r="H104" s="32" t="s">
        <v>850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44510</v>
      </c>
      <c r="B105" s="32" t="s">
        <v>752</v>
      </c>
      <c r="C105" s="31" t="s">
        <v>1060</v>
      </c>
      <c r="D105" s="31" t="s">
        <v>1061</v>
      </c>
      <c r="E105" s="31" t="s">
        <v>580</v>
      </c>
      <c r="F105" s="90">
        <v>918546</v>
      </c>
      <c r="G105" s="32">
        <v>199.39</v>
      </c>
      <c r="H105" s="32" t="s">
        <v>850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44510</v>
      </c>
      <c r="B106" s="32" t="s">
        <v>938</v>
      </c>
      <c r="C106" s="31" t="s">
        <v>940</v>
      </c>
      <c r="D106" s="31" t="s">
        <v>931</v>
      </c>
      <c r="E106" s="31" t="s">
        <v>580</v>
      </c>
      <c r="F106" s="90">
        <v>14117535</v>
      </c>
      <c r="G106" s="32">
        <v>3.72</v>
      </c>
      <c r="H106" s="32" t="s">
        <v>850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44510</v>
      </c>
      <c r="B107" s="32" t="s">
        <v>938</v>
      </c>
      <c r="C107" s="31" t="s">
        <v>940</v>
      </c>
      <c r="D107" s="31" t="s">
        <v>1068</v>
      </c>
      <c r="E107" s="31" t="s">
        <v>580</v>
      </c>
      <c r="F107" s="90">
        <v>1113499</v>
      </c>
      <c r="G107" s="32">
        <v>3.72</v>
      </c>
      <c r="H107" s="32" t="s">
        <v>850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44510</v>
      </c>
      <c r="B108" s="32" t="s">
        <v>938</v>
      </c>
      <c r="C108" s="31" t="s">
        <v>940</v>
      </c>
      <c r="D108" s="31" t="s">
        <v>932</v>
      </c>
      <c r="E108" s="31" t="s">
        <v>580</v>
      </c>
      <c r="F108" s="90">
        <v>6914495</v>
      </c>
      <c r="G108" s="32">
        <v>3.66</v>
      </c>
      <c r="H108" s="32" t="s">
        <v>850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44510</v>
      </c>
      <c r="B109" s="32" t="s">
        <v>938</v>
      </c>
      <c r="C109" s="31" t="s">
        <v>940</v>
      </c>
      <c r="D109" s="31" t="s">
        <v>976</v>
      </c>
      <c r="E109" s="31" t="s">
        <v>580</v>
      </c>
      <c r="F109" s="90">
        <v>1400000</v>
      </c>
      <c r="G109" s="32">
        <v>3.69</v>
      </c>
      <c r="H109" s="32" t="s">
        <v>850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44510</v>
      </c>
      <c r="B110" s="32" t="s">
        <v>938</v>
      </c>
      <c r="C110" s="31" t="s">
        <v>940</v>
      </c>
      <c r="D110" s="31" t="s">
        <v>1067</v>
      </c>
      <c r="E110" s="31" t="s">
        <v>580</v>
      </c>
      <c r="F110" s="90">
        <v>1165523</v>
      </c>
      <c r="G110" s="32">
        <v>3.73</v>
      </c>
      <c r="H110" s="32" t="s">
        <v>850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44510</v>
      </c>
      <c r="B111" s="32" t="s">
        <v>938</v>
      </c>
      <c r="C111" s="31" t="s">
        <v>940</v>
      </c>
      <c r="D111" s="31" t="s">
        <v>973</v>
      </c>
      <c r="E111" s="31" t="s">
        <v>580</v>
      </c>
      <c r="F111" s="90">
        <v>4000000</v>
      </c>
      <c r="G111" s="32">
        <v>3.77</v>
      </c>
      <c r="H111" s="32" t="s">
        <v>850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44510</v>
      </c>
      <c r="B112" s="32" t="s">
        <v>938</v>
      </c>
      <c r="C112" s="31" t="s">
        <v>940</v>
      </c>
      <c r="D112" s="31" t="s">
        <v>1065</v>
      </c>
      <c r="E112" s="31" t="s">
        <v>580</v>
      </c>
      <c r="F112" s="90">
        <v>1750000</v>
      </c>
      <c r="G112" s="32">
        <v>3.72</v>
      </c>
      <c r="H112" s="32" t="s">
        <v>850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44510</v>
      </c>
      <c r="B113" s="32" t="s">
        <v>938</v>
      </c>
      <c r="C113" s="31" t="s">
        <v>940</v>
      </c>
      <c r="D113" s="31" t="s">
        <v>969</v>
      </c>
      <c r="E113" s="31" t="s">
        <v>580</v>
      </c>
      <c r="F113" s="90">
        <v>3250270</v>
      </c>
      <c r="G113" s="32">
        <v>3.65</v>
      </c>
      <c r="H113" s="32" t="s">
        <v>850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44510</v>
      </c>
      <c r="B114" s="32" t="s">
        <v>938</v>
      </c>
      <c r="C114" s="31" t="s">
        <v>940</v>
      </c>
      <c r="D114" s="31" t="s">
        <v>941</v>
      </c>
      <c r="E114" s="31" t="s">
        <v>580</v>
      </c>
      <c r="F114" s="90">
        <v>5046246</v>
      </c>
      <c r="G114" s="32">
        <v>3.67</v>
      </c>
      <c r="H114" s="32" t="s">
        <v>850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44510</v>
      </c>
      <c r="B115" s="32" t="s">
        <v>938</v>
      </c>
      <c r="C115" s="31" t="s">
        <v>940</v>
      </c>
      <c r="D115" s="31" t="s">
        <v>1066</v>
      </c>
      <c r="E115" s="31" t="s">
        <v>580</v>
      </c>
      <c r="F115" s="90">
        <v>2040000</v>
      </c>
      <c r="G115" s="32">
        <v>3.67</v>
      </c>
      <c r="H115" s="32" t="s">
        <v>850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44510</v>
      </c>
      <c r="B116" s="32" t="s">
        <v>938</v>
      </c>
      <c r="C116" s="31" t="s">
        <v>940</v>
      </c>
      <c r="D116" s="31" t="s">
        <v>1076</v>
      </c>
      <c r="E116" s="31" t="s">
        <v>580</v>
      </c>
      <c r="F116" s="90">
        <v>1613832</v>
      </c>
      <c r="G116" s="32">
        <v>3.71</v>
      </c>
      <c r="H116" s="32" t="s">
        <v>850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44510</v>
      </c>
      <c r="B117" s="32" t="s">
        <v>1069</v>
      </c>
      <c r="C117" s="31" t="s">
        <v>1070</v>
      </c>
      <c r="D117" s="31" t="s">
        <v>1077</v>
      </c>
      <c r="E117" s="31" t="s">
        <v>580</v>
      </c>
      <c r="F117" s="90">
        <v>1038095</v>
      </c>
      <c r="G117" s="32">
        <v>0.8</v>
      </c>
      <c r="H117" s="32" t="s">
        <v>850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44510</v>
      </c>
      <c r="B118" s="32" t="s">
        <v>1069</v>
      </c>
      <c r="C118" s="31" t="s">
        <v>1070</v>
      </c>
      <c r="D118" s="31" t="s">
        <v>1078</v>
      </c>
      <c r="E118" s="31" t="s">
        <v>580</v>
      </c>
      <c r="F118" s="90">
        <v>1300000</v>
      </c>
      <c r="G118" s="32">
        <v>0.78</v>
      </c>
      <c r="H118" s="32" t="s">
        <v>850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1"/>
  <sheetViews>
    <sheetView topLeftCell="A7" zoomScale="85" zoomScaleNormal="85" workbookViewId="0">
      <selection activeCell="D25" sqref="D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917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44511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571</v>
      </c>
      <c r="C9" s="100"/>
      <c r="D9" s="101" t="s">
        <v>582</v>
      </c>
      <c r="E9" s="100" t="s">
        <v>583</v>
      </c>
      <c r="F9" s="100" t="s">
        <v>584</v>
      </c>
      <c r="G9" s="100" t="s">
        <v>585</v>
      </c>
      <c r="H9" s="100" t="s">
        <v>586</v>
      </c>
      <c r="I9" s="100" t="s">
        <v>587</v>
      </c>
      <c r="J9" s="99" t="s">
        <v>588</v>
      </c>
      <c r="K9" s="100" t="s">
        <v>589</v>
      </c>
      <c r="L9" s="102" t="s">
        <v>590</v>
      </c>
      <c r="M9" s="102" t="s">
        <v>591</v>
      </c>
      <c r="N9" s="100" t="s">
        <v>592</v>
      </c>
      <c r="O9" s="101" t="s">
        <v>593</v>
      </c>
      <c r="P9" s="100" t="s">
        <v>835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1">
        <v>1</v>
      </c>
      <c r="B10" s="303">
        <v>44454</v>
      </c>
      <c r="C10" s="322"/>
      <c r="D10" s="304" t="s">
        <v>299</v>
      </c>
      <c r="E10" s="305" t="s">
        <v>596</v>
      </c>
      <c r="F10" s="306">
        <v>2195</v>
      </c>
      <c r="G10" s="306">
        <v>2080</v>
      </c>
      <c r="H10" s="305">
        <v>2295</v>
      </c>
      <c r="I10" s="307" t="s">
        <v>830</v>
      </c>
      <c r="J10" s="308" t="s">
        <v>836</v>
      </c>
      <c r="K10" s="308">
        <f t="shared" ref="K10:K11" si="0">H10-F10</f>
        <v>100</v>
      </c>
      <c r="L10" s="309">
        <f t="shared" ref="L10:L11" si="1">(F10*-0.7)/100</f>
        <v>-15.365</v>
      </c>
      <c r="M10" s="310">
        <f t="shared" ref="M10:M11" si="2">(K10+L10)/F10</f>
        <v>3.8558086560364468E-2</v>
      </c>
      <c r="N10" s="308" t="s">
        <v>594</v>
      </c>
      <c r="O10" s="311">
        <v>44469</v>
      </c>
      <c r="P10" s="306"/>
      <c r="Q10" s="1"/>
      <c r="R10" s="1" t="s">
        <v>595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374</v>
      </c>
      <c r="E11" s="298" t="s">
        <v>596</v>
      </c>
      <c r="F11" s="299">
        <v>1510</v>
      </c>
      <c r="G11" s="299">
        <v>1395</v>
      </c>
      <c r="H11" s="298">
        <v>1585</v>
      </c>
      <c r="I11" s="300" t="s">
        <v>832</v>
      </c>
      <c r="J11" s="103" t="s">
        <v>880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594</v>
      </c>
      <c r="O11" s="106">
        <v>44501</v>
      </c>
      <c r="P11" s="299"/>
      <c r="Q11" s="1"/>
      <c r="R11" s="1" t="s">
        <v>595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596</v>
      </c>
      <c r="F12" s="107" t="s">
        <v>837</v>
      </c>
      <c r="G12" s="107">
        <v>660</v>
      </c>
      <c r="H12" s="110"/>
      <c r="I12" s="111" t="s">
        <v>838</v>
      </c>
      <c r="J12" s="112" t="s">
        <v>597</v>
      </c>
      <c r="K12" s="113"/>
      <c r="L12" s="108"/>
      <c r="M12" s="114"/>
      <c r="N12" s="109"/>
      <c r="O12" s="110"/>
      <c r="P12" s="107">
        <f>VLOOKUP(D12,'MidCap Intra'!B22:C521,2,0)</f>
        <v>706.5</v>
      </c>
      <c r="Q12" s="1"/>
      <c r="R12" s="1" t="s">
        <v>595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26">
        <v>4</v>
      </c>
      <c r="B13" s="427">
        <v>44477</v>
      </c>
      <c r="C13" s="428"/>
      <c r="D13" s="429" t="s">
        <v>81</v>
      </c>
      <c r="E13" s="430" t="s">
        <v>596</v>
      </c>
      <c r="F13" s="424">
        <v>3870</v>
      </c>
      <c r="G13" s="424">
        <v>3670</v>
      </c>
      <c r="H13" s="430">
        <v>3670</v>
      </c>
      <c r="I13" s="431" t="s">
        <v>839</v>
      </c>
      <c r="J13" s="420" t="s">
        <v>943</v>
      </c>
      <c r="K13" s="420">
        <f t="shared" ref="K13" si="3">H13-F13</f>
        <v>-200</v>
      </c>
      <c r="L13" s="421">
        <f t="shared" ref="L13" si="4">(F13*-0.7)/100</f>
        <v>-27.09</v>
      </c>
      <c r="M13" s="422">
        <f t="shared" ref="M13" si="5">(K13+L13)/F13</f>
        <v>-5.8679586563307497E-2</v>
      </c>
      <c r="N13" s="420" t="s">
        <v>607</v>
      </c>
      <c r="O13" s="423">
        <v>44503</v>
      </c>
      <c r="P13" s="424"/>
      <c r="Q13" s="1"/>
      <c r="R13" s="1" t="s">
        <v>595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596</v>
      </c>
      <c r="F14" s="299">
        <v>7330</v>
      </c>
      <c r="G14" s="299">
        <v>6980</v>
      </c>
      <c r="H14" s="298">
        <v>7760</v>
      </c>
      <c r="I14" s="300" t="s">
        <v>841</v>
      </c>
      <c r="J14" s="103" t="s">
        <v>942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594</v>
      </c>
      <c r="O14" s="106">
        <v>44501</v>
      </c>
      <c r="P14" s="299"/>
      <c r="Q14" s="1"/>
      <c r="R14" s="1" t="s">
        <v>595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90" customFormat="1" ht="12.75" customHeight="1">
      <c r="A15" s="378">
        <v>6</v>
      </c>
      <c r="B15" s="379">
        <v>44495</v>
      </c>
      <c r="C15" s="380"/>
      <c r="D15" s="381" t="s">
        <v>126</v>
      </c>
      <c r="E15" s="382" t="s">
        <v>596</v>
      </c>
      <c r="F15" s="383" t="s">
        <v>856</v>
      </c>
      <c r="G15" s="383">
        <v>1395</v>
      </c>
      <c r="H15" s="382"/>
      <c r="I15" s="384" t="s">
        <v>857</v>
      </c>
      <c r="J15" s="385" t="s">
        <v>597</v>
      </c>
      <c r="K15" s="385"/>
      <c r="L15" s="386"/>
      <c r="M15" s="387"/>
      <c r="N15" s="385"/>
      <c r="O15" s="388"/>
      <c r="P15" s="107">
        <f>VLOOKUP(D15,'MidCap Intra'!B29:C519,2,0)</f>
        <v>1527.4</v>
      </c>
      <c r="Q15" s="389"/>
      <c r="R15" s="389" t="s">
        <v>595</v>
      </c>
      <c r="S15" s="389"/>
      <c r="T15" s="389"/>
      <c r="U15" s="389"/>
      <c r="V15" s="389"/>
      <c r="W15" s="389"/>
      <c r="X15" s="389"/>
      <c r="Y15" s="389"/>
      <c r="Z15" s="389"/>
      <c r="AA15" s="389"/>
      <c r="AB15" s="389"/>
      <c r="AC15" s="389"/>
      <c r="AD15" s="389"/>
      <c r="AE15" s="389"/>
      <c r="AF15" s="389"/>
      <c r="AG15" s="389"/>
      <c r="AH15" s="389"/>
      <c r="AI15" s="389"/>
      <c r="AJ15" s="389"/>
      <c r="AK15" s="389"/>
      <c r="AL15" s="389"/>
    </row>
    <row r="16" spans="1:38" s="390" customFormat="1" ht="12.75" customHeight="1">
      <c r="A16" s="413">
        <v>7</v>
      </c>
      <c r="B16" s="414">
        <v>44496</v>
      </c>
      <c r="C16" s="415"/>
      <c r="D16" s="416" t="s">
        <v>282</v>
      </c>
      <c r="E16" s="417" t="s">
        <v>596</v>
      </c>
      <c r="F16" s="418">
        <v>2245</v>
      </c>
      <c r="G16" s="418">
        <v>2080</v>
      </c>
      <c r="H16" s="417">
        <v>2080</v>
      </c>
      <c r="I16" s="419" t="s">
        <v>830</v>
      </c>
      <c r="J16" s="420" t="s">
        <v>905</v>
      </c>
      <c r="K16" s="420">
        <f t="shared" ref="K16:K17" si="9">H16-F16</f>
        <v>-165</v>
      </c>
      <c r="L16" s="421">
        <f t="shared" ref="L16:L17" si="10">(F16*-0.7)/100</f>
        <v>-15.715</v>
      </c>
      <c r="M16" s="422">
        <f t="shared" ref="M16:M17" si="11">(K16+L16)/F16</f>
        <v>-8.0496659242761698E-2</v>
      </c>
      <c r="N16" s="420" t="s">
        <v>607</v>
      </c>
      <c r="O16" s="423">
        <v>44503</v>
      </c>
      <c r="P16" s="424"/>
      <c r="Q16" s="389"/>
      <c r="R16" s="389" t="s">
        <v>595</v>
      </c>
      <c r="S16" s="389"/>
      <c r="T16" s="389"/>
      <c r="U16" s="389"/>
      <c r="V16" s="389"/>
      <c r="W16" s="389"/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</row>
    <row r="17" spans="1:38" s="390" customFormat="1" ht="12.75" customHeight="1">
      <c r="A17" s="467">
        <v>8</v>
      </c>
      <c r="B17" s="468">
        <v>44501</v>
      </c>
      <c r="C17" s="469"/>
      <c r="D17" s="470" t="s">
        <v>130</v>
      </c>
      <c r="E17" s="471" t="s">
        <v>596</v>
      </c>
      <c r="F17" s="472">
        <v>474</v>
      </c>
      <c r="G17" s="472">
        <v>447</v>
      </c>
      <c r="H17" s="471">
        <v>494</v>
      </c>
      <c r="I17" s="473" t="s">
        <v>882</v>
      </c>
      <c r="J17" s="308" t="s">
        <v>945</v>
      </c>
      <c r="K17" s="308">
        <f t="shared" si="9"/>
        <v>20</v>
      </c>
      <c r="L17" s="309">
        <f t="shared" si="10"/>
        <v>-3.3179999999999996</v>
      </c>
      <c r="M17" s="310">
        <f t="shared" si="11"/>
        <v>3.5194092827004225E-2</v>
      </c>
      <c r="N17" s="308" t="s">
        <v>594</v>
      </c>
      <c r="O17" s="311">
        <v>44509</v>
      </c>
      <c r="P17" s="306"/>
      <c r="Q17" s="389"/>
      <c r="R17" s="389" t="s">
        <v>595</v>
      </c>
      <c r="S17" s="389"/>
      <c r="T17" s="389"/>
      <c r="U17" s="389"/>
      <c r="V17" s="389"/>
      <c r="W17" s="389"/>
      <c r="X17" s="389"/>
      <c r="Y17" s="389"/>
      <c r="Z17" s="389"/>
      <c r="AA17" s="389"/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</row>
    <row r="18" spans="1:38" s="390" customFormat="1" ht="12.75" customHeight="1">
      <c r="A18" s="378">
        <v>9</v>
      </c>
      <c r="B18" s="269">
        <v>44501</v>
      </c>
      <c r="C18" s="380"/>
      <c r="D18" s="381" t="s">
        <v>158</v>
      </c>
      <c r="E18" s="382" t="s">
        <v>596</v>
      </c>
      <c r="F18" s="383" t="s">
        <v>883</v>
      </c>
      <c r="G18" s="383">
        <v>955</v>
      </c>
      <c r="H18" s="382"/>
      <c r="I18" s="384" t="s">
        <v>884</v>
      </c>
      <c r="J18" s="385" t="s">
        <v>597</v>
      </c>
      <c r="K18" s="385"/>
      <c r="L18" s="386"/>
      <c r="M18" s="387"/>
      <c r="N18" s="385"/>
      <c r="O18" s="388"/>
      <c r="P18" s="107">
        <f>VLOOKUP(D18,'MidCap Intra'!B32:C521,2,0)</f>
        <v>1012.35</v>
      </c>
      <c r="Q18" s="389"/>
      <c r="R18" s="389" t="s">
        <v>598</v>
      </c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389"/>
      <c r="AH18" s="389"/>
      <c r="AI18" s="389"/>
      <c r="AJ18" s="389"/>
      <c r="AK18" s="389"/>
      <c r="AL18" s="389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596</v>
      </c>
      <c r="F19" s="299">
        <v>201</v>
      </c>
      <c r="G19" s="299">
        <v>188</v>
      </c>
      <c r="H19" s="298">
        <v>214.5</v>
      </c>
      <c r="I19" s="300" t="s">
        <v>889</v>
      </c>
      <c r="J19" s="103" t="s">
        <v>944</v>
      </c>
      <c r="K19" s="103">
        <f t="shared" ref="K19" si="12">H19-F19</f>
        <v>13.5</v>
      </c>
      <c r="L19" s="104">
        <f t="shared" ref="L19" si="13">(F19*-0.7)/100</f>
        <v>-1.4069999999999998</v>
      </c>
      <c r="M19" s="105">
        <f t="shared" ref="M19" si="14">(K19+L19)/F19</f>
        <v>6.0164179104477612E-2</v>
      </c>
      <c r="N19" s="103" t="s">
        <v>594</v>
      </c>
      <c r="O19" s="106">
        <v>44509</v>
      </c>
      <c r="P19" s="299"/>
      <c r="Q19" s="1"/>
      <c r="R19" s="1" t="s">
        <v>595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417</v>
      </c>
      <c r="E20" s="298" t="s">
        <v>596</v>
      </c>
      <c r="F20" s="299">
        <v>1660</v>
      </c>
      <c r="G20" s="299">
        <v>1578</v>
      </c>
      <c r="H20" s="298">
        <v>1745</v>
      </c>
      <c r="I20" s="300" t="s">
        <v>948</v>
      </c>
      <c r="J20" s="103" t="s">
        <v>977</v>
      </c>
      <c r="K20" s="103">
        <f t="shared" ref="K20" si="15">H20-F20</f>
        <v>85</v>
      </c>
      <c r="L20" s="104">
        <f t="shared" ref="L20" si="16">(F20*-0.7)/100</f>
        <v>-11.62</v>
      </c>
      <c r="M20" s="105">
        <f t="shared" ref="M20" si="17">(K20+L20)/F20</f>
        <v>4.4204819277108433E-2</v>
      </c>
      <c r="N20" s="103" t="s">
        <v>594</v>
      </c>
      <c r="O20" s="106">
        <v>44510</v>
      </c>
      <c r="P20" s="299"/>
      <c r="Q20" s="267"/>
      <c r="R20" s="267" t="s">
        <v>595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74"/>
      <c r="B21" s="364"/>
      <c r="C21" s="475"/>
      <c r="D21" s="366"/>
      <c r="E21" s="367"/>
      <c r="F21" s="368"/>
      <c r="G21" s="368"/>
      <c r="H21" s="367"/>
      <c r="I21" s="369"/>
      <c r="J21" s="370"/>
      <c r="K21" s="370"/>
      <c r="L21" s="371"/>
      <c r="M21" s="372"/>
      <c r="N21" s="370"/>
      <c r="O21" s="373"/>
      <c r="P21" s="368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599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600</v>
      </c>
      <c r="B26" s="132"/>
      <c r="C26" s="132"/>
      <c r="D26" s="132"/>
      <c r="E26" s="44"/>
      <c r="F26" s="140" t="s">
        <v>601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602</v>
      </c>
      <c r="B27" s="132"/>
      <c r="C27" s="132"/>
      <c r="D27" s="132"/>
      <c r="E27" s="6"/>
      <c r="F27" s="140" t="s">
        <v>603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604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571</v>
      </c>
      <c r="C30" s="102"/>
      <c r="D30" s="101" t="s">
        <v>582</v>
      </c>
      <c r="E30" s="100" t="s">
        <v>583</v>
      </c>
      <c r="F30" s="100" t="s">
        <v>584</v>
      </c>
      <c r="G30" s="100" t="s">
        <v>605</v>
      </c>
      <c r="H30" s="100" t="s">
        <v>586</v>
      </c>
      <c r="I30" s="100" t="s">
        <v>587</v>
      </c>
      <c r="J30" s="100" t="s">
        <v>588</v>
      </c>
      <c r="K30" s="100" t="s">
        <v>606</v>
      </c>
      <c r="L30" s="153" t="s">
        <v>590</v>
      </c>
      <c r="M30" s="102" t="s">
        <v>591</v>
      </c>
      <c r="N30" s="100" t="s">
        <v>592</v>
      </c>
      <c r="O30" s="101" t="s">
        <v>593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42">
        <v>1</v>
      </c>
      <c r="B31" s="334">
        <v>44491</v>
      </c>
      <c r="C31" s="343"/>
      <c r="D31" s="344" t="s">
        <v>115</v>
      </c>
      <c r="E31" s="345" t="s">
        <v>596</v>
      </c>
      <c r="F31" s="345">
        <v>2925</v>
      </c>
      <c r="G31" s="345">
        <v>2850</v>
      </c>
      <c r="H31" s="345">
        <v>2940</v>
      </c>
      <c r="I31" s="345" t="s">
        <v>848</v>
      </c>
      <c r="J31" s="335" t="s">
        <v>885</v>
      </c>
      <c r="K31" s="335">
        <f t="shared" ref="K31" si="18">H31-F31</f>
        <v>15</v>
      </c>
      <c r="L31" s="346">
        <f t="shared" ref="L31" si="19">(F31*-0.7)/100</f>
        <v>-20.474999999999998</v>
      </c>
      <c r="M31" s="347">
        <f t="shared" ref="M31" si="20">(K31+L31)/F31</f>
        <v>-1.8717948717948711E-3</v>
      </c>
      <c r="N31" s="335" t="s">
        <v>717</v>
      </c>
      <c r="O31" s="348">
        <v>44501</v>
      </c>
      <c r="R31" s="286" t="s">
        <v>595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78">
        <v>2</v>
      </c>
      <c r="B32" s="269">
        <v>44495</v>
      </c>
      <c r="C32" s="279"/>
      <c r="D32" s="280" t="s">
        <v>202</v>
      </c>
      <c r="E32" s="281" t="s">
        <v>596</v>
      </c>
      <c r="F32" s="281" t="s">
        <v>851</v>
      </c>
      <c r="G32" s="281">
        <v>3390</v>
      </c>
      <c r="H32" s="281"/>
      <c r="I32" s="281" t="s">
        <v>852</v>
      </c>
      <c r="J32" s="391" t="s">
        <v>597</v>
      </c>
      <c r="K32" s="341"/>
      <c r="L32" s="341"/>
      <c r="M32" s="341"/>
      <c r="N32" s="341"/>
      <c r="O32" s="341"/>
      <c r="R32" s="286" t="s">
        <v>595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324</v>
      </c>
      <c r="E33" s="301" t="s">
        <v>596</v>
      </c>
      <c r="F33" s="301">
        <v>416</v>
      </c>
      <c r="G33" s="301">
        <v>403</v>
      </c>
      <c r="H33" s="301">
        <v>424</v>
      </c>
      <c r="I33" s="301" t="s">
        <v>879</v>
      </c>
      <c r="J33" s="103" t="s">
        <v>959</v>
      </c>
      <c r="K33" s="103">
        <f t="shared" ref="K33" si="21">H33-F33</f>
        <v>8</v>
      </c>
      <c r="L33" s="104">
        <f t="shared" ref="L33" si="22">(F33*-0.7)/100</f>
        <v>-2.9119999999999999</v>
      </c>
      <c r="M33" s="105">
        <f t="shared" ref="M33" si="23">(K33+L33)/F33</f>
        <v>1.2230769230769231E-2</v>
      </c>
      <c r="N33" s="103" t="s">
        <v>594</v>
      </c>
      <c r="O33" s="106">
        <v>44509</v>
      </c>
      <c r="R33" s="286" t="s">
        <v>598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596</v>
      </c>
      <c r="F34" s="301">
        <v>502</v>
      </c>
      <c r="G34" s="301">
        <v>487</v>
      </c>
      <c r="H34" s="301">
        <v>511</v>
      </c>
      <c r="I34" s="301" t="s">
        <v>881</v>
      </c>
      <c r="J34" s="103" t="s">
        <v>804</v>
      </c>
      <c r="K34" s="103">
        <f t="shared" ref="K34" si="24">H34-F34</f>
        <v>9</v>
      </c>
      <c r="L34" s="104">
        <f>(F34*-0.07)/100</f>
        <v>-0.35139999999999999</v>
      </c>
      <c r="M34" s="105">
        <f t="shared" ref="M34" si="25">(K34+L34)/F34</f>
        <v>1.722828685258964E-2</v>
      </c>
      <c r="N34" s="103" t="s">
        <v>594</v>
      </c>
      <c r="O34" s="336">
        <v>44501</v>
      </c>
      <c r="R34" s="286" t="s">
        <v>595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78">
        <v>5</v>
      </c>
      <c r="B35" s="269">
        <v>44509</v>
      </c>
      <c r="C35" s="279"/>
      <c r="D35" s="280" t="s">
        <v>346</v>
      </c>
      <c r="E35" s="281" t="s">
        <v>596</v>
      </c>
      <c r="F35" s="281" t="s">
        <v>951</v>
      </c>
      <c r="G35" s="281">
        <v>2900</v>
      </c>
      <c r="H35" s="281"/>
      <c r="I35" s="281" t="s">
        <v>952</v>
      </c>
      <c r="J35" s="278" t="s">
        <v>597</v>
      </c>
      <c r="K35" s="320"/>
      <c r="L35" s="279"/>
      <c r="M35" s="280"/>
      <c r="N35" s="281"/>
      <c r="O35" s="281"/>
      <c r="R35" s="286" t="s">
        <v>595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278">
        <v>6</v>
      </c>
      <c r="B36" s="269">
        <v>44509</v>
      </c>
      <c r="C36" s="279"/>
      <c r="D36" s="280" t="s">
        <v>95</v>
      </c>
      <c r="E36" s="281" t="s">
        <v>596</v>
      </c>
      <c r="F36" s="281" t="s">
        <v>957</v>
      </c>
      <c r="G36" s="281">
        <v>2290</v>
      </c>
      <c r="H36" s="281"/>
      <c r="I36" s="281" t="s">
        <v>958</v>
      </c>
      <c r="J36" s="278" t="s">
        <v>597</v>
      </c>
      <c r="K36" s="320"/>
      <c r="L36" s="279"/>
      <c r="M36" s="280"/>
      <c r="N36" s="281"/>
      <c r="O36" s="281"/>
      <c r="R36" s="286" t="s">
        <v>595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278"/>
      <c r="B37" s="320"/>
      <c r="C37" s="279"/>
      <c r="D37" s="280"/>
      <c r="E37" s="281"/>
      <c r="F37" s="281"/>
      <c r="G37" s="281"/>
      <c r="H37" s="281"/>
      <c r="I37" s="281"/>
      <c r="J37" s="278"/>
      <c r="K37" s="320"/>
      <c r="L37" s="279"/>
      <c r="M37" s="280"/>
      <c r="N37" s="281"/>
      <c r="O37" s="281"/>
      <c r="R37" s="286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278"/>
      <c r="B38" s="320"/>
      <c r="C38" s="279"/>
      <c r="D38" s="280"/>
      <c r="E38" s="281"/>
      <c r="F38" s="281"/>
      <c r="G38" s="281"/>
      <c r="H38" s="281"/>
      <c r="I38" s="281"/>
      <c r="J38" s="278"/>
      <c r="K38" s="320"/>
      <c r="L38" s="279"/>
      <c r="M38" s="280"/>
      <c r="N38" s="281"/>
      <c r="O38" s="281"/>
      <c r="R38" s="286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ht="15" customHeight="1">
      <c r="A39" s="270"/>
      <c r="B39" s="271"/>
      <c r="C39" s="272"/>
      <c r="D39" s="273"/>
      <c r="E39" s="274"/>
      <c r="F39" s="274"/>
      <c r="G39" s="274"/>
      <c r="H39" s="274"/>
      <c r="I39" s="274"/>
      <c r="J39" s="282"/>
      <c r="K39" s="282"/>
      <c r="L39" s="275"/>
      <c r="M39" s="283"/>
      <c r="N39" s="282"/>
      <c r="O39" s="284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55"/>
      <c r="B41" s="121"/>
      <c r="C41" s="156"/>
      <c r="D41" s="157"/>
      <c r="E41" s="120"/>
      <c r="F41" s="120"/>
      <c r="G41" s="120"/>
      <c r="H41" s="120"/>
      <c r="I41" s="120"/>
      <c r="J41" s="158"/>
      <c r="K41" s="158"/>
      <c r="L41" s="159"/>
      <c r="M41" s="160"/>
      <c r="N41" s="126"/>
      <c r="O41" s="161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44.25" customHeight="1">
      <c r="A42" s="132" t="s">
        <v>599</v>
      </c>
      <c r="B42" s="156"/>
      <c r="C42" s="156"/>
      <c r="D42" s="1"/>
      <c r="E42" s="6"/>
      <c r="F42" s="6"/>
      <c r="G42" s="6"/>
      <c r="H42" s="6" t="s">
        <v>611</v>
      </c>
      <c r="I42" s="6"/>
      <c r="J42" s="6"/>
      <c r="K42" s="128"/>
      <c r="L42" s="160"/>
      <c r="M42" s="128"/>
      <c r="N42" s="129"/>
      <c r="O42" s="128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39" t="s">
        <v>600</v>
      </c>
      <c r="B43" s="132"/>
      <c r="C43" s="132"/>
      <c r="D43" s="132"/>
      <c r="E43" s="44"/>
      <c r="F43" s="140" t="s">
        <v>601</v>
      </c>
      <c r="G43" s="59"/>
      <c r="H43" s="44"/>
      <c r="I43" s="59"/>
      <c r="J43" s="6"/>
      <c r="K43" s="162"/>
      <c r="L43" s="163"/>
      <c r="M43" s="6"/>
      <c r="N43" s="122"/>
      <c r="O43" s="164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4.25" customHeight="1">
      <c r="A44" s="139"/>
      <c r="B44" s="132"/>
      <c r="C44" s="132"/>
      <c r="D44" s="132"/>
      <c r="E44" s="6"/>
      <c r="F44" s="140" t="s">
        <v>603</v>
      </c>
      <c r="G44" s="59"/>
      <c r="H44" s="44"/>
      <c r="I44" s="59"/>
      <c r="J44" s="6"/>
      <c r="K44" s="162"/>
      <c r="L44" s="163"/>
      <c r="M44" s="6"/>
      <c r="N44" s="122"/>
      <c r="O44" s="164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4.25" customHeight="1">
      <c r="A45" s="132"/>
      <c r="B45" s="132"/>
      <c r="C45" s="132"/>
      <c r="D45" s="132"/>
      <c r="E45" s="6"/>
      <c r="F45" s="6"/>
      <c r="G45" s="6"/>
      <c r="H45" s="6"/>
      <c r="I45" s="6"/>
      <c r="J45" s="145"/>
      <c r="K45" s="142"/>
      <c r="L45" s="143"/>
      <c r="M45" s="6"/>
      <c r="N45" s="146"/>
      <c r="O45" s="1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2.75" customHeight="1">
      <c r="A46" s="165" t="s">
        <v>612</v>
      </c>
      <c r="B46" s="165"/>
      <c r="C46" s="165"/>
      <c r="D46" s="165"/>
      <c r="E46" s="6"/>
      <c r="F46" s="6"/>
      <c r="G46" s="6"/>
      <c r="H46" s="6"/>
      <c r="I46" s="6"/>
      <c r="J46" s="6"/>
      <c r="K46" s="6"/>
      <c r="L46" s="6"/>
      <c r="M46" s="6"/>
      <c r="N46" s="6"/>
      <c r="O46" s="2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38.25" customHeight="1">
      <c r="A47" s="100" t="s">
        <v>16</v>
      </c>
      <c r="B47" s="100" t="s">
        <v>571</v>
      </c>
      <c r="C47" s="100"/>
      <c r="D47" s="101" t="s">
        <v>582</v>
      </c>
      <c r="E47" s="100" t="s">
        <v>583</v>
      </c>
      <c r="F47" s="100" t="s">
        <v>584</v>
      </c>
      <c r="G47" s="100" t="s">
        <v>605</v>
      </c>
      <c r="H47" s="100" t="s">
        <v>586</v>
      </c>
      <c r="I47" s="100" t="s">
        <v>587</v>
      </c>
      <c r="J47" s="99" t="s">
        <v>588</v>
      </c>
      <c r="K47" s="166" t="s">
        <v>613</v>
      </c>
      <c r="L47" s="102" t="s">
        <v>590</v>
      </c>
      <c r="M47" s="166" t="s">
        <v>614</v>
      </c>
      <c r="N47" s="100" t="s">
        <v>615</v>
      </c>
      <c r="O47" s="99" t="s">
        <v>592</v>
      </c>
      <c r="P47" s="101" t="s">
        <v>593</v>
      </c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s="268" customFormat="1" ht="13.5" customHeight="1">
      <c r="A48" s="396">
        <v>1</v>
      </c>
      <c r="B48" s="266">
        <v>44501</v>
      </c>
      <c r="C48" s="460"/>
      <c r="D48" s="460" t="s">
        <v>886</v>
      </c>
      <c r="E48" s="396" t="s">
        <v>596</v>
      </c>
      <c r="F48" s="396">
        <v>2418</v>
      </c>
      <c r="G48" s="396">
        <v>2380</v>
      </c>
      <c r="H48" s="399">
        <v>2445</v>
      </c>
      <c r="I48" s="399" t="s">
        <v>887</v>
      </c>
      <c r="J48" s="103" t="s">
        <v>946</v>
      </c>
      <c r="K48" s="399">
        <f t="shared" ref="K48" si="26">H48-F48</f>
        <v>27</v>
      </c>
      <c r="L48" s="453">
        <f t="shared" ref="L48" si="27">(H48*N48)*0.07%</f>
        <v>513.45000000000005</v>
      </c>
      <c r="M48" s="454">
        <f t="shared" ref="M48" si="28">(K48*N48)-L48</f>
        <v>7586.55</v>
      </c>
      <c r="N48" s="399">
        <v>300</v>
      </c>
      <c r="O48" s="455" t="s">
        <v>594</v>
      </c>
      <c r="P48" s="456">
        <v>44478</v>
      </c>
      <c r="Q48" s="276"/>
      <c r="R48" s="317" t="s">
        <v>595</v>
      </c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316"/>
      <c r="AG48" s="287"/>
      <c r="AH48" s="315"/>
      <c r="AI48" s="315"/>
      <c r="AJ48" s="316"/>
      <c r="AK48" s="316"/>
      <c r="AL48" s="316"/>
    </row>
    <row r="49" spans="1:38" s="268" customFormat="1" ht="13.5" customHeight="1">
      <c r="A49" s="457">
        <v>2</v>
      </c>
      <c r="B49" s="458">
        <v>44502</v>
      </c>
      <c r="C49" s="459"/>
      <c r="D49" s="459" t="s">
        <v>890</v>
      </c>
      <c r="E49" s="408" t="s">
        <v>596</v>
      </c>
      <c r="F49" s="408">
        <v>2887.5</v>
      </c>
      <c r="G49" s="408">
        <v>2848</v>
      </c>
      <c r="H49" s="409">
        <v>2918</v>
      </c>
      <c r="I49" s="409" t="s">
        <v>891</v>
      </c>
      <c r="J49" s="103" t="s">
        <v>915</v>
      </c>
      <c r="K49" s="399">
        <f t="shared" ref="K49:K50" si="29">H49-F49</f>
        <v>30.5</v>
      </c>
      <c r="L49" s="453">
        <f t="shared" ref="L49:L50" si="30">(H49*N49)*0.07%</f>
        <v>612.78000000000009</v>
      </c>
      <c r="M49" s="454">
        <f t="shared" ref="M49:M50" si="31">(K49*N49)-L49</f>
        <v>8537.2199999999993</v>
      </c>
      <c r="N49" s="399">
        <v>300</v>
      </c>
      <c r="O49" s="455" t="s">
        <v>594</v>
      </c>
      <c r="P49" s="456">
        <v>44472</v>
      </c>
      <c r="Q49" s="276"/>
      <c r="R49" s="317" t="s">
        <v>595</v>
      </c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316"/>
      <c r="AG49" s="287"/>
      <c r="AH49" s="315"/>
      <c r="AI49" s="315"/>
      <c r="AJ49" s="316"/>
      <c r="AK49" s="316"/>
      <c r="AL49" s="316"/>
    </row>
    <row r="50" spans="1:38" s="268" customFormat="1" ht="13.5" customHeight="1">
      <c r="A50" s="396">
        <v>3</v>
      </c>
      <c r="B50" s="441">
        <v>44502</v>
      </c>
      <c r="C50" s="460"/>
      <c r="D50" s="460" t="s">
        <v>892</v>
      </c>
      <c r="E50" s="408" t="s">
        <v>596</v>
      </c>
      <c r="F50" s="408">
        <v>1528</v>
      </c>
      <c r="G50" s="408">
        <v>1490</v>
      </c>
      <c r="H50" s="409">
        <v>1551</v>
      </c>
      <c r="I50" s="409" t="s">
        <v>893</v>
      </c>
      <c r="J50" s="103" t="s">
        <v>947</v>
      </c>
      <c r="K50" s="399">
        <f t="shared" si="29"/>
        <v>23</v>
      </c>
      <c r="L50" s="453">
        <f t="shared" si="30"/>
        <v>434.28000000000009</v>
      </c>
      <c r="M50" s="454">
        <f t="shared" si="31"/>
        <v>8765.7199999999993</v>
      </c>
      <c r="N50" s="399">
        <v>400</v>
      </c>
      <c r="O50" s="455" t="s">
        <v>594</v>
      </c>
      <c r="P50" s="456">
        <v>44478</v>
      </c>
      <c r="Q50" s="276"/>
      <c r="R50" s="317" t="s">
        <v>598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316"/>
      <c r="AG50" s="287"/>
      <c r="AH50" s="315"/>
      <c r="AI50" s="315"/>
      <c r="AJ50" s="316"/>
      <c r="AK50" s="316"/>
      <c r="AL50" s="316"/>
    </row>
    <row r="51" spans="1:38" s="268" customFormat="1" ht="13.5" customHeight="1">
      <c r="A51" s="396">
        <v>4</v>
      </c>
      <c r="B51" s="441">
        <v>44503</v>
      </c>
      <c r="C51" s="460"/>
      <c r="D51" s="460" t="s">
        <v>890</v>
      </c>
      <c r="E51" s="408" t="s">
        <v>596</v>
      </c>
      <c r="F51" s="408">
        <v>2887.5</v>
      </c>
      <c r="G51" s="408">
        <v>2848</v>
      </c>
      <c r="H51" s="409">
        <v>2907.5</v>
      </c>
      <c r="I51" s="409" t="s">
        <v>891</v>
      </c>
      <c r="J51" s="103" t="s">
        <v>911</v>
      </c>
      <c r="K51" s="399">
        <f t="shared" ref="K51" si="32">H51-F51</f>
        <v>20</v>
      </c>
      <c r="L51" s="453">
        <f t="shared" ref="L51" si="33">(H51*N51)*0.07%</f>
        <v>610.57500000000005</v>
      </c>
      <c r="M51" s="454">
        <f t="shared" ref="M51" si="34">(K51*N51)-L51</f>
        <v>5389.4250000000002</v>
      </c>
      <c r="N51" s="399">
        <v>300</v>
      </c>
      <c r="O51" s="455" t="s">
        <v>594</v>
      </c>
      <c r="P51" s="456">
        <v>44474</v>
      </c>
      <c r="Q51" s="276"/>
      <c r="R51" s="317" t="s">
        <v>595</v>
      </c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316"/>
      <c r="AG51" s="287"/>
      <c r="AH51" s="315"/>
      <c r="AI51" s="315"/>
      <c r="AJ51" s="316"/>
      <c r="AK51" s="316"/>
      <c r="AL51" s="316"/>
    </row>
    <row r="52" spans="1:38" s="268" customFormat="1" ht="13.5" customHeight="1">
      <c r="A52" s="396">
        <v>5</v>
      </c>
      <c r="B52" s="441">
        <v>44508</v>
      </c>
      <c r="C52" s="460"/>
      <c r="D52" s="460" t="s">
        <v>922</v>
      </c>
      <c r="E52" s="408" t="s">
        <v>596</v>
      </c>
      <c r="F52" s="408">
        <v>2330</v>
      </c>
      <c r="G52" s="408">
        <v>2290</v>
      </c>
      <c r="H52" s="409">
        <v>2362.5</v>
      </c>
      <c r="I52" s="409" t="s">
        <v>923</v>
      </c>
      <c r="J52" s="103" t="s">
        <v>761</v>
      </c>
      <c r="K52" s="399">
        <f t="shared" ref="K52" si="35">H52-F52</f>
        <v>32.5</v>
      </c>
      <c r="L52" s="453">
        <f t="shared" ref="L52" si="36">(H52*N52)*0.07%</f>
        <v>454.78125000000006</v>
      </c>
      <c r="M52" s="454">
        <f t="shared" ref="M52" si="37">(K52*N52)-L52</f>
        <v>8482.71875</v>
      </c>
      <c r="N52" s="399">
        <v>275</v>
      </c>
      <c r="O52" s="455" t="s">
        <v>594</v>
      </c>
      <c r="P52" s="456">
        <v>44477</v>
      </c>
      <c r="Q52" s="276"/>
      <c r="R52" s="317" t="s">
        <v>598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316"/>
      <c r="AG52" s="287"/>
      <c r="AH52" s="315"/>
      <c r="AI52" s="315"/>
      <c r="AJ52" s="316"/>
      <c r="AK52" s="316"/>
      <c r="AL52" s="316"/>
    </row>
    <row r="53" spans="1:38" s="268" customFormat="1" ht="13.5" customHeight="1">
      <c r="A53" s="396">
        <v>6</v>
      </c>
      <c r="B53" s="441">
        <v>44508</v>
      </c>
      <c r="C53" s="460"/>
      <c r="D53" s="460" t="s">
        <v>925</v>
      </c>
      <c r="E53" s="408" t="s">
        <v>926</v>
      </c>
      <c r="F53" s="408">
        <v>18050</v>
      </c>
      <c r="G53" s="408">
        <v>18160</v>
      </c>
      <c r="H53" s="409">
        <v>18005</v>
      </c>
      <c r="I53" s="409" t="s">
        <v>927</v>
      </c>
      <c r="J53" s="103" t="s">
        <v>950</v>
      </c>
      <c r="K53" s="399">
        <f>F53-H53</f>
        <v>45</v>
      </c>
      <c r="L53" s="453">
        <f t="shared" ref="L53" si="38">(H53*N53)*0.07%</f>
        <v>630.17500000000007</v>
      </c>
      <c r="M53" s="454">
        <f t="shared" ref="M53" si="39">(K53*N53)-L53</f>
        <v>1619.8249999999998</v>
      </c>
      <c r="N53" s="399">
        <v>50</v>
      </c>
      <c r="O53" s="455" t="s">
        <v>594</v>
      </c>
      <c r="P53" s="456">
        <v>44478</v>
      </c>
      <c r="Q53" s="276"/>
      <c r="R53" s="317" t="s">
        <v>595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290">
        <v>7</v>
      </c>
      <c r="B54" s="476">
        <v>44509</v>
      </c>
      <c r="C54" s="337"/>
      <c r="D54" s="337" t="s">
        <v>886</v>
      </c>
      <c r="E54" s="338" t="s">
        <v>596</v>
      </c>
      <c r="F54" s="338" t="s">
        <v>949</v>
      </c>
      <c r="G54" s="338">
        <v>2385</v>
      </c>
      <c r="H54" s="339"/>
      <c r="I54" s="339" t="s">
        <v>887</v>
      </c>
      <c r="J54" s="340" t="s">
        <v>597</v>
      </c>
      <c r="K54" s="293"/>
      <c r="L54" s="392"/>
      <c r="M54" s="393"/>
      <c r="N54" s="293"/>
      <c r="O54" s="394"/>
      <c r="P54" s="395"/>
      <c r="Q54" s="276"/>
      <c r="R54" s="317" t="s">
        <v>595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96">
        <v>8</v>
      </c>
      <c r="B55" s="441">
        <v>44509</v>
      </c>
      <c r="C55" s="460"/>
      <c r="D55" s="460" t="s">
        <v>953</v>
      </c>
      <c r="E55" s="408" t="s">
        <v>596</v>
      </c>
      <c r="F55" s="408">
        <v>782</v>
      </c>
      <c r="G55" s="408">
        <v>773</v>
      </c>
      <c r="H55" s="409">
        <v>789</v>
      </c>
      <c r="I55" s="409" t="s">
        <v>954</v>
      </c>
      <c r="J55" s="103" t="s">
        <v>955</v>
      </c>
      <c r="K55" s="399">
        <f t="shared" ref="K55" si="40">H55-F55</f>
        <v>7</v>
      </c>
      <c r="L55" s="453">
        <f t="shared" ref="L55" si="41">(H55*N55)*0.07%</f>
        <v>759.41250000000014</v>
      </c>
      <c r="M55" s="454">
        <f t="shared" ref="M55" si="42">(K55*N55)-L55</f>
        <v>8865.5874999999996</v>
      </c>
      <c r="N55" s="399">
        <v>1375</v>
      </c>
      <c r="O55" s="455" t="s">
        <v>594</v>
      </c>
      <c r="P55" s="456">
        <v>44478</v>
      </c>
      <c r="Q55" s="276"/>
      <c r="R55" s="317" t="s">
        <v>598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290">
        <v>9</v>
      </c>
      <c r="B56" s="476">
        <v>44510</v>
      </c>
      <c r="C56" s="337"/>
      <c r="D56" s="337" t="s">
        <v>925</v>
      </c>
      <c r="E56" s="338" t="s">
        <v>926</v>
      </c>
      <c r="F56" s="338" t="s">
        <v>985</v>
      </c>
      <c r="G56" s="338">
        <v>18130</v>
      </c>
      <c r="H56" s="341"/>
      <c r="I56" s="339" t="s">
        <v>986</v>
      </c>
      <c r="J56" s="340" t="s">
        <v>597</v>
      </c>
      <c r="K56" s="293"/>
      <c r="L56" s="392"/>
      <c r="M56" s="393"/>
      <c r="N56" s="293"/>
      <c r="O56" s="394"/>
      <c r="P56" s="395"/>
      <c r="Q56" s="276"/>
      <c r="R56" s="317" t="s">
        <v>595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290"/>
      <c r="B57" s="476"/>
      <c r="C57" s="337"/>
      <c r="D57" s="337"/>
      <c r="E57" s="338"/>
      <c r="F57" s="338"/>
      <c r="G57" s="338"/>
      <c r="H57" s="339"/>
      <c r="I57" s="339"/>
      <c r="J57" s="340"/>
      <c r="K57" s="293"/>
      <c r="L57" s="392"/>
      <c r="M57" s="393"/>
      <c r="N57" s="293"/>
      <c r="O57" s="394"/>
      <c r="P57" s="395"/>
      <c r="Q57" s="276"/>
      <c r="R57" s="31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87"/>
      <c r="AH57" s="315"/>
      <c r="AI57" s="315"/>
      <c r="AJ57" s="316"/>
      <c r="AK57" s="316"/>
      <c r="AL57" s="316"/>
    </row>
    <row r="58" spans="1:38" s="268" customFormat="1" ht="13.5" customHeight="1">
      <c r="A58" s="290"/>
      <c r="B58" s="476"/>
      <c r="C58" s="337"/>
      <c r="D58" s="337"/>
      <c r="E58" s="338"/>
      <c r="F58" s="338"/>
      <c r="G58" s="338"/>
      <c r="H58" s="339"/>
      <c r="I58" s="339"/>
      <c r="J58" s="340"/>
      <c r="K58" s="293"/>
      <c r="L58" s="392"/>
      <c r="M58" s="393"/>
      <c r="N58" s="293"/>
      <c r="O58" s="394"/>
      <c r="P58" s="395"/>
      <c r="Q58" s="276"/>
      <c r="R58" s="31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341"/>
      <c r="B59" s="341"/>
      <c r="C59" s="341"/>
      <c r="D59" s="341"/>
      <c r="E59" s="341"/>
      <c r="F59" s="341"/>
      <c r="G59" s="341"/>
      <c r="H59" s="341"/>
      <c r="I59" s="341"/>
      <c r="J59" s="341"/>
      <c r="K59" s="293"/>
      <c r="L59" s="392"/>
      <c r="M59" s="393"/>
      <c r="N59" s="293"/>
      <c r="O59" s="477"/>
      <c r="P59" s="478"/>
      <c r="Q59" s="276"/>
      <c r="R59" s="31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69"/>
      <c r="AH59" s="479"/>
      <c r="AI59" s="479"/>
      <c r="AJ59" s="368"/>
      <c r="AK59" s="368"/>
      <c r="AL59" s="368"/>
    </row>
    <row r="60" spans="1:38" ht="13.5" customHeight="1">
      <c r="A60" s="528"/>
      <c r="B60" s="530"/>
      <c r="C60" s="318"/>
      <c r="D60" s="285"/>
      <c r="E60" s="313"/>
      <c r="F60" s="313"/>
      <c r="G60" s="313"/>
      <c r="H60" s="314"/>
      <c r="I60" s="314"/>
      <c r="J60" s="285"/>
      <c r="K60" s="292"/>
      <c r="L60" s="292"/>
      <c r="M60" s="532"/>
      <c r="N60" s="534"/>
      <c r="O60" s="536"/>
      <c r="P60" s="526"/>
      <c r="Q60" s="167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529"/>
      <c r="B61" s="531"/>
      <c r="C61" s="109"/>
      <c r="D61" s="168"/>
      <c r="E61" s="107"/>
      <c r="F61" s="107"/>
      <c r="G61" s="107"/>
      <c r="H61" s="112"/>
      <c r="I61" s="314"/>
      <c r="J61" s="168"/>
      <c r="K61" s="291"/>
      <c r="L61" s="292"/>
      <c r="M61" s="533"/>
      <c r="N61" s="535"/>
      <c r="O61" s="537"/>
      <c r="P61" s="527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120"/>
      <c r="B62" s="121"/>
      <c r="C62" s="156"/>
      <c r="D62" s="169"/>
      <c r="E62" s="170"/>
      <c r="F62" s="120"/>
      <c r="G62" s="120"/>
      <c r="H62" s="120"/>
      <c r="I62" s="158"/>
      <c r="J62" s="158"/>
      <c r="K62" s="158"/>
      <c r="L62" s="158"/>
      <c r="M62" s="158"/>
      <c r="N62" s="158"/>
      <c r="O62" s="158"/>
      <c r="P62" s="158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171"/>
      <c r="B63" s="121"/>
      <c r="C63" s="122"/>
      <c r="D63" s="172"/>
      <c r="E63" s="125"/>
      <c r="F63" s="125"/>
      <c r="G63" s="125"/>
      <c r="H63" s="125"/>
      <c r="I63" s="125"/>
      <c r="J63" s="6"/>
      <c r="K63" s="125"/>
      <c r="L63" s="125"/>
      <c r="M63" s="6"/>
      <c r="N63" s="1"/>
      <c r="O63" s="122"/>
      <c r="P63" s="44"/>
      <c r="Q63" s="44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44"/>
      <c r="AH63" s="44"/>
      <c r="AI63" s="44"/>
      <c r="AJ63" s="44"/>
      <c r="AK63" s="44"/>
      <c r="AL63" s="44"/>
    </row>
    <row r="64" spans="1:38" ht="12.75" customHeight="1">
      <c r="A64" s="173" t="s">
        <v>617</v>
      </c>
      <c r="B64" s="173"/>
      <c r="C64" s="173"/>
      <c r="D64" s="173"/>
      <c r="E64" s="174"/>
      <c r="F64" s="125"/>
      <c r="G64" s="125"/>
      <c r="H64" s="125"/>
      <c r="I64" s="125"/>
      <c r="J64" s="1"/>
      <c r="K64" s="6"/>
      <c r="L64" s="6"/>
      <c r="M64" s="6"/>
      <c r="N64" s="1"/>
      <c r="O64" s="1"/>
      <c r="P64" s="44"/>
      <c r="Q64" s="44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44"/>
      <c r="AH64" s="44"/>
      <c r="AI64" s="44"/>
      <c r="AJ64" s="44"/>
      <c r="AK64" s="44"/>
      <c r="AL64" s="44"/>
    </row>
    <row r="65" spans="1:38" ht="38.25" customHeight="1">
      <c r="A65" s="100" t="s">
        <v>16</v>
      </c>
      <c r="B65" s="100" t="s">
        <v>571</v>
      </c>
      <c r="C65" s="100"/>
      <c r="D65" s="101" t="s">
        <v>582</v>
      </c>
      <c r="E65" s="100" t="s">
        <v>583</v>
      </c>
      <c r="F65" s="100" t="s">
        <v>584</v>
      </c>
      <c r="G65" s="100" t="s">
        <v>605</v>
      </c>
      <c r="H65" s="100" t="s">
        <v>586</v>
      </c>
      <c r="I65" s="100" t="s">
        <v>587</v>
      </c>
      <c r="J65" s="99" t="s">
        <v>588</v>
      </c>
      <c r="K65" s="99" t="s">
        <v>618</v>
      </c>
      <c r="L65" s="102" t="s">
        <v>590</v>
      </c>
      <c r="M65" s="166" t="s">
        <v>614</v>
      </c>
      <c r="N65" s="100" t="s">
        <v>615</v>
      </c>
      <c r="O65" s="100" t="s">
        <v>592</v>
      </c>
      <c r="P65" s="101" t="s">
        <v>593</v>
      </c>
      <c r="Q65" s="44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44"/>
      <c r="AH65" s="44"/>
      <c r="AI65" s="44"/>
      <c r="AJ65" s="44"/>
      <c r="AK65" s="44"/>
      <c r="AL65" s="44"/>
    </row>
    <row r="66" spans="1:38" s="268" customFormat="1" ht="12.75" customHeight="1">
      <c r="A66" s="396">
        <v>1</v>
      </c>
      <c r="B66" s="266">
        <v>44501</v>
      </c>
      <c r="C66" s="397"/>
      <c r="D66" s="398" t="s">
        <v>888</v>
      </c>
      <c r="E66" s="396" t="s">
        <v>596</v>
      </c>
      <c r="F66" s="396">
        <v>62</v>
      </c>
      <c r="G66" s="396">
        <v>30</v>
      </c>
      <c r="H66" s="396">
        <v>75</v>
      </c>
      <c r="I66" s="399" t="s">
        <v>849</v>
      </c>
      <c r="J66" s="400" t="s">
        <v>903</v>
      </c>
      <c r="K66" s="401">
        <f>H66-F66</f>
        <v>13</v>
      </c>
      <c r="L66" s="401">
        <v>100</v>
      </c>
      <c r="M66" s="400">
        <f>(K66*N66)-100</f>
        <v>550</v>
      </c>
      <c r="N66" s="400">
        <v>50</v>
      </c>
      <c r="O66" s="402" t="s">
        <v>594</v>
      </c>
      <c r="P66" s="266">
        <v>44502</v>
      </c>
      <c r="Q66" s="276"/>
      <c r="R66" s="277" t="s">
        <v>598</v>
      </c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</row>
    <row r="67" spans="1:38" s="268" customFormat="1" ht="12.75" customHeight="1">
      <c r="A67" s="403">
        <v>2</v>
      </c>
      <c r="B67" s="404">
        <v>44502</v>
      </c>
      <c r="C67" s="405"/>
      <c r="D67" s="406" t="s">
        <v>894</v>
      </c>
      <c r="E67" s="407" t="s">
        <v>596</v>
      </c>
      <c r="F67" s="408">
        <v>62</v>
      </c>
      <c r="G67" s="408">
        <v>30</v>
      </c>
      <c r="H67" s="408">
        <v>83</v>
      </c>
      <c r="I67" s="409" t="s">
        <v>849</v>
      </c>
      <c r="J67" s="400" t="s">
        <v>608</v>
      </c>
      <c r="K67" s="401">
        <f t="shared" ref="K67:K68" si="43">H67-F67</f>
        <v>21</v>
      </c>
      <c r="L67" s="401">
        <v>100</v>
      </c>
      <c r="M67" s="400">
        <f t="shared" ref="M67:M68" si="44">(K67*N67)-100</f>
        <v>950</v>
      </c>
      <c r="N67" s="400">
        <v>50</v>
      </c>
      <c r="O67" s="402" t="s">
        <v>594</v>
      </c>
      <c r="P67" s="266">
        <v>44502</v>
      </c>
      <c r="Q67" s="276"/>
      <c r="R67" s="277" t="s">
        <v>598</v>
      </c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</row>
    <row r="68" spans="1:38" s="268" customFormat="1" ht="12.75" customHeight="1">
      <c r="A68" s="410">
        <v>3</v>
      </c>
      <c r="B68" s="266">
        <v>44502</v>
      </c>
      <c r="C68" s="411"/>
      <c r="D68" s="398" t="s">
        <v>895</v>
      </c>
      <c r="E68" s="412" t="s">
        <v>596</v>
      </c>
      <c r="F68" s="396">
        <v>200</v>
      </c>
      <c r="G68" s="396">
        <v>95</v>
      </c>
      <c r="H68" s="396">
        <v>275</v>
      </c>
      <c r="I68" s="399" t="s">
        <v>896</v>
      </c>
      <c r="J68" s="400" t="s">
        <v>880</v>
      </c>
      <c r="K68" s="401">
        <f t="shared" si="43"/>
        <v>75</v>
      </c>
      <c r="L68" s="401">
        <v>100</v>
      </c>
      <c r="M68" s="400">
        <f t="shared" si="44"/>
        <v>1775</v>
      </c>
      <c r="N68" s="400">
        <v>25</v>
      </c>
      <c r="O68" s="402" t="s">
        <v>594</v>
      </c>
      <c r="P68" s="266">
        <v>44502</v>
      </c>
      <c r="Q68" s="276"/>
      <c r="R68" s="277" t="s">
        <v>595</v>
      </c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</row>
    <row r="69" spans="1:38" s="268" customFormat="1" ht="12.75" customHeight="1">
      <c r="A69" s="432">
        <v>4</v>
      </c>
      <c r="B69" s="334">
        <v>44502</v>
      </c>
      <c r="C69" s="433"/>
      <c r="D69" s="434" t="s">
        <v>897</v>
      </c>
      <c r="E69" s="435" t="s">
        <v>596</v>
      </c>
      <c r="F69" s="436">
        <v>90</v>
      </c>
      <c r="G69" s="436">
        <v>60</v>
      </c>
      <c r="H69" s="436">
        <v>91</v>
      </c>
      <c r="I69" s="437" t="s">
        <v>898</v>
      </c>
      <c r="J69" s="438" t="s">
        <v>828</v>
      </c>
      <c r="K69" s="439">
        <f>H69-F69</f>
        <v>1</v>
      </c>
      <c r="L69" s="439">
        <v>100</v>
      </c>
      <c r="M69" s="438">
        <f>(K69*N69)-100</f>
        <v>-50</v>
      </c>
      <c r="N69" s="438">
        <v>50</v>
      </c>
      <c r="O69" s="440" t="s">
        <v>594</v>
      </c>
      <c r="P69" s="334">
        <v>44503</v>
      </c>
      <c r="Q69" s="276"/>
      <c r="R69" s="277" t="s">
        <v>595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</row>
    <row r="70" spans="1:38" s="268" customFormat="1" ht="12.75" customHeight="1">
      <c r="A70" s="410">
        <v>5</v>
      </c>
      <c r="B70" s="266">
        <v>44502</v>
      </c>
      <c r="C70" s="411"/>
      <c r="D70" s="398" t="s">
        <v>899</v>
      </c>
      <c r="E70" s="412" t="s">
        <v>596</v>
      </c>
      <c r="F70" s="396">
        <v>50</v>
      </c>
      <c r="G70" s="396">
        <v>35</v>
      </c>
      <c r="H70" s="396">
        <v>59</v>
      </c>
      <c r="I70" s="399" t="s">
        <v>900</v>
      </c>
      <c r="J70" s="400" t="s">
        <v>804</v>
      </c>
      <c r="K70" s="401">
        <f>H70-F70</f>
        <v>9</v>
      </c>
      <c r="L70" s="401">
        <v>100</v>
      </c>
      <c r="M70" s="400">
        <f>(K70*N70)-100</f>
        <v>2600</v>
      </c>
      <c r="N70" s="400">
        <v>300</v>
      </c>
      <c r="O70" s="402" t="s">
        <v>594</v>
      </c>
      <c r="P70" s="266">
        <v>44503</v>
      </c>
      <c r="Q70" s="276"/>
      <c r="R70" s="277" t="s">
        <v>598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</row>
    <row r="71" spans="1:38" s="268" customFormat="1" ht="12.75" customHeight="1">
      <c r="A71" s="410">
        <v>6</v>
      </c>
      <c r="B71" s="266">
        <v>44502</v>
      </c>
      <c r="C71" s="411"/>
      <c r="D71" s="398" t="s">
        <v>901</v>
      </c>
      <c r="E71" s="412" t="s">
        <v>596</v>
      </c>
      <c r="F71" s="396">
        <v>155</v>
      </c>
      <c r="G71" s="396">
        <v>50</v>
      </c>
      <c r="H71" s="396">
        <v>205</v>
      </c>
      <c r="I71" s="399" t="s">
        <v>902</v>
      </c>
      <c r="J71" s="400" t="s">
        <v>904</v>
      </c>
      <c r="K71" s="401">
        <f>H71-F71</f>
        <v>50</v>
      </c>
      <c r="L71" s="401">
        <v>100</v>
      </c>
      <c r="M71" s="400">
        <f>(K71*N71)-100</f>
        <v>1150</v>
      </c>
      <c r="N71" s="400">
        <v>25</v>
      </c>
      <c r="O71" s="402" t="s">
        <v>594</v>
      </c>
      <c r="P71" s="266">
        <v>44502</v>
      </c>
      <c r="Q71" s="276"/>
      <c r="R71" s="277" t="s">
        <v>598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</row>
    <row r="72" spans="1:38" s="268" customFormat="1" ht="12.75" customHeight="1">
      <c r="A72" s="323">
        <v>7</v>
      </c>
      <c r="B72" s="425">
        <v>44503</v>
      </c>
      <c r="C72" s="324"/>
      <c r="D72" s="325" t="s">
        <v>906</v>
      </c>
      <c r="E72" s="326" t="s">
        <v>596</v>
      </c>
      <c r="F72" s="290" t="s">
        <v>907</v>
      </c>
      <c r="G72" s="290">
        <v>25</v>
      </c>
      <c r="H72" s="290"/>
      <c r="I72" s="293" t="s">
        <v>908</v>
      </c>
      <c r="J72" s="329" t="s">
        <v>597</v>
      </c>
      <c r="K72" s="327"/>
      <c r="L72" s="327"/>
      <c r="M72" s="319"/>
      <c r="N72" s="319"/>
      <c r="O72" s="330"/>
      <c r="P72" s="328"/>
      <c r="Q72" s="276"/>
      <c r="R72" s="277" t="s">
        <v>598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</row>
    <row r="73" spans="1:38" s="268" customFormat="1" ht="12.75" customHeight="1">
      <c r="A73" s="410">
        <v>8</v>
      </c>
      <c r="B73" s="441">
        <v>44503</v>
      </c>
      <c r="C73" s="411"/>
      <c r="D73" s="398" t="s">
        <v>909</v>
      </c>
      <c r="E73" s="412" t="s">
        <v>596</v>
      </c>
      <c r="F73" s="396">
        <v>54</v>
      </c>
      <c r="G73" s="396">
        <v>15</v>
      </c>
      <c r="H73" s="396">
        <v>74</v>
      </c>
      <c r="I73" s="399" t="s">
        <v>910</v>
      </c>
      <c r="J73" s="400" t="s">
        <v>911</v>
      </c>
      <c r="K73" s="401">
        <f t="shared" ref="K73:K78" si="45">H73-F73</f>
        <v>20</v>
      </c>
      <c r="L73" s="401">
        <v>100</v>
      </c>
      <c r="M73" s="400">
        <f t="shared" ref="M73:M78" si="46">(K73*N73)-100</f>
        <v>900</v>
      </c>
      <c r="N73" s="400">
        <v>50</v>
      </c>
      <c r="O73" s="402" t="s">
        <v>594</v>
      </c>
      <c r="P73" s="266">
        <v>44503</v>
      </c>
      <c r="Q73" s="276"/>
      <c r="R73" s="277" t="s">
        <v>598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</row>
    <row r="74" spans="1:38" s="268" customFormat="1" ht="12.75" customHeight="1">
      <c r="A74" s="410">
        <v>9</v>
      </c>
      <c r="B74" s="441">
        <v>44503</v>
      </c>
      <c r="C74" s="411"/>
      <c r="D74" s="398" t="s">
        <v>899</v>
      </c>
      <c r="E74" s="412" t="s">
        <v>596</v>
      </c>
      <c r="F74" s="396">
        <v>50</v>
      </c>
      <c r="G74" s="396">
        <v>35</v>
      </c>
      <c r="H74" s="396">
        <v>59</v>
      </c>
      <c r="I74" s="399" t="s">
        <v>900</v>
      </c>
      <c r="J74" s="400" t="s">
        <v>804</v>
      </c>
      <c r="K74" s="401">
        <f t="shared" si="45"/>
        <v>9</v>
      </c>
      <c r="L74" s="401">
        <v>100</v>
      </c>
      <c r="M74" s="400">
        <f t="shared" si="46"/>
        <v>2600</v>
      </c>
      <c r="N74" s="400">
        <v>300</v>
      </c>
      <c r="O74" s="402" t="s">
        <v>594</v>
      </c>
      <c r="P74" s="266">
        <v>44508</v>
      </c>
      <c r="Q74" s="276"/>
      <c r="R74" s="277" t="s">
        <v>595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</row>
    <row r="75" spans="1:38" s="268" customFormat="1" ht="12.75" customHeight="1">
      <c r="A75" s="442">
        <v>10</v>
      </c>
      <c r="B75" s="443">
        <v>44503</v>
      </c>
      <c r="C75" s="444"/>
      <c r="D75" s="445" t="s">
        <v>912</v>
      </c>
      <c r="E75" s="446" t="s">
        <v>596</v>
      </c>
      <c r="F75" s="447">
        <v>19</v>
      </c>
      <c r="G75" s="447"/>
      <c r="H75" s="447">
        <v>0</v>
      </c>
      <c r="I75" s="448" t="s">
        <v>913</v>
      </c>
      <c r="J75" s="449" t="s">
        <v>914</v>
      </c>
      <c r="K75" s="450">
        <f t="shared" si="45"/>
        <v>-19</v>
      </c>
      <c r="L75" s="450">
        <v>100</v>
      </c>
      <c r="M75" s="449">
        <f t="shared" si="46"/>
        <v>-1050</v>
      </c>
      <c r="N75" s="449">
        <v>50</v>
      </c>
      <c r="O75" s="451" t="s">
        <v>607</v>
      </c>
      <c r="P75" s="452">
        <v>44503</v>
      </c>
      <c r="Q75" s="276"/>
      <c r="R75" s="277" t="s">
        <v>598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</row>
    <row r="76" spans="1:38" s="268" customFormat="1" ht="12.75" customHeight="1">
      <c r="A76" s="410">
        <v>11</v>
      </c>
      <c r="B76" s="441">
        <v>44508</v>
      </c>
      <c r="C76" s="411"/>
      <c r="D76" s="398" t="s">
        <v>919</v>
      </c>
      <c r="E76" s="412" t="s">
        <v>596</v>
      </c>
      <c r="F76" s="396">
        <v>125.5</v>
      </c>
      <c r="G76" s="396">
        <v>97</v>
      </c>
      <c r="H76" s="396">
        <v>148</v>
      </c>
      <c r="I76" s="399" t="s">
        <v>920</v>
      </c>
      <c r="J76" s="400" t="s">
        <v>921</v>
      </c>
      <c r="K76" s="401">
        <f t="shared" si="45"/>
        <v>22.5</v>
      </c>
      <c r="L76" s="401">
        <v>100</v>
      </c>
      <c r="M76" s="400">
        <f t="shared" si="46"/>
        <v>1025</v>
      </c>
      <c r="N76" s="400">
        <v>50</v>
      </c>
      <c r="O76" s="402" t="s">
        <v>594</v>
      </c>
      <c r="P76" s="266">
        <v>44508</v>
      </c>
      <c r="Q76" s="276"/>
      <c r="R76" s="277" t="s">
        <v>595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</row>
    <row r="77" spans="1:38" s="268" customFormat="1" ht="12.75" customHeight="1">
      <c r="A77" s="480">
        <v>12</v>
      </c>
      <c r="B77" s="481">
        <v>44508</v>
      </c>
      <c r="C77" s="482"/>
      <c r="D77" s="483" t="s">
        <v>919</v>
      </c>
      <c r="E77" s="484" t="s">
        <v>596</v>
      </c>
      <c r="F77" s="485">
        <v>124</v>
      </c>
      <c r="G77" s="485">
        <v>97</v>
      </c>
      <c r="H77" s="485">
        <v>97</v>
      </c>
      <c r="I77" s="486" t="s">
        <v>920</v>
      </c>
      <c r="J77" s="487" t="s">
        <v>924</v>
      </c>
      <c r="K77" s="488">
        <f t="shared" si="45"/>
        <v>-27</v>
      </c>
      <c r="L77" s="488">
        <v>100</v>
      </c>
      <c r="M77" s="487">
        <f t="shared" si="46"/>
        <v>-1450</v>
      </c>
      <c r="N77" s="487">
        <v>50</v>
      </c>
      <c r="O77" s="489" t="s">
        <v>607</v>
      </c>
      <c r="P77" s="490">
        <v>44508</v>
      </c>
      <c r="Q77" s="276"/>
      <c r="R77" s="277" t="s">
        <v>595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</row>
    <row r="78" spans="1:38" s="268" customFormat="1" ht="12.75" customHeight="1">
      <c r="A78" s="396">
        <v>13</v>
      </c>
      <c r="B78" s="441">
        <v>44509</v>
      </c>
      <c r="C78" s="397"/>
      <c r="D78" s="398" t="s">
        <v>899</v>
      </c>
      <c r="E78" s="396" t="s">
        <v>596</v>
      </c>
      <c r="F78" s="396">
        <v>50</v>
      </c>
      <c r="G78" s="396">
        <v>35</v>
      </c>
      <c r="H78" s="396">
        <v>57.5</v>
      </c>
      <c r="I78" s="399" t="s">
        <v>900</v>
      </c>
      <c r="J78" s="400" t="s">
        <v>956</v>
      </c>
      <c r="K78" s="401">
        <f t="shared" si="45"/>
        <v>7.5</v>
      </c>
      <c r="L78" s="401">
        <v>100</v>
      </c>
      <c r="M78" s="400">
        <f t="shared" si="46"/>
        <v>2150</v>
      </c>
      <c r="N78" s="400">
        <v>300</v>
      </c>
      <c r="O78" s="402" t="s">
        <v>594</v>
      </c>
      <c r="P78" s="266">
        <v>44509</v>
      </c>
      <c r="Q78" s="276"/>
      <c r="R78" s="277" t="s">
        <v>598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12.75" customHeight="1">
      <c r="A79" s="396">
        <v>14</v>
      </c>
      <c r="B79" s="441">
        <v>44510</v>
      </c>
      <c r="C79" s="397"/>
      <c r="D79" s="398" t="s">
        <v>899</v>
      </c>
      <c r="E79" s="396" t="s">
        <v>596</v>
      </c>
      <c r="F79" s="396">
        <v>37</v>
      </c>
      <c r="G79" s="396">
        <v>22</v>
      </c>
      <c r="H79" s="396">
        <v>54</v>
      </c>
      <c r="I79" s="399" t="s">
        <v>978</v>
      </c>
      <c r="J79" s="400" t="s">
        <v>979</v>
      </c>
      <c r="K79" s="401">
        <f t="shared" ref="K79:K80" si="47">H79-F79</f>
        <v>17</v>
      </c>
      <c r="L79" s="401">
        <v>100</v>
      </c>
      <c r="M79" s="400">
        <f t="shared" ref="M79:M80" si="48">(K79*N79)-100</f>
        <v>5000</v>
      </c>
      <c r="N79" s="400">
        <v>300</v>
      </c>
      <c r="O79" s="402" t="s">
        <v>594</v>
      </c>
      <c r="P79" s="266">
        <v>44510</v>
      </c>
      <c r="Q79" s="276"/>
      <c r="R79" s="277" t="s">
        <v>598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s="268" customFormat="1" ht="12.75" customHeight="1">
      <c r="A80" s="447">
        <v>15</v>
      </c>
      <c r="B80" s="443">
        <v>44510</v>
      </c>
      <c r="C80" s="511"/>
      <c r="D80" s="512" t="s">
        <v>982</v>
      </c>
      <c r="E80" s="447" t="s">
        <v>596</v>
      </c>
      <c r="F80" s="447">
        <v>73.5</v>
      </c>
      <c r="G80" s="447">
        <v>39</v>
      </c>
      <c r="H80" s="447">
        <v>39</v>
      </c>
      <c r="I80" s="448" t="s">
        <v>983</v>
      </c>
      <c r="J80" s="449" t="s">
        <v>984</v>
      </c>
      <c r="K80" s="450">
        <f t="shared" si="47"/>
        <v>-34.5</v>
      </c>
      <c r="L80" s="450">
        <v>100</v>
      </c>
      <c r="M80" s="449">
        <f t="shared" si="48"/>
        <v>-1825</v>
      </c>
      <c r="N80" s="449">
        <v>50</v>
      </c>
      <c r="O80" s="451" t="s">
        <v>607</v>
      </c>
      <c r="P80" s="452">
        <v>44510</v>
      </c>
      <c r="Q80" s="276"/>
      <c r="R80" s="277" t="s">
        <v>598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12.75" customHeight="1">
      <c r="A81" s="528">
        <v>16</v>
      </c>
      <c r="B81" s="530">
        <v>44510</v>
      </c>
      <c r="C81" s="318"/>
      <c r="D81" s="285" t="s">
        <v>980</v>
      </c>
      <c r="E81" s="497" t="s">
        <v>596</v>
      </c>
      <c r="F81" s="497" t="s">
        <v>819</v>
      </c>
      <c r="G81" s="497"/>
      <c r="H81" s="499"/>
      <c r="I81" s="499"/>
      <c r="J81" s="285"/>
      <c r="K81" s="292"/>
      <c r="L81" s="292"/>
      <c r="M81" s="532"/>
      <c r="N81" s="534"/>
      <c r="O81" s="536"/>
      <c r="P81" s="526"/>
      <c r="Q81" s="276"/>
      <c r="R81" s="277" t="s">
        <v>595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68" customFormat="1" ht="12.75" customHeight="1">
      <c r="A82" s="529"/>
      <c r="B82" s="531"/>
      <c r="C82" s="500"/>
      <c r="D82" s="501" t="s">
        <v>919</v>
      </c>
      <c r="E82" s="502" t="s">
        <v>926</v>
      </c>
      <c r="F82" s="502" t="s">
        <v>981</v>
      </c>
      <c r="G82" s="502"/>
      <c r="H82" s="503"/>
      <c r="I82" s="498"/>
      <c r="J82" s="501"/>
      <c r="K82" s="504"/>
      <c r="L82" s="505"/>
      <c r="M82" s="533"/>
      <c r="N82" s="535"/>
      <c r="O82" s="537"/>
      <c r="P82" s="527"/>
      <c r="Q82" s="1"/>
      <c r="R82" s="277" t="s">
        <v>595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67"/>
      <c r="AG82" s="267"/>
      <c r="AH82" s="267"/>
      <c r="AI82" s="267"/>
      <c r="AJ82" s="267"/>
      <c r="AK82" s="267"/>
      <c r="AL82" s="267"/>
    </row>
    <row r="83" spans="1:38" s="341" customFormat="1" ht="12.75" customHeight="1">
      <c r="A83" s="274"/>
      <c r="B83" s="271"/>
      <c r="C83" s="506"/>
      <c r="D83" s="507"/>
      <c r="E83" s="274"/>
      <c r="F83" s="274"/>
      <c r="G83" s="274"/>
      <c r="H83" s="282"/>
      <c r="I83" s="282"/>
      <c r="J83" s="507"/>
      <c r="K83" s="275"/>
      <c r="L83" s="275"/>
      <c r="M83" s="282"/>
      <c r="N83" s="282"/>
      <c r="O83" s="508"/>
      <c r="P83" s="509"/>
      <c r="Q83" s="1"/>
      <c r="R83" s="277"/>
      <c r="S83" s="1"/>
      <c r="T83" s="1"/>
      <c r="U83" s="1"/>
      <c r="V83" s="1"/>
      <c r="W83" s="1"/>
      <c r="X83" s="1"/>
      <c r="Y83" s="1"/>
      <c r="Z83" s="1"/>
      <c r="AA83"/>
      <c r="AB83"/>
      <c r="AC83"/>
      <c r="AD83"/>
      <c r="AE83"/>
      <c r="AF83" s="510"/>
      <c r="AG83" s="510"/>
      <c r="AH83" s="510"/>
      <c r="AI83" s="510"/>
      <c r="AJ83" s="510"/>
      <c r="AK83" s="510"/>
      <c r="AL83" s="510"/>
    </row>
    <row r="84" spans="1:38" s="268" customFormat="1" ht="12.75" customHeight="1">
      <c r="A84" s="363"/>
      <c r="B84" s="491"/>
      <c r="C84" s="492"/>
      <c r="D84" s="493"/>
      <c r="E84" s="494"/>
      <c r="F84" s="338"/>
      <c r="G84" s="338"/>
      <c r="H84" s="338"/>
      <c r="I84" s="339"/>
      <c r="J84" s="329"/>
      <c r="K84" s="495"/>
      <c r="L84" s="495"/>
      <c r="M84" s="340"/>
      <c r="N84" s="340"/>
      <c r="O84" s="330"/>
      <c r="P84" s="496"/>
      <c r="Q84" s="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67"/>
      <c r="AG84" s="267"/>
      <c r="AH84" s="267"/>
      <c r="AI84" s="267"/>
      <c r="AJ84" s="267"/>
      <c r="AK84" s="267"/>
      <c r="AL84" s="267"/>
    </row>
    <row r="85" spans="1:3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70"/>
      <c r="B86" s="175"/>
      <c r="C86" s="175"/>
      <c r="D86" s="176"/>
      <c r="E86" s="170"/>
      <c r="F86" s="177"/>
      <c r="G86" s="170"/>
      <c r="H86" s="170"/>
      <c r="I86" s="170"/>
      <c r="J86" s="175"/>
      <c r="K86" s="178"/>
      <c r="L86" s="170"/>
      <c r="M86" s="170"/>
      <c r="N86" s="170"/>
      <c r="O86" s="179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>
      <c r="A87" s="98" t="s">
        <v>619</v>
      </c>
      <c r="B87" s="180"/>
      <c r="C87" s="180"/>
      <c r="D87" s="181"/>
      <c r="E87" s="148"/>
      <c r="F87" s="6"/>
      <c r="G87" s="6"/>
      <c r="H87" s="149"/>
      <c r="I87" s="182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38.25" customHeight="1">
      <c r="A88" s="99" t="s">
        <v>16</v>
      </c>
      <c r="B88" s="100" t="s">
        <v>571</v>
      </c>
      <c r="C88" s="100"/>
      <c r="D88" s="101" t="s">
        <v>582</v>
      </c>
      <c r="E88" s="100" t="s">
        <v>583</v>
      </c>
      <c r="F88" s="100" t="s">
        <v>584</v>
      </c>
      <c r="G88" s="100" t="s">
        <v>585</v>
      </c>
      <c r="H88" s="100" t="s">
        <v>586</v>
      </c>
      <c r="I88" s="100" t="s">
        <v>587</v>
      </c>
      <c r="J88" s="99" t="s">
        <v>588</v>
      </c>
      <c r="K88" s="152" t="s">
        <v>606</v>
      </c>
      <c r="L88" s="153" t="s">
        <v>590</v>
      </c>
      <c r="M88" s="102" t="s">
        <v>591</v>
      </c>
      <c r="N88" s="100" t="s">
        <v>592</v>
      </c>
      <c r="O88" s="101" t="s">
        <v>593</v>
      </c>
      <c r="P88" s="100" t="s">
        <v>835</v>
      </c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4.25" customHeight="1">
      <c r="A89" s="306">
        <v>1</v>
      </c>
      <c r="B89" s="303">
        <v>44420</v>
      </c>
      <c r="C89" s="312"/>
      <c r="D89" s="304" t="s">
        <v>502</v>
      </c>
      <c r="E89" s="305" t="s">
        <v>596</v>
      </c>
      <c r="F89" s="306">
        <v>314</v>
      </c>
      <c r="G89" s="306">
        <v>284</v>
      </c>
      <c r="H89" s="305">
        <v>343.5</v>
      </c>
      <c r="I89" s="307" t="s">
        <v>827</v>
      </c>
      <c r="J89" s="308" t="s">
        <v>831</v>
      </c>
      <c r="K89" s="308">
        <f t="shared" ref="K89" si="49">H89-F89</f>
        <v>29.5</v>
      </c>
      <c r="L89" s="309">
        <f t="shared" ref="L89" si="50">(F89*-0.7)/100</f>
        <v>-2.198</v>
      </c>
      <c r="M89" s="310">
        <f t="shared" ref="M89" si="51">(K89+L89)/F89</f>
        <v>8.6949044585987262E-2</v>
      </c>
      <c r="N89" s="308" t="s">
        <v>594</v>
      </c>
      <c r="O89" s="311">
        <v>44455</v>
      </c>
      <c r="P89" s="308">
        <f>VLOOKUP(D89,'MidCap Intra'!B170:C663,2,0)</f>
        <v>330.35</v>
      </c>
      <c r="Q89" s="1"/>
      <c r="R89" s="1" t="s">
        <v>595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s="268" customFormat="1" ht="14.25" customHeight="1">
      <c r="A90" s="363">
        <v>2</v>
      </c>
      <c r="B90" s="364">
        <v>44488</v>
      </c>
      <c r="C90" s="365"/>
      <c r="D90" s="366" t="s">
        <v>138</v>
      </c>
      <c r="E90" s="367" t="s">
        <v>596</v>
      </c>
      <c r="F90" s="368" t="s">
        <v>854</v>
      </c>
      <c r="G90" s="368">
        <v>198</v>
      </c>
      <c r="H90" s="367"/>
      <c r="I90" s="369" t="s">
        <v>845</v>
      </c>
      <c r="J90" s="370" t="s">
        <v>597</v>
      </c>
      <c r="K90" s="370"/>
      <c r="L90" s="371"/>
      <c r="M90" s="372"/>
      <c r="N90" s="370"/>
      <c r="O90" s="373"/>
      <c r="P90" s="370"/>
      <c r="Q90" s="267"/>
      <c r="R90" s="1" t="s">
        <v>595</v>
      </c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</row>
    <row r="91" spans="1:38" s="268" customFormat="1" ht="14.25" customHeight="1">
      <c r="A91" s="363">
        <v>3</v>
      </c>
      <c r="B91" s="364">
        <v>44490</v>
      </c>
      <c r="C91" s="365"/>
      <c r="D91" s="366" t="s">
        <v>470</v>
      </c>
      <c r="E91" s="367" t="s">
        <v>596</v>
      </c>
      <c r="F91" s="368" t="s">
        <v>855</v>
      </c>
      <c r="G91" s="368">
        <v>3700</v>
      </c>
      <c r="H91" s="367"/>
      <c r="I91" s="369" t="s">
        <v>847</v>
      </c>
      <c r="J91" s="370" t="s">
        <v>597</v>
      </c>
      <c r="K91" s="370"/>
      <c r="L91" s="371"/>
      <c r="M91" s="372"/>
      <c r="N91" s="370"/>
      <c r="O91" s="373"/>
      <c r="P91" s="370"/>
      <c r="Q91" s="267"/>
      <c r="R91" s="1" t="s">
        <v>595</v>
      </c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</row>
    <row r="92" spans="1:38" ht="14.25" customHeight="1">
      <c r="A92" s="183"/>
      <c r="B92" s="154"/>
      <c r="C92" s="184"/>
      <c r="D92" s="109"/>
      <c r="E92" s="185"/>
      <c r="F92" s="185"/>
      <c r="G92" s="185"/>
      <c r="H92" s="185"/>
      <c r="I92" s="185"/>
      <c r="J92" s="185"/>
      <c r="K92" s="186"/>
      <c r="L92" s="187"/>
      <c r="M92" s="185"/>
      <c r="N92" s="188"/>
      <c r="O92" s="189"/>
      <c r="P92" s="189"/>
      <c r="R92" s="6"/>
      <c r="S92" s="44"/>
      <c r="T92" s="1"/>
      <c r="U92" s="1"/>
      <c r="V92" s="1"/>
      <c r="W92" s="1"/>
      <c r="X92" s="1"/>
      <c r="Y92" s="1"/>
      <c r="Z92" s="1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</row>
    <row r="93" spans="1:38" ht="12.75" customHeight="1">
      <c r="A93" s="132" t="s">
        <v>599</v>
      </c>
      <c r="B93" s="132"/>
      <c r="C93" s="132"/>
      <c r="D93" s="132"/>
      <c r="E93" s="44"/>
      <c r="F93" s="140" t="s">
        <v>601</v>
      </c>
      <c r="G93" s="59"/>
      <c r="H93" s="59"/>
      <c r="I93" s="59"/>
      <c r="J93" s="6"/>
      <c r="K93" s="162"/>
      <c r="L93" s="163"/>
      <c r="M93" s="6"/>
      <c r="N93" s="122"/>
      <c r="O93" s="190"/>
      <c r="P93" s="1"/>
      <c r="Q93" s="1"/>
      <c r="R93" s="6"/>
      <c r="S93" s="1"/>
      <c r="T93" s="1"/>
      <c r="U93" s="1"/>
      <c r="V93" s="1"/>
      <c r="W93" s="1"/>
      <c r="X93" s="1"/>
      <c r="Y93" s="1"/>
    </row>
    <row r="94" spans="1:38" ht="12.75" customHeight="1">
      <c r="A94" s="139" t="s">
        <v>600</v>
      </c>
      <c r="B94" s="132"/>
      <c r="C94" s="132"/>
      <c r="D94" s="132"/>
      <c r="E94" s="6"/>
      <c r="F94" s="140" t="s">
        <v>603</v>
      </c>
      <c r="G94" s="6"/>
      <c r="H94" s="6" t="s">
        <v>825</v>
      </c>
      <c r="I94" s="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39"/>
      <c r="B95" s="132"/>
      <c r="C95" s="132"/>
      <c r="D95" s="132"/>
      <c r="E95" s="6"/>
      <c r="F95" s="140"/>
      <c r="G95" s="6"/>
      <c r="H95" s="6"/>
      <c r="I95" s="6"/>
      <c r="J95" s="1"/>
      <c r="K95" s="6"/>
      <c r="L95" s="6"/>
      <c r="M95" s="6"/>
      <c r="N95" s="1"/>
      <c r="O95" s="1"/>
      <c r="Q95" s="1"/>
      <c r="R95" s="59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"/>
      <c r="B96" s="147" t="s">
        <v>620</v>
      </c>
      <c r="C96" s="147"/>
      <c r="D96" s="147"/>
      <c r="E96" s="147"/>
      <c r="F96" s="148"/>
      <c r="G96" s="6"/>
      <c r="H96" s="6"/>
      <c r="I96" s="149"/>
      <c r="J96" s="150"/>
      <c r="K96" s="151"/>
      <c r="L96" s="150"/>
      <c r="M96" s="6"/>
      <c r="N96" s="1"/>
      <c r="O96" s="1"/>
      <c r="Q96" s="1"/>
      <c r="R96" s="59"/>
      <c r="S96" s="1"/>
      <c r="T96" s="1"/>
      <c r="U96" s="1"/>
      <c r="V96" s="1"/>
      <c r="W96" s="1"/>
      <c r="X96" s="1"/>
      <c r="Y96" s="1"/>
      <c r="Z96" s="1"/>
    </row>
    <row r="97" spans="1:38" ht="38.25" customHeight="1">
      <c r="A97" s="99" t="s">
        <v>16</v>
      </c>
      <c r="B97" s="100" t="s">
        <v>571</v>
      </c>
      <c r="C97" s="100"/>
      <c r="D97" s="101" t="s">
        <v>582</v>
      </c>
      <c r="E97" s="100" t="s">
        <v>583</v>
      </c>
      <c r="F97" s="100" t="s">
        <v>584</v>
      </c>
      <c r="G97" s="100" t="s">
        <v>605</v>
      </c>
      <c r="H97" s="100" t="s">
        <v>586</v>
      </c>
      <c r="I97" s="100" t="s">
        <v>587</v>
      </c>
      <c r="J97" s="191" t="s">
        <v>588</v>
      </c>
      <c r="K97" s="152" t="s">
        <v>606</v>
      </c>
      <c r="L97" s="166" t="s">
        <v>614</v>
      </c>
      <c r="M97" s="100" t="s">
        <v>615</v>
      </c>
      <c r="N97" s="153" t="s">
        <v>590</v>
      </c>
      <c r="O97" s="102" t="s">
        <v>591</v>
      </c>
      <c r="P97" s="100" t="s">
        <v>592</v>
      </c>
      <c r="Q97" s="101" t="s">
        <v>593</v>
      </c>
      <c r="R97" s="59"/>
      <c r="S97" s="1"/>
      <c r="T97" s="1"/>
      <c r="U97" s="1"/>
      <c r="V97" s="1"/>
      <c r="W97" s="1"/>
      <c r="X97" s="1"/>
      <c r="Y97" s="1"/>
      <c r="Z97" s="1"/>
    </row>
    <row r="98" spans="1:38" ht="14.25" customHeight="1">
      <c r="A98" s="113"/>
      <c r="B98" s="115"/>
      <c r="C98" s="192"/>
      <c r="D98" s="116"/>
      <c r="E98" s="117"/>
      <c r="F98" s="193"/>
      <c r="G98" s="113"/>
      <c r="H98" s="117"/>
      <c r="I98" s="118"/>
      <c r="J98" s="194"/>
      <c r="K98" s="194"/>
      <c r="L98" s="195"/>
      <c r="M98" s="107"/>
      <c r="N98" s="195"/>
      <c r="O98" s="196"/>
      <c r="P98" s="197"/>
      <c r="Q98" s="198"/>
      <c r="R98" s="160"/>
      <c r="S98" s="126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38" ht="14.25" customHeight="1">
      <c r="A99" s="113"/>
      <c r="B99" s="115"/>
      <c r="C99" s="192"/>
      <c r="D99" s="116"/>
      <c r="E99" s="117"/>
      <c r="F99" s="193"/>
      <c r="G99" s="113"/>
      <c r="H99" s="117"/>
      <c r="I99" s="118"/>
      <c r="J99" s="194"/>
      <c r="K99" s="194"/>
      <c r="L99" s="195"/>
      <c r="M99" s="107"/>
      <c r="N99" s="195"/>
      <c r="O99" s="196"/>
      <c r="P99" s="197"/>
      <c r="Q99" s="198"/>
      <c r="R99" s="160"/>
      <c r="S99" s="126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38" ht="14.25" customHeight="1">
      <c r="A100" s="113"/>
      <c r="B100" s="115"/>
      <c r="C100" s="192"/>
      <c r="D100" s="116"/>
      <c r="E100" s="117"/>
      <c r="F100" s="193"/>
      <c r="G100" s="113"/>
      <c r="H100" s="117"/>
      <c r="I100" s="118"/>
      <c r="J100" s="194"/>
      <c r="K100" s="194"/>
      <c r="L100" s="195"/>
      <c r="M100" s="107"/>
      <c r="N100" s="195"/>
      <c r="O100" s="196"/>
      <c r="P100" s="197"/>
      <c r="Q100" s="198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4.25" customHeight="1">
      <c r="A101" s="113"/>
      <c r="B101" s="115"/>
      <c r="C101" s="192"/>
      <c r="D101" s="116"/>
      <c r="E101" s="117"/>
      <c r="F101" s="194"/>
      <c r="G101" s="113"/>
      <c r="H101" s="117"/>
      <c r="I101" s="118"/>
      <c r="J101" s="194"/>
      <c r="K101" s="194"/>
      <c r="L101" s="195"/>
      <c r="M101" s="107"/>
      <c r="N101" s="195"/>
      <c r="O101" s="196"/>
      <c r="P101" s="197"/>
      <c r="Q101" s="198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13"/>
      <c r="B102" s="115"/>
      <c r="C102" s="192"/>
      <c r="D102" s="116"/>
      <c r="E102" s="117"/>
      <c r="F102" s="194"/>
      <c r="G102" s="113"/>
      <c r="H102" s="117"/>
      <c r="I102" s="118"/>
      <c r="J102" s="194"/>
      <c r="K102" s="194"/>
      <c r="L102" s="195"/>
      <c r="M102" s="107"/>
      <c r="N102" s="195"/>
      <c r="O102" s="196"/>
      <c r="P102" s="197"/>
      <c r="Q102" s="198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13"/>
      <c r="B103" s="115"/>
      <c r="C103" s="192"/>
      <c r="D103" s="116"/>
      <c r="E103" s="117"/>
      <c r="F103" s="193"/>
      <c r="G103" s="113"/>
      <c r="H103" s="117"/>
      <c r="I103" s="118"/>
      <c r="J103" s="194"/>
      <c r="K103" s="194"/>
      <c r="L103" s="195"/>
      <c r="M103" s="107"/>
      <c r="N103" s="195"/>
      <c r="O103" s="196"/>
      <c r="P103" s="197"/>
      <c r="Q103" s="198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13"/>
      <c r="B104" s="115"/>
      <c r="C104" s="192"/>
      <c r="D104" s="116"/>
      <c r="E104" s="117"/>
      <c r="F104" s="193"/>
      <c r="G104" s="113"/>
      <c r="H104" s="117"/>
      <c r="I104" s="118"/>
      <c r="J104" s="194"/>
      <c r="K104" s="194"/>
      <c r="L104" s="194"/>
      <c r="M104" s="194"/>
      <c r="N104" s="195"/>
      <c r="O104" s="199"/>
      <c r="P104" s="197"/>
      <c r="Q104" s="198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13"/>
      <c r="B105" s="115"/>
      <c r="C105" s="192"/>
      <c r="D105" s="116"/>
      <c r="E105" s="117"/>
      <c r="F105" s="194"/>
      <c r="G105" s="113"/>
      <c r="H105" s="117"/>
      <c r="I105" s="118"/>
      <c r="J105" s="194"/>
      <c r="K105" s="194"/>
      <c r="L105" s="195"/>
      <c r="M105" s="107"/>
      <c r="N105" s="195"/>
      <c r="O105" s="196"/>
      <c r="P105" s="197"/>
      <c r="Q105" s="198"/>
      <c r="R105" s="160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13"/>
      <c r="B106" s="115"/>
      <c r="C106" s="192"/>
      <c r="D106" s="116"/>
      <c r="E106" s="117"/>
      <c r="F106" s="193"/>
      <c r="G106" s="113"/>
      <c r="H106" s="117"/>
      <c r="I106" s="118"/>
      <c r="J106" s="200"/>
      <c r="K106" s="200"/>
      <c r="L106" s="200"/>
      <c r="M106" s="200"/>
      <c r="N106" s="201"/>
      <c r="O106" s="196"/>
      <c r="P106" s="119"/>
      <c r="Q106" s="198"/>
      <c r="R106" s="160"/>
      <c r="S106" s="126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139"/>
      <c r="B107" s="132"/>
      <c r="C107" s="132"/>
      <c r="D107" s="132"/>
      <c r="E107" s="6"/>
      <c r="F107" s="140"/>
      <c r="G107" s="6"/>
      <c r="H107" s="6"/>
      <c r="I107" s="6"/>
      <c r="J107" s="1"/>
      <c r="K107" s="6"/>
      <c r="L107" s="6"/>
      <c r="M107" s="6"/>
      <c r="N107" s="1"/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39"/>
      <c r="B108" s="132"/>
      <c r="C108" s="132"/>
      <c r="D108" s="132"/>
      <c r="E108" s="6"/>
      <c r="F108" s="140"/>
      <c r="G108" s="59"/>
      <c r="H108" s="44"/>
      <c r="I108" s="59"/>
      <c r="J108" s="6"/>
      <c r="K108" s="162"/>
      <c r="L108" s="163"/>
      <c r="M108" s="6"/>
      <c r="N108" s="122"/>
      <c r="O108" s="164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59"/>
      <c r="B109" s="121"/>
      <c r="C109" s="121"/>
      <c r="D109" s="44"/>
      <c r="E109" s="59"/>
      <c r="F109" s="59"/>
      <c r="G109" s="59"/>
      <c r="H109" s="44"/>
      <c r="I109" s="59"/>
      <c r="J109" s="6"/>
      <c r="K109" s="162"/>
      <c r="L109" s="163"/>
      <c r="M109" s="6"/>
      <c r="N109" s="122"/>
      <c r="O109" s="164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44"/>
      <c r="B110" s="202" t="s">
        <v>621</v>
      </c>
      <c r="C110" s="202"/>
      <c r="D110" s="202"/>
      <c r="E110" s="202"/>
      <c r="F110" s="6"/>
      <c r="G110" s="6"/>
      <c r="H110" s="150"/>
      <c r="I110" s="6"/>
      <c r="J110" s="150"/>
      <c r="K110" s="151"/>
      <c r="L110" s="6"/>
      <c r="M110" s="6"/>
      <c r="N110" s="1"/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99" t="s">
        <v>16</v>
      </c>
      <c r="B111" s="100" t="s">
        <v>571</v>
      </c>
      <c r="C111" s="100"/>
      <c r="D111" s="101" t="s">
        <v>582</v>
      </c>
      <c r="E111" s="100" t="s">
        <v>583</v>
      </c>
      <c r="F111" s="100" t="s">
        <v>584</v>
      </c>
      <c r="G111" s="100" t="s">
        <v>622</v>
      </c>
      <c r="H111" s="100" t="s">
        <v>623</v>
      </c>
      <c r="I111" s="100" t="s">
        <v>587</v>
      </c>
      <c r="J111" s="203" t="s">
        <v>588</v>
      </c>
      <c r="K111" s="100" t="s">
        <v>589</v>
      </c>
      <c r="L111" s="100" t="s">
        <v>624</v>
      </c>
      <c r="M111" s="100" t="s">
        <v>592</v>
      </c>
      <c r="N111" s="101" t="s">
        <v>593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204">
        <v>1</v>
      </c>
      <c r="B112" s="205">
        <v>41579</v>
      </c>
      <c r="C112" s="205"/>
      <c r="D112" s="206" t="s">
        <v>625</v>
      </c>
      <c r="E112" s="207" t="s">
        <v>626</v>
      </c>
      <c r="F112" s="208">
        <v>82</v>
      </c>
      <c r="G112" s="207" t="s">
        <v>627</v>
      </c>
      <c r="H112" s="207">
        <v>100</v>
      </c>
      <c r="I112" s="209">
        <v>100</v>
      </c>
      <c r="J112" s="210" t="s">
        <v>628</v>
      </c>
      <c r="K112" s="211">
        <f t="shared" ref="K112:K164" si="52">H112-F112</f>
        <v>18</v>
      </c>
      <c r="L112" s="212">
        <f t="shared" ref="L112:L164" si="53">K112/F112</f>
        <v>0.21951219512195122</v>
      </c>
      <c r="M112" s="207" t="s">
        <v>594</v>
      </c>
      <c r="N112" s="213">
        <v>42657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4">
        <v>2</v>
      </c>
      <c r="B113" s="205">
        <v>41794</v>
      </c>
      <c r="C113" s="205"/>
      <c r="D113" s="206" t="s">
        <v>629</v>
      </c>
      <c r="E113" s="207" t="s">
        <v>596</v>
      </c>
      <c r="F113" s="208">
        <v>257</v>
      </c>
      <c r="G113" s="207" t="s">
        <v>627</v>
      </c>
      <c r="H113" s="207">
        <v>300</v>
      </c>
      <c r="I113" s="209">
        <v>300</v>
      </c>
      <c r="J113" s="210" t="s">
        <v>628</v>
      </c>
      <c r="K113" s="211">
        <f t="shared" si="52"/>
        <v>43</v>
      </c>
      <c r="L113" s="212">
        <f t="shared" si="53"/>
        <v>0.16731517509727625</v>
      </c>
      <c r="M113" s="207" t="s">
        <v>594</v>
      </c>
      <c r="N113" s="213">
        <v>41822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4">
        <v>3</v>
      </c>
      <c r="B114" s="205">
        <v>41828</v>
      </c>
      <c r="C114" s="205"/>
      <c r="D114" s="206" t="s">
        <v>630</v>
      </c>
      <c r="E114" s="207" t="s">
        <v>596</v>
      </c>
      <c r="F114" s="208">
        <v>393</v>
      </c>
      <c r="G114" s="207" t="s">
        <v>627</v>
      </c>
      <c r="H114" s="207">
        <v>468</v>
      </c>
      <c r="I114" s="209">
        <v>468</v>
      </c>
      <c r="J114" s="210" t="s">
        <v>628</v>
      </c>
      <c r="K114" s="211">
        <f t="shared" si="52"/>
        <v>75</v>
      </c>
      <c r="L114" s="212">
        <f t="shared" si="53"/>
        <v>0.19083969465648856</v>
      </c>
      <c r="M114" s="207" t="s">
        <v>594</v>
      </c>
      <c r="N114" s="213">
        <v>41863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4">
        <v>4</v>
      </c>
      <c r="B115" s="205">
        <v>41857</v>
      </c>
      <c r="C115" s="205"/>
      <c r="D115" s="206" t="s">
        <v>631</v>
      </c>
      <c r="E115" s="207" t="s">
        <v>596</v>
      </c>
      <c r="F115" s="208">
        <v>205</v>
      </c>
      <c r="G115" s="207" t="s">
        <v>627</v>
      </c>
      <c r="H115" s="207">
        <v>275</v>
      </c>
      <c r="I115" s="209">
        <v>250</v>
      </c>
      <c r="J115" s="210" t="s">
        <v>628</v>
      </c>
      <c r="K115" s="211">
        <f t="shared" si="52"/>
        <v>70</v>
      </c>
      <c r="L115" s="212">
        <f t="shared" si="53"/>
        <v>0.34146341463414637</v>
      </c>
      <c r="M115" s="207" t="s">
        <v>594</v>
      </c>
      <c r="N115" s="213">
        <v>41962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4">
        <v>5</v>
      </c>
      <c r="B116" s="205">
        <v>41886</v>
      </c>
      <c r="C116" s="205"/>
      <c r="D116" s="206" t="s">
        <v>632</v>
      </c>
      <c r="E116" s="207" t="s">
        <v>596</v>
      </c>
      <c r="F116" s="208">
        <v>162</v>
      </c>
      <c r="G116" s="207" t="s">
        <v>627</v>
      </c>
      <c r="H116" s="207">
        <v>190</v>
      </c>
      <c r="I116" s="209">
        <v>190</v>
      </c>
      <c r="J116" s="210" t="s">
        <v>628</v>
      </c>
      <c r="K116" s="211">
        <f t="shared" si="52"/>
        <v>28</v>
      </c>
      <c r="L116" s="212">
        <f t="shared" si="53"/>
        <v>0.1728395061728395</v>
      </c>
      <c r="M116" s="207" t="s">
        <v>594</v>
      </c>
      <c r="N116" s="213">
        <v>42006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4">
        <v>6</v>
      </c>
      <c r="B117" s="205">
        <v>41886</v>
      </c>
      <c r="C117" s="205"/>
      <c r="D117" s="206" t="s">
        <v>633</v>
      </c>
      <c r="E117" s="207" t="s">
        <v>596</v>
      </c>
      <c r="F117" s="208">
        <v>75</v>
      </c>
      <c r="G117" s="207" t="s">
        <v>627</v>
      </c>
      <c r="H117" s="207">
        <v>91.5</v>
      </c>
      <c r="I117" s="209" t="s">
        <v>634</v>
      </c>
      <c r="J117" s="210" t="s">
        <v>635</v>
      </c>
      <c r="K117" s="211">
        <f t="shared" si="52"/>
        <v>16.5</v>
      </c>
      <c r="L117" s="212">
        <f t="shared" si="53"/>
        <v>0.22</v>
      </c>
      <c r="M117" s="207" t="s">
        <v>594</v>
      </c>
      <c r="N117" s="213">
        <v>41954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4">
        <v>7</v>
      </c>
      <c r="B118" s="205">
        <v>41913</v>
      </c>
      <c r="C118" s="205"/>
      <c r="D118" s="206" t="s">
        <v>636</v>
      </c>
      <c r="E118" s="207" t="s">
        <v>596</v>
      </c>
      <c r="F118" s="208">
        <v>850</v>
      </c>
      <c r="G118" s="207" t="s">
        <v>627</v>
      </c>
      <c r="H118" s="207">
        <v>982.5</v>
      </c>
      <c r="I118" s="209">
        <v>1050</v>
      </c>
      <c r="J118" s="210" t="s">
        <v>637</v>
      </c>
      <c r="K118" s="211">
        <f t="shared" si="52"/>
        <v>132.5</v>
      </c>
      <c r="L118" s="212">
        <f t="shared" si="53"/>
        <v>0.15588235294117647</v>
      </c>
      <c r="M118" s="207" t="s">
        <v>594</v>
      </c>
      <c r="N118" s="213">
        <v>42039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4">
        <v>8</v>
      </c>
      <c r="B119" s="205">
        <v>41913</v>
      </c>
      <c r="C119" s="205"/>
      <c r="D119" s="206" t="s">
        <v>638</v>
      </c>
      <c r="E119" s="207" t="s">
        <v>596</v>
      </c>
      <c r="F119" s="208">
        <v>475</v>
      </c>
      <c r="G119" s="207" t="s">
        <v>627</v>
      </c>
      <c r="H119" s="207">
        <v>515</v>
      </c>
      <c r="I119" s="209">
        <v>600</v>
      </c>
      <c r="J119" s="210" t="s">
        <v>639</v>
      </c>
      <c r="K119" s="211">
        <f t="shared" si="52"/>
        <v>40</v>
      </c>
      <c r="L119" s="212">
        <f t="shared" si="53"/>
        <v>8.4210526315789472E-2</v>
      </c>
      <c r="M119" s="207" t="s">
        <v>594</v>
      </c>
      <c r="N119" s="213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4">
        <v>9</v>
      </c>
      <c r="B120" s="205">
        <v>41913</v>
      </c>
      <c r="C120" s="205"/>
      <c r="D120" s="206" t="s">
        <v>640</v>
      </c>
      <c r="E120" s="207" t="s">
        <v>596</v>
      </c>
      <c r="F120" s="208">
        <v>86</v>
      </c>
      <c r="G120" s="207" t="s">
        <v>627</v>
      </c>
      <c r="H120" s="207">
        <v>99</v>
      </c>
      <c r="I120" s="209">
        <v>140</v>
      </c>
      <c r="J120" s="210" t="s">
        <v>641</v>
      </c>
      <c r="K120" s="211">
        <f t="shared" si="52"/>
        <v>13</v>
      </c>
      <c r="L120" s="212">
        <f t="shared" si="53"/>
        <v>0.15116279069767441</v>
      </c>
      <c r="M120" s="207" t="s">
        <v>594</v>
      </c>
      <c r="N120" s="213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4">
        <v>10</v>
      </c>
      <c r="B121" s="205">
        <v>41926</v>
      </c>
      <c r="C121" s="205"/>
      <c r="D121" s="206" t="s">
        <v>642</v>
      </c>
      <c r="E121" s="207" t="s">
        <v>596</v>
      </c>
      <c r="F121" s="208">
        <v>496.6</v>
      </c>
      <c r="G121" s="207" t="s">
        <v>627</v>
      </c>
      <c r="H121" s="207">
        <v>621</v>
      </c>
      <c r="I121" s="209">
        <v>580</v>
      </c>
      <c r="J121" s="210" t="s">
        <v>628</v>
      </c>
      <c r="K121" s="211">
        <f t="shared" si="52"/>
        <v>124.39999999999998</v>
      </c>
      <c r="L121" s="212">
        <f t="shared" si="53"/>
        <v>0.25050342327829234</v>
      </c>
      <c r="M121" s="207" t="s">
        <v>594</v>
      </c>
      <c r="N121" s="213">
        <v>42605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4">
        <v>11</v>
      </c>
      <c r="B122" s="205">
        <v>41926</v>
      </c>
      <c r="C122" s="205"/>
      <c r="D122" s="206" t="s">
        <v>643</v>
      </c>
      <c r="E122" s="207" t="s">
        <v>596</v>
      </c>
      <c r="F122" s="208">
        <v>2481.9</v>
      </c>
      <c r="G122" s="207" t="s">
        <v>627</v>
      </c>
      <c r="H122" s="207">
        <v>2840</v>
      </c>
      <c r="I122" s="209">
        <v>2870</v>
      </c>
      <c r="J122" s="210" t="s">
        <v>644</v>
      </c>
      <c r="K122" s="211">
        <f t="shared" si="52"/>
        <v>358.09999999999991</v>
      </c>
      <c r="L122" s="212">
        <f t="shared" si="53"/>
        <v>0.14428462065353154</v>
      </c>
      <c r="M122" s="207" t="s">
        <v>594</v>
      </c>
      <c r="N122" s="213">
        <v>42017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4">
        <v>12</v>
      </c>
      <c r="B123" s="205">
        <v>41928</v>
      </c>
      <c r="C123" s="205"/>
      <c r="D123" s="206" t="s">
        <v>645</v>
      </c>
      <c r="E123" s="207" t="s">
        <v>596</v>
      </c>
      <c r="F123" s="208">
        <v>84.5</v>
      </c>
      <c r="G123" s="207" t="s">
        <v>627</v>
      </c>
      <c r="H123" s="207">
        <v>93</v>
      </c>
      <c r="I123" s="209">
        <v>110</v>
      </c>
      <c r="J123" s="210" t="s">
        <v>646</v>
      </c>
      <c r="K123" s="211">
        <f t="shared" si="52"/>
        <v>8.5</v>
      </c>
      <c r="L123" s="212">
        <f t="shared" si="53"/>
        <v>0.10059171597633136</v>
      </c>
      <c r="M123" s="207" t="s">
        <v>594</v>
      </c>
      <c r="N123" s="213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4">
        <v>13</v>
      </c>
      <c r="B124" s="205">
        <v>41928</v>
      </c>
      <c r="C124" s="205"/>
      <c r="D124" s="206" t="s">
        <v>647</v>
      </c>
      <c r="E124" s="207" t="s">
        <v>596</v>
      </c>
      <c r="F124" s="208">
        <v>401</v>
      </c>
      <c r="G124" s="207" t="s">
        <v>627</v>
      </c>
      <c r="H124" s="207">
        <v>428</v>
      </c>
      <c r="I124" s="209">
        <v>450</v>
      </c>
      <c r="J124" s="210" t="s">
        <v>648</v>
      </c>
      <c r="K124" s="211">
        <f t="shared" si="52"/>
        <v>27</v>
      </c>
      <c r="L124" s="212">
        <f t="shared" si="53"/>
        <v>6.7331670822942641E-2</v>
      </c>
      <c r="M124" s="207" t="s">
        <v>594</v>
      </c>
      <c r="N124" s="213">
        <v>42020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4">
        <v>14</v>
      </c>
      <c r="B125" s="205">
        <v>41928</v>
      </c>
      <c r="C125" s="205"/>
      <c r="D125" s="206" t="s">
        <v>649</v>
      </c>
      <c r="E125" s="207" t="s">
        <v>596</v>
      </c>
      <c r="F125" s="208">
        <v>101</v>
      </c>
      <c r="G125" s="207" t="s">
        <v>627</v>
      </c>
      <c r="H125" s="207">
        <v>112</v>
      </c>
      <c r="I125" s="209">
        <v>120</v>
      </c>
      <c r="J125" s="210" t="s">
        <v>650</v>
      </c>
      <c r="K125" s="211">
        <f t="shared" si="52"/>
        <v>11</v>
      </c>
      <c r="L125" s="212">
        <f t="shared" si="53"/>
        <v>0.10891089108910891</v>
      </c>
      <c r="M125" s="207" t="s">
        <v>594</v>
      </c>
      <c r="N125" s="213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4">
        <v>15</v>
      </c>
      <c r="B126" s="205">
        <v>41954</v>
      </c>
      <c r="C126" s="205"/>
      <c r="D126" s="206" t="s">
        <v>651</v>
      </c>
      <c r="E126" s="207" t="s">
        <v>596</v>
      </c>
      <c r="F126" s="208">
        <v>59</v>
      </c>
      <c r="G126" s="207" t="s">
        <v>627</v>
      </c>
      <c r="H126" s="207">
        <v>76</v>
      </c>
      <c r="I126" s="209">
        <v>76</v>
      </c>
      <c r="J126" s="210" t="s">
        <v>628</v>
      </c>
      <c r="K126" s="211">
        <f t="shared" si="52"/>
        <v>17</v>
      </c>
      <c r="L126" s="212">
        <f t="shared" si="53"/>
        <v>0.28813559322033899</v>
      </c>
      <c r="M126" s="207" t="s">
        <v>594</v>
      </c>
      <c r="N126" s="213">
        <v>43032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4">
        <v>16</v>
      </c>
      <c r="B127" s="205">
        <v>41954</v>
      </c>
      <c r="C127" s="205"/>
      <c r="D127" s="206" t="s">
        <v>640</v>
      </c>
      <c r="E127" s="207" t="s">
        <v>596</v>
      </c>
      <c r="F127" s="208">
        <v>99</v>
      </c>
      <c r="G127" s="207" t="s">
        <v>627</v>
      </c>
      <c r="H127" s="207">
        <v>120</v>
      </c>
      <c r="I127" s="209">
        <v>120</v>
      </c>
      <c r="J127" s="210" t="s">
        <v>608</v>
      </c>
      <c r="K127" s="211">
        <f t="shared" si="52"/>
        <v>21</v>
      </c>
      <c r="L127" s="212">
        <f t="shared" si="53"/>
        <v>0.21212121212121213</v>
      </c>
      <c r="M127" s="207" t="s">
        <v>594</v>
      </c>
      <c r="N127" s="213">
        <v>41960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4">
        <v>17</v>
      </c>
      <c r="B128" s="205">
        <v>41956</v>
      </c>
      <c r="C128" s="205"/>
      <c r="D128" s="206" t="s">
        <v>652</v>
      </c>
      <c r="E128" s="207" t="s">
        <v>596</v>
      </c>
      <c r="F128" s="208">
        <v>22</v>
      </c>
      <c r="G128" s="207" t="s">
        <v>627</v>
      </c>
      <c r="H128" s="207">
        <v>33.549999999999997</v>
      </c>
      <c r="I128" s="209">
        <v>32</v>
      </c>
      <c r="J128" s="210" t="s">
        <v>653</v>
      </c>
      <c r="K128" s="211">
        <f t="shared" si="52"/>
        <v>11.549999999999997</v>
      </c>
      <c r="L128" s="212">
        <f t="shared" si="53"/>
        <v>0.52499999999999991</v>
      </c>
      <c r="M128" s="207" t="s">
        <v>594</v>
      </c>
      <c r="N128" s="213">
        <v>42188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4">
        <v>18</v>
      </c>
      <c r="B129" s="205">
        <v>41976</v>
      </c>
      <c r="C129" s="205"/>
      <c r="D129" s="206" t="s">
        <v>654</v>
      </c>
      <c r="E129" s="207" t="s">
        <v>596</v>
      </c>
      <c r="F129" s="208">
        <v>440</v>
      </c>
      <c r="G129" s="207" t="s">
        <v>627</v>
      </c>
      <c r="H129" s="207">
        <v>520</v>
      </c>
      <c r="I129" s="209">
        <v>520</v>
      </c>
      <c r="J129" s="210" t="s">
        <v>655</v>
      </c>
      <c r="K129" s="211">
        <f t="shared" si="52"/>
        <v>80</v>
      </c>
      <c r="L129" s="212">
        <f t="shared" si="53"/>
        <v>0.18181818181818182</v>
      </c>
      <c r="M129" s="207" t="s">
        <v>594</v>
      </c>
      <c r="N129" s="213">
        <v>42208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4">
        <v>19</v>
      </c>
      <c r="B130" s="205">
        <v>41976</v>
      </c>
      <c r="C130" s="205"/>
      <c r="D130" s="206" t="s">
        <v>656</v>
      </c>
      <c r="E130" s="207" t="s">
        <v>596</v>
      </c>
      <c r="F130" s="208">
        <v>360</v>
      </c>
      <c r="G130" s="207" t="s">
        <v>627</v>
      </c>
      <c r="H130" s="207">
        <v>427</v>
      </c>
      <c r="I130" s="209">
        <v>425</v>
      </c>
      <c r="J130" s="210" t="s">
        <v>657</v>
      </c>
      <c r="K130" s="211">
        <f t="shared" si="52"/>
        <v>67</v>
      </c>
      <c r="L130" s="212">
        <f t="shared" si="53"/>
        <v>0.18611111111111112</v>
      </c>
      <c r="M130" s="207" t="s">
        <v>594</v>
      </c>
      <c r="N130" s="213">
        <v>42058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20</v>
      </c>
      <c r="B131" s="205">
        <v>42012</v>
      </c>
      <c r="C131" s="205"/>
      <c r="D131" s="206" t="s">
        <v>658</v>
      </c>
      <c r="E131" s="207" t="s">
        <v>596</v>
      </c>
      <c r="F131" s="208">
        <v>360</v>
      </c>
      <c r="G131" s="207" t="s">
        <v>627</v>
      </c>
      <c r="H131" s="207">
        <v>455</v>
      </c>
      <c r="I131" s="209">
        <v>420</v>
      </c>
      <c r="J131" s="210" t="s">
        <v>659</v>
      </c>
      <c r="K131" s="211">
        <f t="shared" si="52"/>
        <v>95</v>
      </c>
      <c r="L131" s="212">
        <f t="shared" si="53"/>
        <v>0.2638888888888889</v>
      </c>
      <c r="M131" s="207" t="s">
        <v>594</v>
      </c>
      <c r="N131" s="213">
        <v>42024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4">
        <v>21</v>
      </c>
      <c r="B132" s="205">
        <v>42012</v>
      </c>
      <c r="C132" s="205"/>
      <c r="D132" s="206" t="s">
        <v>660</v>
      </c>
      <c r="E132" s="207" t="s">
        <v>596</v>
      </c>
      <c r="F132" s="208">
        <v>130</v>
      </c>
      <c r="G132" s="207"/>
      <c r="H132" s="207">
        <v>175.5</v>
      </c>
      <c r="I132" s="209">
        <v>165</v>
      </c>
      <c r="J132" s="210" t="s">
        <v>661</v>
      </c>
      <c r="K132" s="211">
        <f t="shared" si="52"/>
        <v>45.5</v>
      </c>
      <c r="L132" s="212">
        <f t="shared" si="53"/>
        <v>0.35</v>
      </c>
      <c r="M132" s="207" t="s">
        <v>594</v>
      </c>
      <c r="N132" s="213">
        <v>43088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22</v>
      </c>
      <c r="B133" s="205">
        <v>42040</v>
      </c>
      <c r="C133" s="205"/>
      <c r="D133" s="206" t="s">
        <v>385</v>
      </c>
      <c r="E133" s="207" t="s">
        <v>626</v>
      </c>
      <c r="F133" s="208">
        <v>98</v>
      </c>
      <c r="G133" s="207"/>
      <c r="H133" s="207">
        <v>120</v>
      </c>
      <c r="I133" s="209">
        <v>120</v>
      </c>
      <c r="J133" s="210" t="s">
        <v>628</v>
      </c>
      <c r="K133" s="211">
        <f t="shared" si="52"/>
        <v>22</v>
      </c>
      <c r="L133" s="212">
        <f t="shared" si="53"/>
        <v>0.22448979591836735</v>
      </c>
      <c r="M133" s="207" t="s">
        <v>594</v>
      </c>
      <c r="N133" s="213">
        <v>42753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23</v>
      </c>
      <c r="B134" s="205">
        <v>42040</v>
      </c>
      <c r="C134" s="205"/>
      <c r="D134" s="206" t="s">
        <v>662</v>
      </c>
      <c r="E134" s="207" t="s">
        <v>626</v>
      </c>
      <c r="F134" s="208">
        <v>196</v>
      </c>
      <c r="G134" s="207"/>
      <c r="H134" s="207">
        <v>262</v>
      </c>
      <c r="I134" s="209">
        <v>255</v>
      </c>
      <c r="J134" s="210" t="s">
        <v>628</v>
      </c>
      <c r="K134" s="211">
        <f t="shared" si="52"/>
        <v>66</v>
      </c>
      <c r="L134" s="212">
        <f t="shared" si="53"/>
        <v>0.33673469387755101</v>
      </c>
      <c r="M134" s="207" t="s">
        <v>594</v>
      </c>
      <c r="N134" s="213">
        <v>42599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4">
        <v>24</v>
      </c>
      <c r="B135" s="215">
        <v>42067</v>
      </c>
      <c r="C135" s="215"/>
      <c r="D135" s="216" t="s">
        <v>384</v>
      </c>
      <c r="E135" s="217" t="s">
        <v>626</v>
      </c>
      <c r="F135" s="218">
        <v>235</v>
      </c>
      <c r="G135" s="218"/>
      <c r="H135" s="219">
        <v>77</v>
      </c>
      <c r="I135" s="219" t="s">
        <v>663</v>
      </c>
      <c r="J135" s="220" t="s">
        <v>664</v>
      </c>
      <c r="K135" s="221">
        <f t="shared" si="52"/>
        <v>-158</v>
      </c>
      <c r="L135" s="222">
        <f t="shared" si="53"/>
        <v>-0.67234042553191486</v>
      </c>
      <c r="M135" s="218" t="s">
        <v>607</v>
      </c>
      <c r="N135" s="215">
        <v>43522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25</v>
      </c>
      <c r="B136" s="205">
        <v>42067</v>
      </c>
      <c r="C136" s="205"/>
      <c r="D136" s="206" t="s">
        <v>665</v>
      </c>
      <c r="E136" s="207" t="s">
        <v>626</v>
      </c>
      <c r="F136" s="208">
        <v>185</v>
      </c>
      <c r="G136" s="207"/>
      <c r="H136" s="207">
        <v>224</v>
      </c>
      <c r="I136" s="209" t="s">
        <v>666</v>
      </c>
      <c r="J136" s="210" t="s">
        <v>628</v>
      </c>
      <c r="K136" s="211">
        <f t="shared" si="52"/>
        <v>39</v>
      </c>
      <c r="L136" s="212">
        <f t="shared" si="53"/>
        <v>0.21081081081081082</v>
      </c>
      <c r="M136" s="207" t="s">
        <v>594</v>
      </c>
      <c r="N136" s="213">
        <v>42647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14">
        <v>26</v>
      </c>
      <c r="B137" s="215">
        <v>42090</v>
      </c>
      <c r="C137" s="215"/>
      <c r="D137" s="223" t="s">
        <v>667</v>
      </c>
      <c r="E137" s="218" t="s">
        <v>626</v>
      </c>
      <c r="F137" s="218">
        <v>49.5</v>
      </c>
      <c r="G137" s="219"/>
      <c r="H137" s="219">
        <v>15.85</v>
      </c>
      <c r="I137" s="219">
        <v>67</v>
      </c>
      <c r="J137" s="220" t="s">
        <v>668</v>
      </c>
      <c r="K137" s="219">
        <f t="shared" si="52"/>
        <v>-33.65</v>
      </c>
      <c r="L137" s="224">
        <f t="shared" si="53"/>
        <v>-0.67979797979797973</v>
      </c>
      <c r="M137" s="218" t="s">
        <v>607</v>
      </c>
      <c r="N137" s="225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27</v>
      </c>
      <c r="B138" s="205">
        <v>42093</v>
      </c>
      <c r="C138" s="205"/>
      <c r="D138" s="206" t="s">
        <v>669</v>
      </c>
      <c r="E138" s="207" t="s">
        <v>626</v>
      </c>
      <c r="F138" s="208">
        <v>183.5</v>
      </c>
      <c r="G138" s="207"/>
      <c r="H138" s="207">
        <v>219</v>
      </c>
      <c r="I138" s="209">
        <v>218</v>
      </c>
      <c r="J138" s="210" t="s">
        <v>670</v>
      </c>
      <c r="K138" s="211">
        <f t="shared" si="52"/>
        <v>35.5</v>
      </c>
      <c r="L138" s="212">
        <f t="shared" si="53"/>
        <v>0.19346049046321526</v>
      </c>
      <c r="M138" s="207" t="s">
        <v>594</v>
      </c>
      <c r="N138" s="213">
        <v>42103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4">
        <v>28</v>
      </c>
      <c r="B139" s="205">
        <v>42114</v>
      </c>
      <c r="C139" s="205"/>
      <c r="D139" s="206" t="s">
        <v>671</v>
      </c>
      <c r="E139" s="207" t="s">
        <v>626</v>
      </c>
      <c r="F139" s="208">
        <f>(227+237)/2</f>
        <v>232</v>
      </c>
      <c r="G139" s="207"/>
      <c r="H139" s="207">
        <v>298</v>
      </c>
      <c r="I139" s="209">
        <v>298</v>
      </c>
      <c r="J139" s="210" t="s">
        <v>628</v>
      </c>
      <c r="K139" s="211">
        <f t="shared" si="52"/>
        <v>66</v>
      </c>
      <c r="L139" s="212">
        <f t="shared" si="53"/>
        <v>0.28448275862068967</v>
      </c>
      <c r="M139" s="207" t="s">
        <v>594</v>
      </c>
      <c r="N139" s="213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4">
        <v>29</v>
      </c>
      <c r="B140" s="205">
        <v>42128</v>
      </c>
      <c r="C140" s="205"/>
      <c r="D140" s="206" t="s">
        <v>672</v>
      </c>
      <c r="E140" s="207" t="s">
        <v>596</v>
      </c>
      <c r="F140" s="208">
        <v>385</v>
      </c>
      <c r="G140" s="207"/>
      <c r="H140" s="207">
        <f>212.5+331</f>
        <v>543.5</v>
      </c>
      <c r="I140" s="209">
        <v>510</v>
      </c>
      <c r="J140" s="210" t="s">
        <v>673</v>
      </c>
      <c r="K140" s="211">
        <f t="shared" si="52"/>
        <v>158.5</v>
      </c>
      <c r="L140" s="212">
        <f t="shared" si="53"/>
        <v>0.41168831168831171</v>
      </c>
      <c r="M140" s="207" t="s">
        <v>594</v>
      </c>
      <c r="N140" s="213">
        <v>42235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4">
        <v>30</v>
      </c>
      <c r="B141" s="205">
        <v>42128</v>
      </c>
      <c r="C141" s="205"/>
      <c r="D141" s="206" t="s">
        <v>674</v>
      </c>
      <c r="E141" s="207" t="s">
        <v>596</v>
      </c>
      <c r="F141" s="208">
        <v>115.5</v>
      </c>
      <c r="G141" s="207"/>
      <c r="H141" s="207">
        <v>146</v>
      </c>
      <c r="I141" s="209">
        <v>142</v>
      </c>
      <c r="J141" s="210" t="s">
        <v>675</v>
      </c>
      <c r="K141" s="211">
        <f t="shared" si="52"/>
        <v>30.5</v>
      </c>
      <c r="L141" s="212">
        <f t="shared" si="53"/>
        <v>0.26406926406926406</v>
      </c>
      <c r="M141" s="207" t="s">
        <v>594</v>
      </c>
      <c r="N141" s="213">
        <v>42202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31</v>
      </c>
      <c r="B142" s="205">
        <v>42151</v>
      </c>
      <c r="C142" s="205"/>
      <c r="D142" s="206" t="s">
        <v>676</v>
      </c>
      <c r="E142" s="207" t="s">
        <v>596</v>
      </c>
      <c r="F142" s="208">
        <v>237.5</v>
      </c>
      <c r="G142" s="207"/>
      <c r="H142" s="207">
        <v>279.5</v>
      </c>
      <c r="I142" s="209">
        <v>278</v>
      </c>
      <c r="J142" s="210" t="s">
        <v>628</v>
      </c>
      <c r="K142" s="211">
        <f t="shared" si="52"/>
        <v>42</v>
      </c>
      <c r="L142" s="212">
        <f t="shared" si="53"/>
        <v>0.17684210526315788</v>
      </c>
      <c r="M142" s="207" t="s">
        <v>594</v>
      </c>
      <c r="N142" s="213">
        <v>42222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32</v>
      </c>
      <c r="B143" s="205">
        <v>42174</v>
      </c>
      <c r="C143" s="205"/>
      <c r="D143" s="206" t="s">
        <v>647</v>
      </c>
      <c r="E143" s="207" t="s">
        <v>626</v>
      </c>
      <c r="F143" s="208">
        <v>340</v>
      </c>
      <c r="G143" s="207"/>
      <c r="H143" s="207">
        <v>448</v>
      </c>
      <c r="I143" s="209">
        <v>448</v>
      </c>
      <c r="J143" s="210" t="s">
        <v>628</v>
      </c>
      <c r="K143" s="211">
        <f t="shared" si="52"/>
        <v>108</v>
      </c>
      <c r="L143" s="212">
        <f t="shared" si="53"/>
        <v>0.31764705882352939</v>
      </c>
      <c r="M143" s="207" t="s">
        <v>594</v>
      </c>
      <c r="N143" s="213">
        <v>43018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4">
        <v>33</v>
      </c>
      <c r="B144" s="205">
        <v>42191</v>
      </c>
      <c r="C144" s="205"/>
      <c r="D144" s="206" t="s">
        <v>677</v>
      </c>
      <c r="E144" s="207" t="s">
        <v>626</v>
      </c>
      <c r="F144" s="208">
        <v>390</v>
      </c>
      <c r="G144" s="207"/>
      <c r="H144" s="207">
        <v>460</v>
      </c>
      <c r="I144" s="209">
        <v>460</v>
      </c>
      <c r="J144" s="210" t="s">
        <v>628</v>
      </c>
      <c r="K144" s="211">
        <f t="shared" si="52"/>
        <v>70</v>
      </c>
      <c r="L144" s="212">
        <f t="shared" si="53"/>
        <v>0.17948717948717949</v>
      </c>
      <c r="M144" s="207" t="s">
        <v>594</v>
      </c>
      <c r="N144" s="213">
        <v>42478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4">
        <v>34</v>
      </c>
      <c r="B145" s="215">
        <v>42195</v>
      </c>
      <c r="C145" s="215"/>
      <c r="D145" s="216" t="s">
        <v>678</v>
      </c>
      <c r="E145" s="217" t="s">
        <v>626</v>
      </c>
      <c r="F145" s="218">
        <v>122.5</v>
      </c>
      <c r="G145" s="218"/>
      <c r="H145" s="219">
        <v>61</v>
      </c>
      <c r="I145" s="219">
        <v>172</v>
      </c>
      <c r="J145" s="220" t="s">
        <v>679</v>
      </c>
      <c r="K145" s="221">
        <f t="shared" si="52"/>
        <v>-61.5</v>
      </c>
      <c r="L145" s="222">
        <f t="shared" si="53"/>
        <v>-0.50204081632653064</v>
      </c>
      <c r="M145" s="218" t="s">
        <v>607</v>
      </c>
      <c r="N145" s="215">
        <v>43333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35</v>
      </c>
      <c r="B146" s="205">
        <v>42219</v>
      </c>
      <c r="C146" s="205"/>
      <c r="D146" s="206" t="s">
        <v>680</v>
      </c>
      <c r="E146" s="207" t="s">
        <v>626</v>
      </c>
      <c r="F146" s="208">
        <v>297.5</v>
      </c>
      <c r="G146" s="207"/>
      <c r="H146" s="207">
        <v>350</v>
      </c>
      <c r="I146" s="209">
        <v>360</v>
      </c>
      <c r="J146" s="210" t="s">
        <v>681</v>
      </c>
      <c r="K146" s="211">
        <f t="shared" si="52"/>
        <v>52.5</v>
      </c>
      <c r="L146" s="212">
        <f t="shared" si="53"/>
        <v>0.17647058823529413</v>
      </c>
      <c r="M146" s="207" t="s">
        <v>594</v>
      </c>
      <c r="N146" s="213">
        <v>42232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36</v>
      </c>
      <c r="B147" s="205">
        <v>42219</v>
      </c>
      <c r="C147" s="205"/>
      <c r="D147" s="206" t="s">
        <v>682</v>
      </c>
      <c r="E147" s="207" t="s">
        <v>626</v>
      </c>
      <c r="F147" s="208">
        <v>115.5</v>
      </c>
      <c r="G147" s="207"/>
      <c r="H147" s="207">
        <v>149</v>
      </c>
      <c r="I147" s="209">
        <v>140</v>
      </c>
      <c r="J147" s="210" t="s">
        <v>683</v>
      </c>
      <c r="K147" s="211">
        <f t="shared" si="52"/>
        <v>33.5</v>
      </c>
      <c r="L147" s="212">
        <f t="shared" si="53"/>
        <v>0.29004329004329005</v>
      </c>
      <c r="M147" s="207" t="s">
        <v>594</v>
      </c>
      <c r="N147" s="213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37</v>
      </c>
      <c r="B148" s="205">
        <v>42251</v>
      </c>
      <c r="C148" s="205"/>
      <c r="D148" s="206" t="s">
        <v>676</v>
      </c>
      <c r="E148" s="207" t="s">
        <v>626</v>
      </c>
      <c r="F148" s="208">
        <v>226</v>
      </c>
      <c r="G148" s="207"/>
      <c r="H148" s="207">
        <v>292</v>
      </c>
      <c r="I148" s="209">
        <v>292</v>
      </c>
      <c r="J148" s="210" t="s">
        <v>684</v>
      </c>
      <c r="K148" s="211">
        <f t="shared" si="52"/>
        <v>66</v>
      </c>
      <c r="L148" s="212">
        <f t="shared" si="53"/>
        <v>0.29203539823008851</v>
      </c>
      <c r="M148" s="207" t="s">
        <v>594</v>
      </c>
      <c r="N148" s="213">
        <v>42286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38</v>
      </c>
      <c r="B149" s="205">
        <v>42254</v>
      </c>
      <c r="C149" s="205"/>
      <c r="D149" s="206" t="s">
        <v>671</v>
      </c>
      <c r="E149" s="207" t="s">
        <v>626</v>
      </c>
      <c r="F149" s="208">
        <v>232.5</v>
      </c>
      <c r="G149" s="207"/>
      <c r="H149" s="207">
        <v>312.5</v>
      </c>
      <c r="I149" s="209">
        <v>310</v>
      </c>
      <c r="J149" s="210" t="s">
        <v>628</v>
      </c>
      <c r="K149" s="211">
        <f t="shared" si="52"/>
        <v>80</v>
      </c>
      <c r="L149" s="212">
        <f t="shared" si="53"/>
        <v>0.34408602150537637</v>
      </c>
      <c r="M149" s="207" t="s">
        <v>594</v>
      </c>
      <c r="N149" s="213">
        <v>42823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39</v>
      </c>
      <c r="B150" s="205">
        <v>42268</v>
      </c>
      <c r="C150" s="205"/>
      <c r="D150" s="206" t="s">
        <v>685</v>
      </c>
      <c r="E150" s="207" t="s">
        <v>626</v>
      </c>
      <c r="F150" s="208">
        <v>196.5</v>
      </c>
      <c r="G150" s="207"/>
      <c r="H150" s="207">
        <v>238</v>
      </c>
      <c r="I150" s="209">
        <v>238</v>
      </c>
      <c r="J150" s="210" t="s">
        <v>684</v>
      </c>
      <c r="K150" s="211">
        <f t="shared" si="52"/>
        <v>41.5</v>
      </c>
      <c r="L150" s="212">
        <f t="shared" si="53"/>
        <v>0.21119592875318066</v>
      </c>
      <c r="M150" s="207" t="s">
        <v>594</v>
      </c>
      <c r="N150" s="213">
        <v>42291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40</v>
      </c>
      <c r="B151" s="205">
        <v>42271</v>
      </c>
      <c r="C151" s="205"/>
      <c r="D151" s="206" t="s">
        <v>625</v>
      </c>
      <c r="E151" s="207" t="s">
        <v>626</v>
      </c>
      <c r="F151" s="208">
        <v>65</v>
      </c>
      <c r="G151" s="207"/>
      <c r="H151" s="207">
        <v>82</v>
      </c>
      <c r="I151" s="209">
        <v>82</v>
      </c>
      <c r="J151" s="210" t="s">
        <v>684</v>
      </c>
      <c r="K151" s="211">
        <f t="shared" si="52"/>
        <v>17</v>
      </c>
      <c r="L151" s="212">
        <f t="shared" si="53"/>
        <v>0.26153846153846155</v>
      </c>
      <c r="M151" s="207" t="s">
        <v>594</v>
      </c>
      <c r="N151" s="213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41</v>
      </c>
      <c r="B152" s="205">
        <v>42291</v>
      </c>
      <c r="C152" s="205"/>
      <c r="D152" s="206" t="s">
        <v>686</v>
      </c>
      <c r="E152" s="207" t="s">
        <v>626</v>
      </c>
      <c r="F152" s="208">
        <v>144</v>
      </c>
      <c r="G152" s="207"/>
      <c r="H152" s="207">
        <v>182.5</v>
      </c>
      <c r="I152" s="209">
        <v>181</v>
      </c>
      <c r="J152" s="210" t="s">
        <v>684</v>
      </c>
      <c r="K152" s="211">
        <f t="shared" si="52"/>
        <v>38.5</v>
      </c>
      <c r="L152" s="212">
        <f t="shared" si="53"/>
        <v>0.2673611111111111</v>
      </c>
      <c r="M152" s="207" t="s">
        <v>594</v>
      </c>
      <c r="N152" s="213">
        <v>42817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42</v>
      </c>
      <c r="B153" s="205">
        <v>42291</v>
      </c>
      <c r="C153" s="205"/>
      <c r="D153" s="206" t="s">
        <v>687</v>
      </c>
      <c r="E153" s="207" t="s">
        <v>626</v>
      </c>
      <c r="F153" s="208">
        <v>264</v>
      </c>
      <c r="G153" s="207"/>
      <c r="H153" s="207">
        <v>311</v>
      </c>
      <c r="I153" s="209">
        <v>311</v>
      </c>
      <c r="J153" s="210" t="s">
        <v>684</v>
      </c>
      <c r="K153" s="211">
        <f t="shared" si="52"/>
        <v>47</v>
      </c>
      <c r="L153" s="212">
        <f t="shared" si="53"/>
        <v>0.17803030303030304</v>
      </c>
      <c r="M153" s="207" t="s">
        <v>594</v>
      </c>
      <c r="N153" s="213">
        <v>42604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43</v>
      </c>
      <c r="B154" s="205">
        <v>42318</v>
      </c>
      <c r="C154" s="205"/>
      <c r="D154" s="206" t="s">
        <v>688</v>
      </c>
      <c r="E154" s="207" t="s">
        <v>596</v>
      </c>
      <c r="F154" s="208">
        <v>549.5</v>
      </c>
      <c r="G154" s="207"/>
      <c r="H154" s="207">
        <v>630</v>
      </c>
      <c r="I154" s="209">
        <v>630</v>
      </c>
      <c r="J154" s="210" t="s">
        <v>684</v>
      </c>
      <c r="K154" s="211">
        <f t="shared" si="52"/>
        <v>80.5</v>
      </c>
      <c r="L154" s="212">
        <f t="shared" si="53"/>
        <v>0.1464968152866242</v>
      </c>
      <c r="M154" s="207" t="s">
        <v>594</v>
      </c>
      <c r="N154" s="213">
        <v>42419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44</v>
      </c>
      <c r="B155" s="205">
        <v>42342</v>
      </c>
      <c r="C155" s="205"/>
      <c r="D155" s="206" t="s">
        <v>689</v>
      </c>
      <c r="E155" s="207" t="s">
        <v>626</v>
      </c>
      <c r="F155" s="208">
        <v>1027.5</v>
      </c>
      <c r="G155" s="207"/>
      <c r="H155" s="207">
        <v>1315</v>
      </c>
      <c r="I155" s="209">
        <v>1250</v>
      </c>
      <c r="J155" s="210" t="s">
        <v>684</v>
      </c>
      <c r="K155" s="211">
        <f t="shared" si="52"/>
        <v>287.5</v>
      </c>
      <c r="L155" s="212">
        <f t="shared" si="53"/>
        <v>0.27980535279805352</v>
      </c>
      <c r="M155" s="207" t="s">
        <v>594</v>
      </c>
      <c r="N155" s="213">
        <v>43244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45</v>
      </c>
      <c r="B156" s="205">
        <v>42367</v>
      </c>
      <c r="C156" s="205"/>
      <c r="D156" s="206" t="s">
        <v>690</v>
      </c>
      <c r="E156" s="207" t="s">
        <v>626</v>
      </c>
      <c r="F156" s="208">
        <v>465</v>
      </c>
      <c r="G156" s="207"/>
      <c r="H156" s="207">
        <v>540</v>
      </c>
      <c r="I156" s="209">
        <v>540</v>
      </c>
      <c r="J156" s="210" t="s">
        <v>684</v>
      </c>
      <c r="K156" s="211">
        <f t="shared" si="52"/>
        <v>75</v>
      </c>
      <c r="L156" s="212">
        <f t="shared" si="53"/>
        <v>0.16129032258064516</v>
      </c>
      <c r="M156" s="207" t="s">
        <v>594</v>
      </c>
      <c r="N156" s="213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4">
        <v>46</v>
      </c>
      <c r="B157" s="205">
        <v>42380</v>
      </c>
      <c r="C157" s="205"/>
      <c r="D157" s="206" t="s">
        <v>385</v>
      </c>
      <c r="E157" s="207" t="s">
        <v>596</v>
      </c>
      <c r="F157" s="208">
        <v>81</v>
      </c>
      <c r="G157" s="207"/>
      <c r="H157" s="207">
        <v>110</v>
      </c>
      <c r="I157" s="209">
        <v>110</v>
      </c>
      <c r="J157" s="210" t="s">
        <v>684</v>
      </c>
      <c r="K157" s="211">
        <f t="shared" si="52"/>
        <v>29</v>
      </c>
      <c r="L157" s="212">
        <f t="shared" si="53"/>
        <v>0.35802469135802467</v>
      </c>
      <c r="M157" s="207" t="s">
        <v>594</v>
      </c>
      <c r="N157" s="213">
        <v>42745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47</v>
      </c>
      <c r="B158" s="205">
        <v>42382</v>
      </c>
      <c r="C158" s="205"/>
      <c r="D158" s="206" t="s">
        <v>691</v>
      </c>
      <c r="E158" s="207" t="s">
        <v>596</v>
      </c>
      <c r="F158" s="208">
        <v>417.5</v>
      </c>
      <c r="G158" s="207"/>
      <c r="H158" s="207">
        <v>547</v>
      </c>
      <c r="I158" s="209">
        <v>535</v>
      </c>
      <c r="J158" s="210" t="s">
        <v>684</v>
      </c>
      <c r="K158" s="211">
        <f t="shared" si="52"/>
        <v>129.5</v>
      </c>
      <c r="L158" s="212">
        <f t="shared" si="53"/>
        <v>0.31017964071856285</v>
      </c>
      <c r="M158" s="207" t="s">
        <v>594</v>
      </c>
      <c r="N158" s="213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48</v>
      </c>
      <c r="B159" s="205">
        <v>42408</v>
      </c>
      <c r="C159" s="205"/>
      <c r="D159" s="206" t="s">
        <v>692</v>
      </c>
      <c r="E159" s="207" t="s">
        <v>626</v>
      </c>
      <c r="F159" s="208">
        <v>650</v>
      </c>
      <c r="G159" s="207"/>
      <c r="H159" s="207">
        <v>800</v>
      </c>
      <c r="I159" s="209">
        <v>800</v>
      </c>
      <c r="J159" s="210" t="s">
        <v>684</v>
      </c>
      <c r="K159" s="211">
        <f t="shared" si="52"/>
        <v>150</v>
      </c>
      <c r="L159" s="212">
        <f t="shared" si="53"/>
        <v>0.23076923076923078</v>
      </c>
      <c r="M159" s="207" t="s">
        <v>594</v>
      </c>
      <c r="N159" s="213">
        <v>43154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49</v>
      </c>
      <c r="B160" s="205">
        <v>42433</v>
      </c>
      <c r="C160" s="205"/>
      <c r="D160" s="206" t="s">
        <v>211</v>
      </c>
      <c r="E160" s="207" t="s">
        <v>626</v>
      </c>
      <c r="F160" s="208">
        <v>437.5</v>
      </c>
      <c r="G160" s="207"/>
      <c r="H160" s="207">
        <v>504.5</v>
      </c>
      <c r="I160" s="209">
        <v>522</v>
      </c>
      <c r="J160" s="210" t="s">
        <v>693</v>
      </c>
      <c r="K160" s="211">
        <f t="shared" si="52"/>
        <v>67</v>
      </c>
      <c r="L160" s="212">
        <f t="shared" si="53"/>
        <v>0.15314285714285714</v>
      </c>
      <c r="M160" s="207" t="s">
        <v>594</v>
      </c>
      <c r="N160" s="213">
        <v>42480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50</v>
      </c>
      <c r="B161" s="205">
        <v>42438</v>
      </c>
      <c r="C161" s="205"/>
      <c r="D161" s="206" t="s">
        <v>694</v>
      </c>
      <c r="E161" s="207" t="s">
        <v>626</v>
      </c>
      <c r="F161" s="208">
        <v>189.5</v>
      </c>
      <c r="G161" s="207"/>
      <c r="H161" s="207">
        <v>218</v>
      </c>
      <c r="I161" s="209">
        <v>218</v>
      </c>
      <c r="J161" s="210" t="s">
        <v>684</v>
      </c>
      <c r="K161" s="211">
        <f t="shared" si="52"/>
        <v>28.5</v>
      </c>
      <c r="L161" s="212">
        <f t="shared" si="53"/>
        <v>0.15039577836411611</v>
      </c>
      <c r="M161" s="207" t="s">
        <v>594</v>
      </c>
      <c r="N161" s="213">
        <v>43034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4">
        <v>51</v>
      </c>
      <c r="B162" s="215">
        <v>42471</v>
      </c>
      <c r="C162" s="215"/>
      <c r="D162" s="223" t="s">
        <v>695</v>
      </c>
      <c r="E162" s="218" t="s">
        <v>626</v>
      </c>
      <c r="F162" s="218">
        <v>36.5</v>
      </c>
      <c r="G162" s="219"/>
      <c r="H162" s="219">
        <v>15.85</v>
      </c>
      <c r="I162" s="219">
        <v>60</v>
      </c>
      <c r="J162" s="220" t="s">
        <v>696</v>
      </c>
      <c r="K162" s="221">
        <f t="shared" si="52"/>
        <v>-20.65</v>
      </c>
      <c r="L162" s="222">
        <f t="shared" si="53"/>
        <v>-0.5657534246575342</v>
      </c>
      <c r="M162" s="218" t="s">
        <v>607</v>
      </c>
      <c r="N162" s="226">
        <v>43627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52</v>
      </c>
      <c r="B163" s="205">
        <v>42472</v>
      </c>
      <c r="C163" s="205"/>
      <c r="D163" s="206" t="s">
        <v>697</v>
      </c>
      <c r="E163" s="207" t="s">
        <v>626</v>
      </c>
      <c r="F163" s="208">
        <v>93</v>
      </c>
      <c r="G163" s="207"/>
      <c r="H163" s="207">
        <v>149</v>
      </c>
      <c r="I163" s="209">
        <v>140</v>
      </c>
      <c r="J163" s="210" t="s">
        <v>698</v>
      </c>
      <c r="K163" s="211">
        <f t="shared" si="52"/>
        <v>56</v>
      </c>
      <c r="L163" s="212">
        <f t="shared" si="53"/>
        <v>0.60215053763440862</v>
      </c>
      <c r="M163" s="207" t="s">
        <v>594</v>
      </c>
      <c r="N163" s="213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53</v>
      </c>
      <c r="B164" s="205">
        <v>42472</v>
      </c>
      <c r="C164" s="205"/>
      <c r="D164" s="206" t="s">
        <v>699</v>
      </c>
      <c r="E164" s="207" t="s">
        <v>626</v>
      </c>
      <c r="F164" s="208">
        <v>130</v>
      </c>
      <c r="G164" s="207"/>
      <c r="H164" s="207">
        <v>150</v>
      </c>
      <c r="I164" s="209" t="s">
        <v>700</v>
      </c>
      <c r="J164" s="210" t="s">
        <v>684</v>
      </c>
      <c r="K164" s="211">
        <f t="shared" si="52"/>
        <v>20</v>
      </c>
      <c r="L164" s="212">
        <f t="shared" si="53"/>
        <v>0.15384615384615385</v>
      </c>
      <c r="M164" s="207" t="s">
        <v>594</v>
      </c>
      <c r="N164" s="213">
        <v>42564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54</v>
      </c>
      <c r="B165" s="205">
        <v>42473</v>
      </c>
      <c r="C165" s="205"/>
      <c r="D165" s="206" t="s">
        <v>701</v>
      </c>
      <c r="E165" s="207" t="s">
        <v>626</v>
      </c>
      <c r="F165" s="208">
        <v>196</v>
      </c>
      <c r="G165" s="207"/>
      <c r="H165" s="207">
        <v>299</v>
      </c>
      <c r="I165" s="209">
        <v>299</v>
      </c>
      <c r="J165" s="210" t="s">
        <v>684</v>
      </c>
      <c r="K165" s="211">
        <v>103</v>
      </c>
      <c r="L165" s="212">
        <v>0.52551020408163296</v>
      </c>
      <c r="M165" s="207" t="s">
        <v>594</v>
      </c>
      <c r="N165" s="213">
        <v>42620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55</v>
      </c>
      <c r="B166" s="205">
        <v>42473</v>
      </c>
      <c r="C166" s="205"/>
      <c r="D166" s="206" t="s">
        <v>702</v>
      </c>
      <c r="E166" s="207" t="s">
        <v>626</v>
      </c>
      <c r="F166" s="208">
        <v>88</v>
      </c>
      <c r="G166" s="207"/>
      <c r="H166" s="207">
        <v>103</v>
      </c>
      <c r="I166" s="209">
        <v>103</v>
      </c>
      <c r="J166" s="210" t="s">
        <v>684</v>
      </c>
      <c r="K166" s="211">
        <v>15</v>
      </c>
      <c r="L166" s="212">
        <v>0.170454545454545</v>
      </c>
      <c r="M166" s="207" t="s">
        <v>594</v>
      </c>
      <c r="N166" s="213">
        <v>42530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56</v>
      </c>
      <c r="B167" s="205">
        <v>42492</v>
      </c>
      <c r="C167" s="205"/>
      <c r="D167" s="206" t="s">
        <v>703</v>
      </c>
      <c r="E167" s="207" t="s">
        <v>626</v>
      </c>
      <c r="F167" s="208">
        <v>127.5</v>
      </c>
      <c r="G167" s="207"/>
      <c r="H167" s="207">
        <v>148</v>
      </c>
      <c r="I167" s="209" t="s">
        <v>704</v>
      </c>
      <c r="J167" s="210" t="s">
        <v>684</v>
      </c>
      <c r="K167" s="211">
        <f t="shared" ref="K167:K171" si="54">H167-F167</f>
        <v>20.5</v>
      </c>
      <c r="L167" s="212">
        <f t="shared" ref="L167:L171" si="55">K167/F167</f>
        <v>0.16078431372549021</v>
      </c>
      <c r="M167" s="207" t="s">
        <v>594</v>
      </c>
      <c r="N167" s="213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57</v>
      </c>
      <c r="B168" s="205">
        <v>42493</v>
      </c>
      <c r="C168" s="205"/>
      <c r="D168" s="206" t="s">
        <v>705</v>
      </c>
      <c r="E168" s="207" t="s">
        <v>626</v>
      </c>
      <c r="F168" s="208">
        <v>675</v>
      </c>
      <c r="G168" s="207"/>
      <c r="H168" s="207">
        <v>815</v>
      </c>
      <c r="I168" s="209" t="s">
        <v>706</v>
      </c>
      <c r="J168" s="210" t="s">
        <v>684</v>
      </c>
      <c r="K168" s="211">
        <f t="shared" si="54"/>
        <v>140</v>
      </c>
      <c r="L168" s="212">
        <f t="shared" si="55"/>
        <v>0.2074074074074074</v>
      </c>
      <c r="M168" s="207" t="s">
        <v>594</v>
      </c>
      <c r="N168" s="213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4">
        <v>58</v>
      </c>
      <c r="B169" s="215">
        <v>42522</v>
      </c>
      <c r="C169" s="215"/>
      <c r="D169" s="216" t="s">
        <v>707</v>
      </c>
      <c r="E169" s="217" t="s">
        <v>626</v>
      </c>
      <c r="F169" s="218">
        <v>500</v>
      </c>
      <c r="G169" s="218"/>
      <c r="H169" s="219">
        <v>232.5</v>
      </c>
      <c r="I169" s="219" t="s">
        <v>708</v>
      </c>
      <c r="J169" s="220" t="s">
        <v>709</v>
      </c>
      <c r="K169" s="221">
        <f t="shared" si="54"/>
        <v>-267.5</v>
      </c>
      <c r="L169" s="222">
        <f t="shared" si="55"/>
        <v>-0.53500000000000003</v>
      </c>
      <c r="M169" s="218" t="s">
        <v>607</v>
      </c>
      <c r="N169" s="215">
        <v>43735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59</v>
      </c>
      <c r="B170" s="205">
        <v>42527</v>
      </c>
      <c r="C170" s="205"/>
      <c r="D170" s="206" t="s">
        <v>544</v>
      </c>
      <c r="E170" s="207" t="s">
        <v>626</v>
      </c>
      <c r="F170" s="208">
        <v>110</v>
      </c>
      <c r="G170" s="207"/>
      <c r="H170" s="207">
        <v>126.5</v>
      </c>
      <c r="I170" s="209">
        <v>125</v>
      </c>
      <c r="J170" s="210" t="s">
        <v>635</v>
      </c>
      <c r="K170" s="211">
        <f t="shared" si="54"/>
        <v>16.5</v>
      </c>
      <c r="L170" s="212">
        <f t="shared" si="55"/>
        <v>0.15</v>
      </c>
      <c r="M170" s="207" t="s">
        <v>594</v>
      </c>
      <c r="N170" s="213">
        <v>42552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60</v>
      </c>
      <c r="B171" s="205">
        <v>42538</v>
      </c>
      <c r="C171" s="205"/>
      <c r="D171" s="206" t="s">
        <v>710</v>
      </c>
      <c r="E171" s="207" t="s">
        <v>626</v>
      </c>
      <c r="F171" s="208">
        <v>44</v>
      </c>
      <c r="G171" s="207"/>
      <c r="H171" s="207">
        <v>69.5</v>
      </c>
      <c r="I171" s="209">
        <v>69.5</v>
      </c>
      <c r="J171" s="210" t="s">
        <v>711</v>
      </c>
      <c r="K171" s="211">
        <f t="shared" si="54"/>
        <v>25.5</v>
      </c>
      <c r="L171" s="212">
        <f t="shared" si="55"/>
        <v>0.57954545454545459</v>
      </c>
      <c r="M171" s="207" t="s">
        <v>594</v>
      </c>
      <c r="N171" s="213">
        <v>42977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61</v>
      </c>
      <c r="B172" s="205">
        <v>42549</v>
      </c>
      <c r="C172" s="205"/>
      <c r="D172" s="206" t="s">
        <v>712</v>
      </c>
      <c r="E172" s="207" t="s">
        <v>626</v>
      </c>
      <c r="F172" s="208">
        <v>262.5</v>
      </c>
      <c r="G172" s="207"/>
      <c r="H172" s="207">
        <v>340</v>
      </c>
      <c r="I172" s="209">
        <v>333</v>
      </c>
      <c r="J172" s="210" t="s">
        <v>713</v>
      </c>
      <c r="K172" s="211">
        <v>77.5</v>
      </c>
      <c r="L172" s="212">
        <v>0.29523809523809502</v>
      </c>
      <c r="M172" s="207" t="s">
        <v>594</v>
      </c>
      <c r="N172" s="213">
        <v>43017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62</v>
      </c>
      <c r="B173" s="205">
        <v>42549</v>
      </c>
      <c r="C173" s="205"/>
      <c r="D173" s="206" t="s">
        <v>714</v>
      </c>
      <c r="E173" s="207" t="s">
        <v>626</v>
      </c>
      <c r="F173" s="208">
        <v>840</v>
      </c>
      <c r="G173" s="207"/>
      <c r="H173" s="207">
        <v>1230</v>
      </c>
      <c r="I173" s="209">
        <v>1230</v>
      </c>
      <c r="J173" s="210" t="s">
        <v>684</v>
      </c>
      <c r="K173" s="211">
        <v>390</v>
      </c>
      <c r="L173" s="212">
        <v>0.46428571428571402</v>
      </c>
      <c r="M173" s="207" t="s">
        <v>594</v>
      </c>
      <c r="N173" s="213">
        <v>42649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7">
        <v>63</v>
      </c>
      <c r="B174" s="228">
        <v>42556</v>
      </c>
      <c r="C174" s="228"/>
      <c r="D174" s="229" t="s">
        <v>715</v>
      </c>
      <c r="E174" s="230" t="s">
        <v>626</v>
      </c>
      <c r="F174" s="230">
        <v>395</v>
      </c>
      <c r="G174" s="231"/>
      <c r="H174" s="231">
        <f>(468.5+342.5)/2</f>
        <v>405.5</v>
      </c>
      <c r="I174" s="231">
        <v>510</v>
      </c>
      <c r="J174" s="232" t="s">
        <v>716</v>
      </c>
      <c r="K174" s="233">
        <f t="shared" ref="K174:K180" si="56">H174-F174</f>
        <v>10.5</v>
      </c>
      <c r="L174" s="234">
        <f t="shared" ref="L174:L180" si="57">K174/F174</f>
        <v>2.6582278481012658E-2</v>
      </c>
      <c r="M174" s="230" t="s">
        <v>717</v>
      </c>
      <c r="N174" s="228">
        <v>43606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4">
        <v>64</v>
      </c>
      <c r="B175" s="215">
        <v>42584</v>
      </c>
      <c r="C175" s="215"/>
      <c r="D175" s="216" t="s">
        <v>718</v>
      </c>
      <c r="E175" s="217" t="s">
        <v>596</v>
      </c>
      <c r="F175" s="218">
        <f>169.5-12.8</f>
        <v>156.69999999999999</v>
      </c>
      <c r="G175" s="218"/>
      <c r="H175" s="219">
        <v>77</v>
      </c>
      <c r="I175" s="219" t="s">
        <v>719</v>
      </c>
      <c r="J175" s="220" t="s">
        <v>720</v>
      </c>
      <c r="K175" s="221">
        <f t="shared" si="56"/>
        <v>-79.699999999999989</v>
      </c>
      <c r="L175" s="222">
        <f t="shared" si="57"/>
        <v>-0.50861518825781749</v>
      </c>
      <c r="M175" s="218" t="s">
        <v>607</v>
      </c>
      <c r="N175" s="215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4">
        <v>65</v>
      </c>
      <c r="B176" s="215">
        <v>42586</v>
      </c>
      <c r="C176" s="215"/>
      <c r="D176" s="216" t="s">
        <v>721</v>
      </c>
      <c r="E176" s="217" t="s">
        <v>626</v>
      </c>
      <c r="F176" s="218">
        <v>400</v>
      </c>
      <c r="G176" s="218"/>
      <c r="H176" s="219">
        <v>305</v>
      </c>
      <c r="I176" s="219">
        <v>475</v>
      </c>
      <c r="J176" s="220" t="s">
        <v>722</v>
      </c>
      <c r="K176" s="221">
        <f t="shared" si="56"/>
        <v>-95</v>
      </c>
      <c r="L176" s="222">
        <f t="shared" si="57"/>
        <v>-0.23749999999999999</v>
      </c>
      <c r="M176" s="218" t="s">
        <v>607</v>
      </c>
      <c r="N176" s="215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66</v>
      </c>
      <c r="B177" s="205">
        <v>42593</v>
      </c>
      <c r="C177" s="205"/>
      <c r="D177" s="206" t="s">
        <v>723</v>
      </c>
      <c r="E177" s="207" t="s">
        <v>626</v>
      </c>
      <c r="F177" s="208">
        <v>86.5</v>
      </c>
      <c r="G177" s="207"/>
      <c r="H177" s="207">
        <v>130</v>
      </c>
      <c r="I177" s="209">
        <v>130</v>
      </c>
      <c r="J177" s="210" t="s">
        <v>724</v>
      </c>
      <c r="K177" s="211">
        <f t="shared" si="56"/>
        <v>43.5</v>
      </c>
      <c r="L177" s="212">
        <f t="shared" si="57"/>
        <v>0.50289017341040465</v>
      </c>
      <c r="M177" s="207" t="s">
        <v>594</v>
      </c>
      <c r="N177" s="213">
        <v>43091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4">
        <v>67</v>
      </c>
      <c r="B178" s="215">
        <v>42600</v>
      </c>
      <c r="C178" s="215"/>
      <c r="D178" s="216" t="s">
        <v>110</v>
      </c>
      <c r="E178" s="217" t="s">
        <v>626</v>
      </c>
      <c r="F178" s="218">
        <v>133.5</v>
      </c>
      <c r="G178" s="218"/>
      <c r="H178" s="219">
        <v>126.5</v>
      </c>
      <c r="I178" s="219">
        <v>178</v>
      </c>
      <c r="J178" s="220" t="s">
        <v>725</v>
      </c>
      <c r="K178" s="221">
        <f t="shared" si="56"/>
        <v>-7</v>
      </c>
      <c r="L178" s="222">
        <f t="shared" si="57"/>
        <v>-5.2434456928838954E-2</v>
      </c>
      <c r="M178" s="218" t="s">
        <v>607</v>
      </c>
      <c r="N178" s="215">
        <v>42615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68</v>
      </c>
      <c r="B179" s="205">
        <v>42613</v>
      </c>
      <c r="C179" s="205"/>
      <c r="D179" s="206" t="s">
        <v>726</v>
      </c>
      <c r="E179" s="207" t="s">
        <v>626</v>
      </c>
      <c r="F179" s="208">
        <v>560</v>
      </c>
      <c r="G179" s="207"/>
      <c r="H179" s="207">
        <v>725</v>
      </c>
      <c r="I179" s="209">
        <v>725</v>
      </c>
      <c r="J179" s="210" t="s">
        <v>628</v>
      </c>
      <c r="K179" s="211">
        <f t="shared" si="56"/>
        <v>165</v>
      </c>
      <c r="L179" s="212">
        <f t="shared" si="57"/>
        <v>0.29464285714285715</v>
      </c>
      <c r="M179" s="207" t="s">
        <v>594</v>
      </c>
      <c r="N179" s="213">
        <v>42456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69</v>
      </c>
      <c r="B180" s="205">
        <v>42614</v>
      </c>
      <c r="C180" s="205"/>
      <c r="D180" s="206" t="s">
        <v>727</v>
      </c>
      <c r="E180" s="207" t="s">
        <v>626</v>
      </c>
      <c r="F180" s="208">
        <v>160.5</v>
      </c>
      <c r="G180" s="207"/>
      <c r="H180" s="207">
        <v>210</v>
      </c>
      <c r="I180" s="209">
        <v>210</v>
      </c>
      <c r="J180" s="210" t="s">
        <v>628</v>
      </c>
      <c r="K180" s="211">
        <f t="shared" si="56"/>
        <v>49.5</v>
      </c>
      <c r="L180" s="212">
        <f t="shared" si="57"/>
        <v>0.30841121495327101</v>
      </c>
      <c r="M180" s="207" t="s">
        <v>594</v>
      </c>
      <c r="N180" s="213">
        <v>42871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70</v>
      </c>
      <c r="B181" s="205">
        <v>42646</v>
      </c>
      <c r="C181" s="205"/>
      <c r="D181" s="206" t="s">
        <v>399</v>
      </c>
      <c r="E181" s="207" t="s">
        <v>626</v>
      </c>
      <c r="F181" s="208">
        <v>430</v>
      </c>
      <c r="G181" s="207"/>
      <c r="H181" s="207">
        <v>596</v>
      </c>
      <c r="I181" s="209">
        <v>575</v>
      </c>
      <c r="J181" s="210" t="s">
        <v>728</v>
      </c>
      <c r="K181" s="211">
        <v>166</v>
      </c>
      <c r="L181" s="212">
        <v>0.38604651162790699</v>
      </c>
      <c r="M181" s="207" t="s">
        <v>594</v>
      </c>
      <c r="N181" s="213">
        <v>42769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71</v>
      </c>
      <c r="B182" s="205">
        <v>42657</v>
      </c>
      <c r="C182" s="205"/>
      <c r="D182" s="206" t="s">
        <v>729</v>
      </c>
      <c r="E182" s="207" t="s">
        <v>626</v>
      </c>
      <c r="F182" s="208">
        <v>280</v>
      </c>
      <c r="G182" s="207"/>
      <c r="H182" s="207">
        <v>345</v>
      </c>
      <c r="I182" s="209">
        <v>345</v>
      </c>
      <c r="J182" s="210" t="s">
        <v>628</v>
      </c>
      <c r="K182" s="211">
        <f t="shared" ref="K182:K187" si="58">H182-F182</f>
        <v>65</v>
      </c>
      <c r="L182" s="212">
        <f t="shared" ref="L182:L183" si="59">K182/F182</f>
        <v>0.23214285714285715</v>
      </c>
      <c r="M182" s="207" t="s">
        <v>594</v>
      </c>
      <c r="N182" s="213">
        <v>42814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72</v>
      </c>
      <c r="B183" s="205">
        <v>42657</v>
      </c>
      <c r="C183" s="205"/>
      <c r="D183" s="206" t="s">
        <v>730</v>
      </c>
      <c r="E183" s="207" t="s">
        <v>626</v>
      </c>
      <c r="F183" s="208">
        <v>245</v>
      </c>
      <c r="G183" s="207"/>
      <c r="H183" s="207">
        <v>325.5</v>
      </c>
      <c r="I183" s="209">
        <v>330</v>
      </c>
      <c r="J183" s="210" t="s">
        <v>731</v>
      </c>
      <c r="K183" s="211">
        <f t="shared" si="58"/>
        <v>80.5</v>
      </c>
      <c r="L183" s="212">
        <f t="shared" si="59"/>
        <v>0.32857142857142857</v>
      </c>
      <c r="M183" s="207" t="s">
        <v>594</v>
      </c>
      <c r="N183" s="213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73</v>
      </c>
      <c r="B184" s="205">
        <v>42660</v>
      </c>
      <c r="C184" s="205"/>
      <c r="D184" s="206" t="s">
        <v>349</v>
      </c>
      <c r="E184" s="207" t="s">
        <v>626</v>
      </c>
      <c r="F184" s="208">
        <v>125</v>
      </c>
      <c r="G184" s="207"/>
      <c r="H184" s="207">
        <v>160</v>
      </c>
      <c r="I184" s="209">
        <v>160</v>
      </c>
      <c r="J184" s="210" t="s">
        <v>684</v>
      </c>
      <c r="K184" s="211">
        <f t="shared" si="58"/>
        <v>35</v>
      </c>
      <c r="L184" s="212">
        <v>0.28000000000000003</v>
      </c>
      <c r="M184" s="207" t="s">
        <v>594</v>
      </c>
      <c r="N184" s="213">
        <v>42803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74</v>
      </c>
      <c r="B185" s="205">
        <v>42660</v>
      </c>
      <c r="C185" s="205"/>
      <c r="D185" s="206" t="s">
        <v>472</v>
      </c>
      <c r="E185" s="207" t="s">
        <v>626</v>
      </c>
      <c r="F185" s="208">
        <v>114</v>
      </c>
      <c r="G185" s="207"/>
      <c r="H185" s="207">
        <v>145</v>
      </c>
      <c r="I185" s="209">
        <v>145</v>
      </c>
      <c r="J185" s="210" t="s">
        <v>684</v>
      </c>
      <c r="K185" s="211">
        <f t="shared" si="58"/>
        <v>31</v>
      </c>
      <c r="L185" s="212">
        <f t="shared" ref="L185:L187" si="60">K185/F185</f>
        <v>0.27192982456140352</v>
      </c>
      <c r="M185" s="207" t="s">
        <v>594</v>
      </c>
      <c r="N185" s="213">
        <v>42859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75</v>
      </c>
      <c r="B186" s="205">
        <v>42660</v>
      </c>
      <c r="C186" s="205"/>
      <c r="D186" s="206" t="s">
        <v>732</v>
      </c>
      <c r="E186" s="207" t="s">
        <v>626</v>
      </c>
      <c r="F186" s="208">
        <v>212</v>
      </c>
      <c r="G186" s="207"/>
      <c r="H186" s="207">
        <v>280</v>
      </c>
      <c r="I186" s="209">
        <v>276</v>
      </c>
      <c r="J186" s="210" t="s">
        <v>733</v>
      </c>
      <c r="K186" s="211">
        <f t="shared" si="58"/>
        <v>68</v>
      </c>
      <c r="L186" s="212">
        <f t="shared" si="60"/>
        <v>0.32075471698113206</v>
      </c>
      <c r="M186" s="207" t="s">
        <v>594</v>
      </c>
      <c r="N186" s="213">
        <v>42858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76</v>
      </c>
      <c r="B187" s="205">
        <v>42678</v>
      </c>
      <c r="C187" s="205"/>
      <c r="D187" s="206" t="s">
        <v>460</v>
      </c>
      <c r="E187" s="207" t="s">
        <v>626</v>
      </c>
      <c r="F187" s="208">
        <v>155</v>
      </c>
      <c r="G187" s="207"/>
      <c r="H187" s="207">
        <v>210</v>
      </c>
      <c r="I187" s="209">
        <v>210</v>
      </c>
      <c r="J187" s="210" t="s">
        <v>734</v>
      </c>
      <c r="K187" s="211">
        <f t="shared" si="58"/>
        <v>55</v>
      </c>
      <c r="L187" s="212">
        <f t="shared" si="60"/>
        <v>0.35483870967741937</v>
      </c>
      <c r="M187" s="207" t="s">
        <v>594</v>
      </c>
      <c r="N187" s="213">
        <v>42944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4">
        <v>77</v>
      </c>
      <c r="B188" s="215">
        <v>42710</v>
      </c>
      <c r="C188" s="215"/>
      <c r="D188" s="216" t="s">
        <v>735</v>
      </c>
      <c r="E188" s="217" t="s">
        <v>626</v>
      </c>
      <c r="F188" s="218">
        <v>150.5</v>
      </c>
      <c r="G188" s="218"/>
      <c r="H188" s="219">
        <v>72.5</v>
      </c>
      <c r="I188" s="219">
        <v>174</v>
      </c>
      <c r="J188" s="220" t="s">
        <v>736</v>
      </c>
      <c r="K188" s="221">
        <v>-78</v>
      </c>
      <c r="L188" s="222">
        <v>-0.51827242524916906</v>
      </c>
      <c r="M188" s="218" t="s">
        <v>607</v>
      </c>
      <c r="N188" s="215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78</v>
      </c>
      <c r="B189" s="205">
        <v>42712</v>
      </c>
      <c r="C189" s="205"/>
      <c r="D189" s="206" t="s">
        <v>737</v>
      </c>
      <c r="E189" s="207" t="s">
        <v>626</v>
      </c>
      <c r="F189" s="208">
        <v>380</v>
      </c>
      <c r="G189" s="207"/>
      <c r="H189" s="207">
        <v>478</v>
      </c>
      <c r="I189" s="209">
        <v>468</v>
      </c>
      <c r="J189" s="210" t="s">
        <v>684</v>
      </c>
      <c r="K189" s="211">
        <f t="shared" ref="K189:K191" si="61">H189-F189</f>
        <v>98</v>
      </c>
      <c r="L189" s="212">
        <f t="shared" ref="L189:L191" si="62">K189/F189</f>
        <v>0.25789473684210529</v>
      </c>
      <c r="M189" s="207" t="s">
        <v>594</v>
      </c>
      <c r="N189" s="213">
        <v>43025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79</v>
      </c>
      <c r="B190" s="205">
        <v>42734</v>
      </c>
      <c r="C190" s="205"/>
      <c r="D190" s="206" t="s">
        <v>109</v>
      </c>
      <c r="E190" s="207" t="s">
        <v>626</v>
      </c>
      <c r="F190" s="208">
        <v>305</v>
      </c>
      <c r="G190" s="207"/>
      <c r="H190" s="207">
        <v>375</v>
      </c>
      <c r="I190" s="209">
        <v>375</v>
      </c>
      <c r="J190" s="210" t="s">
        <v>684</v>
      </c>
      <c r="K190" s="211">
        <f t="shared" si="61"/>
        <v>70</v>
      </c>
      <c r="L190" s="212">
        <f t="shared" si="62"/>
        <v>0.22950819672131148</v>
      </c>
      <c r="M190" s="207" t="s">
        <v>594</v>
      </c>
      <c r="N190" s="213">
        <v>42768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80</v>
      </c>
      <c r="B191" s="205">
        <v>42739</v>
      </c>
      <c r="C191" s="205"/>
      <c r="D191" s="206" t="s">
        <v>95</v>
      </c>
      <c r="E191" s="207" t="s">
        <v>626</v>
      </c>
      <c r="F191" s="208">
        <v>99.5</v>
      </c>
      <c r="G191" s="207"/>
      <c r="H191" s="207">
        <v>158</v>
      </c>
      <c r="I191" s="209">
        <v>158</v>
      </c>
      <c r="J191" s="210" t="s">
        <v>684</v>
      </c>
      <c r="K191" s="211">
        <f t="shared" si="61"/>
        <v>58.5</v>
      </c>
      <c r="L191" s="212">
        <f t="shared" si="62"/>
        <v>0.5879396984924623</v>
      </c>
      <c r="M191" s="207" t="s">
        <v>594</v>
      </c>
      <c r="N191" s="213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81</v>
      </c>
      <c r="B192" s="205">
        <v>42739</v>
      </c>
      <c r="C192" s="205"/>
      <c r="D192" s="206" t="s">
        <v>95</v>
      </c>
      <c r="E192" s="207" t="s">
        <v>626</v>
      </c>
      <c r="F192" s="208">
        <v>99.5</v>
      </c>
      <c r="G192" s="207"/>
      <c r="H192" s="207">
        <v>158</v>
      </c>
      <c r="I192" s="209">
        <v>158</v>
      </c>
      <c r="J192" s="210" t="s">
        <v>684</v>
      </c>
      <c r="K192" s="211">
        <v>58.5</v>
      </c>
      <c r="L192" s="212">
        <v>0.58793969849246197</v>
      </c>
      <c r="M192" s="207" t="s">
        <v>594</v>
      </c>
      <c r="N192" s="213">
        <v>42898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82</v>
      </c>
      <c r="B193" s="205">
        <v>42786</v>
      </c>
      <c r="C193" s="205"/>
      <c r="D193" s="206" t="s">
        <v>186</v>
      </c>
      <c r="E193" s="207" t="s">
        <v>626</v>
      </c>
      <c r="F193" s="208">
        <v>140.5</v>
      </c>
      <c r="G193" s="207"/>
      <c r="H193" s="207">
        <v>220</v>
      </c>
      <c r="I193" s="209">
        <v>220</v>
      </c>
      <c r="J193" s="210" t="s">
        <v>684</v>
      </c>
      <c r="K193" s="211">
        <f>H193-F193</f>
        <v>79.5</v>
      </c>
      <c r="L193" s="212">
        <f>K193/F193</f>
        <v>0.5658362989323843</v>
      </c>
      <c r="M193" s="207" t="s">
        <v>594</v>
      </c>
      <c r="N193" s="213">
        <v>42864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83</v>
      </c>
      <c r="B194" s="205">
        <v>42786</v>
      </c>
      <c r="C194" s="205"/>
      <c r="D194" s="206" t="s">
        <v>738</v>
      </c>
      <c r="E194" s="207" t="s">
        <v>626</v>
      </c>
      <c r="F194" s="208">
        <v>202.5</v>
      </c>
      <c r="G194" s="207"/>
      <c r="H194" s="207">
        <v>234</v>
      </c>
      <c r="I194" s="209">
        <v>234</v>
      </c>
      <c r="J194" s="210" t="s">
        <v>684</v>
      </c>
      <c r="K194" s="211">
        <v>31.5</v>
      </c>
      <c r="L194" s="212">
        <v>0.155555555555556</v>
      </c>
      <c r="M194" s="207" t="s">
        <v>594</v>
      </c>
      <c r="N194" s="213">
        <v>42836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84</v>
      </c>
      <c r="B195" s="205">
        <v>42818</v>
      </c>
      <c r="C195" s="205"/>
      <c r="D195" s="206" t="s">
        <v>739</v>
      </c>
      <c r="E195" s="207" t="s">
        <v>626</v>
      </c>
      <c r="F195" s="208">
        <v>300.5</v>
      </c>
      <c r="G195" s="207"/>
      <c r="H195" s="207">
        <v>417.5</v>
      </c>
      <c r="I195" s="209">
        <v>420</v>
      </c>
      <c r="J195" s="210" t="s">
        <v>740</v>
      </c>
      <c r="K195" s="211">
        <f>H195-F195</f>
        <v>117</v>
      </c>
      <c r="L195" s="212">
        <f>K195/F195</f>
        <v>0.38935108153078202</v>
      </c>
      <c r="M195" s="207" t="s">
        <v>594</v>
      </c>
      <c r="N195" s="213">
        <v>43070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85</v>
      </c>
      <c r="B196" s="205">
        <v>42818</v>
      </c>
      <c r="C196" s="205"/>
      <c r="D196" s="206" t="s">
        <v>714</v>
      </c>
      <c r="E196" s="207" t="s">
        <v>626</v>
      </c>
      <c r="F196" s="208">
        <v>850</v>
      </c>
      <c r="G196" s="207"/>
      <c r="H196" s="207">
        <v>1042.5</v>
      </c>
      <c r="I196" s="209">
        <v>1023</v>
      </c>
      <c r="J196" s="210" t="s">
        <v>741</v>
      </c>
      <c r="K196" s="211">
        <v>192.5</v>
      </c>
      <c r="L196" s="212">
        <v>0.22647058823529401</v>
      </c>
      <c r="M196" s="207" t="s">
        <v>594</v>
      </c>
      <c r="N196" s="213">
        <v>42830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86</v>
      </c>
      <c r="B197" s="205">
        <v>42830</v>
      </c>
      <c r="C197" s="205"/>
      <c r="D197" s="206" t="s">
        <v>491</v>
      </c>
      <c r="E197" s="207" t="s">
        <v>626</v>
      </c>
      <c r="F197" s="208">
        <v>785</v>
      </c>
      <c r="G197" s="207"/>
      <c r="H197" s="207">
        <v>930</v>
      </c>
      <c r="I197" s="209">
        <v>920</v>
      </c>
      <c r="J197" s="210" t="s">
        <v>742</v>
      </c>
      <c r="K197" s="211">
        <f>H197-F197</f>
        <v>145</v>
      </c>
      <c r="L197" s="212">
        <f>K197/F197</f>
        <v>0.18471337579617833</v>
      </c>
      <c r="M197" s="207" t="s">
        <v>594</v>
      </c>
      <c r="N197" s="213">
        <v>42976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4">
        <v>87</v>
      </c>
      <c r="B198" s="215">
        <v>42831</v>
      </c>
      <c r="C198" s="215"/>
      <c r="D198" s="216" t="s">
        <v>743</v>
      </c>
      <c r="E198" s="217" t="s">
        <v>626</v>
      </c>
      <c r="F198" s="218">
        <v>40</v>
      </c>
      <c r="G198" s="218"/>
      <c r="H198" s="219">
        <v>13.1</v>
      </c>
      <c r="I198" s="219">
        <v>60</v>
      </c>
      <c r="J198" s="220" t="s">
        <v>744</v>
      </c>
      <c r="K198" s="221">
        <v>-26.9</v>
      </c>
      <c r="L198" s="222">
        <v>-0.67249999999999999</v>
      </c>
      <c r="M198" s="218" t="s">
        <v>607</v>
      </c>
      <c r="N198" s="215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88</v>
      </c>
      <c r="B199" s="205">
        <v>42837</v>
      </c>
      <c r="C199" s="205"/>
      <c r="D199" s="206" t="s">
        <v>94</v>
      </c>
      <c r="E199" s="207" t="s">
        <v>626</v>
      </c>
      <c r="F199" s="208">
        <v>289.5</v>
      </c>
      <c r="G199" s="207"/>
      <c r="H199" s="207">
        <v>354</v>
      </c>
      <c r="I199" s="209">
        <v>360</v>
      </c>
      <c r="J199" s="210" t="s">
        <v>745</v>
      </c>
      <c r="K199" s="211">
        <f t="shared" ref="K199:K207" si="63">H199-F199</f>
        <v>64.5</v>
      </c>
      <c r="L199" s="212">
        <f t="shared" ref="L199:L207" si="64">K199/F199</f>
        <v>0.22279792746113988</v>
      </c>
      <c r="M199" s="207" t="s">
        <v>594</v>
      </c>
      <c r="N199" s="213">
        <v>43040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89</v>
      </c>
      <c r="B200" s="205">
        <v>42845</v>
      </c>
      <c r="C200" s="205"/>
      <c r="D200" s="206" t="s">
        <v>430</v>
      </c>
      <c r="E200" s="207" t="s">
        <v>626</v>
      </c>
      <c r="F200" s="208">
        <v>700</v>
      </c>
      <c r="G200" s="207"/>
      <c r="H200" s="207">
        <v>840</v>
      </c>
      <c r="I200" s="209">
        <v>840</v>
      </c>
      <c r="J200" s="210" t="s">
        <v>746</v>
      </c>
      <c r="K200" s="211">
        <f t="shared" si="63"/>
        <v>140</v>
      </c>
      <c r="L200" s="212">
        <f t="shared" si="64"/>
        <v>0.2</v>
      </c>
      <c r="M200" s="207" t="s">
        <v>594</v>
      </c>
      <c r="N200" s="213">
        <v>42893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90</v>
      </c>
      <c r="B201" s="205">
        <v>42887</v>
      </c>
      <c r="C201" s="205"/>
      <c r="D201" s="206" t="s">
        <v>747</v>
      </c>
      <c r="E201" s="207" t="s">
        <v>626</v>
      </c>
      <c r="F201" s="208">
        <v>130</v>
      </c>
      <c r="G201" s="207"/>
      <c r="H201" s="207">
        <v>144.25</v>
      </c>
      <c r="I201" s="209">
        <v>170</v>
      </c>
      <c r="J201" s="210" t="s">
        <v>748</v>
      </c>
      <c r="K201" s="211">
        <f t="shared" si="63"/>
        <v>14.25</v>
      </c>
      <c r="L201" s="212">
        <f t="shared" si="64"/>
        <v>0.10961538461538461</v>
      </c>
      <c r="M201" s="207" t="s">
        <v>594</v>
      </c>
      <c r="N201" s="213">
        <v>43675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91</v>
      </c>
      <c r="B202" s="205">
        <v>42901</v>
      </c>
      <c r="C202" s="205"/>
      <c r="D202" s="206" t="s">
        <v>749</v>
      </c>
      <c r="E202" s="207" t="s">
        <v>626</v>
      </c>
      <c r="F202" s="208">
        <v>214.5</v>
      </c>
      <c r="G202" s="207"/>
      <c r="H202" s="207">
        <v>262</v>
      </c>
      <c r="I202" s="209">
        <v>262</v>
      </c>
      <c r="J202" s="210" t="s">
        <v>750</v>
      </c>
      <c r="K202" s="211">
        <f t="shared" si="63"/>
        <v>47.5</v>
      </c>
      <c r="L202" s="212">
        <f t="shared" si="64"/>
        <v>0.22144522144522144</v>
      </c>
      <c r="M202" s="207" t="s">
        <v>594</v>
      </c>
      <c r="N202" s="213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35">
        <v>92</v>
      </c>
      <c r="B203" s="236">
        <v>42933</v>
      </c>
      <c r="C203" s="236"/>
      <c r="D203" s="237" t="s">
        <v>751</v>
      </c>
      <c r="E203" s="238" t="s">
        <v>626</v>
      </c>
      <c r="F203" s="239">
        <v>370</v>
      </c>
      <c r="G203" s="238"/>
      <c r="H203" s="238">
        <v>447.5</v>
      </c>
      <c r="I203" s="240">
        <v>450</v>
      </c>
      <c r="J203" s="241" t="s">
        <v>684</v>
      </c>
      <c r="K203" s="211">
        <f t="shared" si="63"/>
        <v>77.5</v>
      </c>
      <c r="L203" s="242">
        <f t="shared" si="64"/>
        <v>0.20945945945945946</v>
      </c>
      <c r="M203" s="238" t="s">
        <v>594</v>
      </c>
      <c r="N203" s="243">
        <v>43035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5">
        <v>93</v>
      </c>
      <c r="B204" s="236">
        <v>42943</v>
      </c>
      <c r="C204" s="236"/>
      <c r="D204" s="237" t="s">
        <v>184</v>
      </c>
      <c r="E204" s="238" t="s">
        <v>626</v>
      </c>
      <c r="F204" s="239">
        <v>657.5</v>
      </c>
      <c r="G204" s="238"/>
      <c r="H204" s="238">
        <v>825</v>
      </c>
      <c r="I204" s="240">
        <v>820</v>
      </c>
      <c r="J204" s="241" t="s">
        <v>684</v>
      </c>
      <c r="K204" s="211">
        <f t="shared" si="63"/>
        <v>167.5</v>
      </c>
      <c r="L204" s="242">
        <f t="shared" si="64"/>
        <v>0.25475285171102663</v>
      </c>
      <c r="M204" s="238" t="s">
        <v>594</v>
      </c>
      <c r="N204" s="243">
        <v>43090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94</v>
      </c>
      <c r="B205" s="205">
        <v>42964</v>
      </c>
      <c r="C205" s="205"/>
      <c r="D205" s="206" t="s">
        <v>365</v>
      </c>
      <c r="E205" s="207" t="s">
        <v>626</v>
      </c>
      <c r="F205" s="208">
        <v>605</v>
      </c>
      <c r="G205" s="207"/>
      <c r="H205" s="207">
        <v>750</v>
      </c>
      <c r="I205" s="209">
        <v>750</v>
      </c>
      <c r="J205" s="210" t="s">
        <v>742</v>
      </c>
      <c r="K205" s="211">
        <f t="shared" si="63"/>
        <v>145</v>
      </c>
      <c r="L205" s="212">
        <f t="shared" si="64"/>
        <v>0.23966942148760331</v>
      </c>
      <c r="M205" s="207" t="s">
        <v>594</v>
      </c>
      <c r="N205" s="213">
        <v>43027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4">
        <v>95</v>
      </c>
      <c r="B206" s="215">
        <v>42979</v>
      </c>
      <c r="C206" s="215"/>
      <c r="D206" s="223" t="s">
        <v>752</v>
      </c>
      <c r="E206" s="218" t="s">
        <v>626</v>
      </c>
      <c r="F206" s="218">
        <v>255</v>
      </c>
      <c r="G206" s="219"/>
      <c r="H206" s="219">
        <v>217.25</v>
      </c>
      <c r="I206" s="219">
        <v>320</v>
      </c>
      <c r="J206" s="220" t="s">
        <v>753</v>
      </c>
      <c r="K206" s="221">
        <f t="shared" si="63"/>
        <v>-37.75</v>
      </c>
      <c r="L206" s="224">
        <f t="shared" si="64"/>
        <v>-0.14803921568627451</v>
      </c>
      <c r="M206" s="218" t="s">
        <v>607</v>
      </c>
      <c r="N206" s="215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96</v>
      </c>
      <c r="B207" s="205">
        <v>42997</v>
      </c>
      <c r="C207" s="205"/>
      <c r="D207" s="206" t="s">
        <v>754</v>
      </c>
      <c r="E207" s="207" t="s">
        <v>626</v>
      </c>
      <c r="F207" s="208">
        <v>215</v>
      </c>
      <c r="G207" s="207"/>
      <c r="H207" s="207">
        <v>258</v>
      </c>
      <c r="I207" s="209">
        <v>258</v>
      </c>
      <c r="J207" s="210" t="s">
        <v>684</v>
      </c>
      <c r="K207" s="211">
        <f t="shared" si="63"/>
        <v>43</v>
      </c>
      <c r="L207" s="212">
        <f t="shared" si="64"/>
        <v>0.2</v>
      </c>
      <c r="M207" s="207" t="s">
        <v>594</v>
      </c>
      <c r="N207" s="213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97</v>
      </c>
      <c r="B208" s="205">
        <v>42997</v>
      </c>
      <c r="C208" s="205"/>
      <c r="D208" s="206" t="s">
        <v>754</v>
      </c>
      <c r="E208" s="207" t="s">
        <v>626</v>
      </c>
      <c r="F208" s="208">
        <v>215</v>
      </c>
      <c r="G208" s="207"/>
      <c r="H208" s="207">
        <v>258</v>
      </c>
      <c r="I208" s="209">
        <v>258</v>
      </c>
      <c r="J208" s="241" t="s">
        <v>684</v>
      </c>
      <c r="K208" s="211">
        <v>43</v>
      </c>
      <c r="L208" s="212">
        <v>0.2</v>
      </c>
      <c r="M208" s="207" t="s">
        <v>594</v>
      </c>
      <c r="N208" s="213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5">
        <v>98</v>
      </c>
      <c r="B209" s="236">
        <v>42998</v>
      </c>
      <c r="C209" s="236"/>
      <c r="D209" s="237" t="s">
        <v>755</v>
      </c>
      <c r="E209" s="238" t="s">
        <v>626</v>
      </c>
      <c r="F209" s="208">
        <v>75</v>
      </c>
      <c r="G209" s="238"/>
      <c r="H209" s="238">
        <v>90</v>
      </c>
      <c r="I209" s="240">
        <v>90</v>
      </c>
      <c r="J209" s="210" t="s">
        <v>756</v>
      </c>
      <c r="K209" s="211">
        <f t="shared" ref="K209:K214" si="65">H209-F209</f>
        <v>15</v>
      </c>
      <c r="L209" s="212">
        <f t="shared" ref="L209:L214" si="66">K209/F209</f>
        <v>0.2</v>
      </c>
      <c r="M209" s="207" t="s">
        <v>594</v>
      </c>
      <c r="N209" s="213">
        <v>43019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5">
        <v>99</v>
      </c>
      <c r="B210" s="236">
        <v>43011</v>
      </c>
      <c r="C210" s="236"/>
      <c r="D210" s="237" t="s">
        <v>609</v>
      </c>
      <c r="E210" s="238" t="s">
        <v>626</v>
      </c>
      <c r="F210" s="239">
        <v>315</v>
      </c>
      <c r="G210" s="238"/>
      <c r="H210" s="238">
        <v>392</v>
      </c>
      <c r="I210" s="240">
        <v>384</v>
      </c>
      <c r="J210" s="241" t="s">
        <v>757</v>
      </c>
      <c r="K210" s="211">
        <f t="shared" si="65"/>
        <v>77</v>
      </c>
      <c r="L210" s="242">
        <f t="shared" si="66"/>
        <v>0.24444444444444444</v>
      </c>
      <c r="M210" s="238" t="s">
        <v>594</v>
      </c>
      <c r="N210" s="243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35">
        <v>100</v>
      </c>
      <c r="B211" s="236">
        <v>43013</v>
      </c>
      <c r="C211" s="236"/>
      <c r="D211" s="237" t="s">
        <v>465</v>
      </c>
      <c r="E211" s="238" t="s">
        <v>626</v>
      </c>
      <c r="F211" s="239">
        <v>145</v>
      </c>
      <c r="G211" s="238"/>
      <c r="H211" s="238">
        <v>179</v>
      </c>
      <c r="I211" s="240">
        <v>180</v>
      </c>
      <c r="J211" s="241" t="s">
        <v>758</v>
      </c>
      <c r="K211" s="211">
        <f t="shared" si="65"/>
        <v>34</v>
      </c>
      <c r="L211" s="242">
        <f t="shared" si="66"/>
        <v>0.23448275862068965</v>
      </c>
      <c r="M211" s="238" t="s">
        <v>594</v>
      </c>
      <c r="N211" s="243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5">
        <v>101</v>
      </c>
      <c r="B212" s="236">
        <v>43014</v>
      </c>
      <c r="C212" s="236"/>
      <c r="D212" s="237" t="s">
        <v>339</v>
      </c>
      <c r="E212" s="238" t="s">
        <v>626</v>
      </c>
      <c r="F212" s="239">
        <v>256</v>
      </c>
      <c r="G212" s="238"/>
      <c r="H212" s="238">
        <v>323</v>
      </c>
      <c r="I212" s="240">
        <v>320</v>
      </c>
      <c r="J212" s="241" t="s">
        <v>684</v>
      </c>
      <c r="K212" s="211">
        <f t="shared" si="65"/>
        <v>67</v>
      </c>
      <c r="L212" s="242">
        <f t="shared" si="66"/>
        <v>0.26171875</v>
      </c>
      <c r="M212" s="238" t="s">
        <v>594</v>
      </c>
      <c r="N212" s="243">
        <v>43067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5">
        <v>102</v>
      </c>
      <c r="B213" s="236">
        <v>43017</v>
      </c>
      <c r="C213" s="236"/>
      <c r="D213" s="237" t="s">
        <v>355</v>
      </c>
      <c r="E213" s="238" t="s">
        <v>626</v>
      </c>
      <c r="F213" s="239">
        <v>137.5</v>
      </c>
      <c r="G213" s="238"/>
      <c r="H213" s="238">
        <v>184</v>
      </c>
      <c r="I213" s="240">
        <v>183</v>
      </c>
      <c r="J213" s="241" t="s">
        <v>759</v>
      </c>
      <c r="K213" s="211">
        <f t="shared" si="65"/>
        <v>46.5</v>
      </c>
      <c r="L213" s="242">
        <f t="shared" si="66"/>
        <v>0.33818181818181819</v>
      </c>
      <c r="M213" s="238" t="s">
        <v>594</v>
      </c>
      <c r="N213" s="243">
        <v>43108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5">
        <v>103</v>
      </c>
      <c r="B214" s="236">
        <v>43018</v>
      </c>
      <c r="C214" s="236"/>
      <c r="D214" s="237" t="s">
        <v>760</v>
      </c>
      <c r="E214" s="238" t="s">
        <v>626</v>
      </c>
      <c r="F214" s="239">
        <v>125.5</v>
      </c>
      <c r="G214" s="238"/>
      <c r="H214" s="238">
        <v>158</v>
      </c>
      <c r="I214" s="240">
        <v>155</v>
      </c>
      <c r="J214" s="241" t="s">
        <v>761</v>
      </c>
      <c r="K214" s="211">
        <f t="shared" si="65"/>
        <v>32.5</v>
      </c>
      <c r="L214" s="242">
        <f t="shared" si="66"/>
        <v>0.25896414342629481</v>
      </c>
      <c r="M214" s="238" t="s">
        <v>594</v>
      </c>
      <c r="N214" s="243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5">
        <v>104</v>
      </c>
      <c r="B215" s="236">
        <v>43018</v>
      </c>
      <c r="C215" s="236"/>
      <c r="D215" s="237" t="s">
        <v>762</v>
      </c>
      <c r="E215" s="238" t="s">
        <v>626</v>
      </c>
      <c r="F215" s="239">
        <v>895</v>
      </c>
      <c r="G215" s="238"/>
      <c r="H215" s="238">
        <v>1122.5</v>
      </c>
      <c r="I215" s="240">
        <v>1078</v>
      </c>
      <c r="J215" s="241" t="s">
        <v>763</v>
      </c>
      <c r="K215" s="211">
        <v>227.5</v>
      </c>
      <c r="L215" s="242">
        <v>0.25418994413407803</v>
      </c>
      <c r="M215" s="238" t="s">
        <v>594</v>
      </c>
      <c r="N215" s="243">
        <v>43117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5">
        <v>105</v>
      </c>
      <c r="B216" s="236">
        <v>43020</v>
      </c>
      <c r="C216" s="236"/>
      <c r="D216" s="237" t="s">
        <v>348</v>
      </c>
      <c r="E216" s="238" t="s">
        <v>626</v>
      </c>
      <c r="F216" s="239">
        <v>525</v>
      </c>
      <c r="G216" s="238"/>
      <c r="H216" s="238">
        <v>629</v>
      </c>
      <c r="I216" s="240">
        <v>629</v>
      </c>
      <c r="J216" s="241" t="s">
        <v>684</v>
      </c>
      <c r="K216" s="211">
        <v>104</v>
      </c>
      <c r="L216" s="242">
        <v>0.19809523809523799</v>
      </c>
      <c r="M216" s="238" t="s">
        <v>594</v>
      </c>
      <c r="N216" s="243">
        <v>43119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5">
        <v>106</v>
      </c>
      <c r="B217" s="236">
        <v>43046</v>
      </c>
      <c r="C217" s="236"/>
      <c r="D217" s="237" t="s">
        <v>390</v>
      </c>
      <c r="E217" s="238" t="s">
        <v>626</v>
      </c>
      <c r="F217" s="239">
        <v>740</v>
      </c>
      <c r="G217" s="238"/>
      <c r="H217" s="238">
        <v>892.5</v>
      </c>
      <c r="I217" s="240">
        <v>900</v>
      </c>
      <c r="J217" s="241" t="s">
        <v>764</v>
      </c>
      <c r="K217" s="211">
        <f t="shared" ref="K217:K219" si="67">H217-F217</f>
        <v>152.5</v>
      </c>
      <c r="L217" s="242">
        <f t="shared" ref="L217:L219" si="68">K217/F217</f>
        <v>0.20608108108108109</v>
      </c>
      <c r="M217" s="238" t="s">
        <v>594</v>
      </c>
      <c r="N217" s="243">
        <v>43052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4">
        <v>107</v>
      </c>
      <c r="B218" s="205">
        <v>43073</v>
      </c>
      <c r="C218" s="205"/>
      <c r="D218" s="206" t="s">
        <v>765</v>
      </c>
      <c r="E218" s="207" t="s">
        <v>626</v>
      </c>
      <c r="F218" s="208">
        <v>118.5</v>
      </c>
      <c r="G218" s="207"/>
      <c r="H218" s="207">
        <v>143.5</v>
      </c>
      <c r="I218" s="209">
        <v>145</v>
      </c>
      <c r="J218" s="210" t="s">
        <v>616</v>
      </c>
      <c r="K218" s="211">
        <f t="shared" si="67"/>
        <v>25</v>
      </c>
      <c r="L218" s="212">
        <f t="shared" si="68"/>
        <v>0.2109704641350211</v>
      </c>
      <c r="M218" s="207" t="s">
        <v>594</v>
      </c>
      <c r="N218" s="213">
        <v>43097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4">
        <v>108</v>
      </c>
      <c r="B219" s="215">
        <v>43090</v>
      </c>
      <c r="C219" s="215"/>
      <c r="D219" s="216" t="s">
        <v>436</v>
      </c>
      <c r="E219" s="217" t="s">
        <v>626</v>
      </c>
      <c r="F219" s="218">
        <v>715</v>
      </c>
      <c r="G219" s="218"/>
      <c r="H219" s="219">
        <v>500</v>
      </c>
      <c r="I219" s="219">
        <v>872</v>
      </c>
      <c r="J219" s="220" t="s">
        <v>766</v>
      </c>
      <c r="K219" s="221">
        <f t="shared" si="67"/>
        <v>-215</v>
      </c>
      <c r="L219" s="222">
        <f t="shared" si="68"/>
        <v>-0.30069930069930068</v>
      </c>
      <c r="M219" s="218" t="s">
        <v>607</v>
      </c>
      <c r="N219" s="215">
        <v>43670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109</v>
      </c>
      <c r="B220" s="205">
        <v>43098</v>
      </c>
      <c r="C220" s="205"/>
      <c r="D220" s="206" t="s">
        <v>609</v>
      </c>
      <c r="E220" s="207" t="s">
        <v>626</v>
      </c>
      <c r="F220" s="208">
        <v>435</v>
      </c>
      <c r="G220" s="207"/>
      <c r="H220" s="207">
        <v>542.5</v>
      </c>
      <c r="I220" s="209">
        <v>539</v>
      </c>
      <c r="J220" s="210" t="s">
        <v>684</v>
      </c>
      <c r="K220" s="211">
        <v>107.5</v>
      </c>
      <c r="L220" s="212">
        <v>0.247126436781609</v>
      </c>
      <c r="M220" s="207" t="s">
        <v>594</v>
      </c>
      <c r="N220" s="213">
        <v>43206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110</v>
      </c>
      <c r="B221" s="205">
        <v>43098</v>
      </c>
      <c r="C221" s="205"/>
      <c r="D221" s="206" t="s">
        <v>565</v>
      </c>
      <c r="E221" s="207" t="s">
        <v>626</v>
      </c>
      <c r="F221" s="208">
        <v>885</v>
      </c>
      <c r="G221" s="207"/>
      <c r="H221" s="207">
        <v>1090</v>
      </c>
      <c r="I221" s="209">
        <v>1084</v>
      </c>
      <c r="J221" s="210" t="s">
        <v>684</v>
      </c>
      <c r="K221" s="211">
        <v>205</v>
      </c>
      <c r="L221" s="212">
        <v>0.23163841807909599</v>
      </c>
      <c r="M221" s="207" t="s">
        <v>594</v>
      </c>
      <c r="N221" s="213">
        <v>43213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4">
        <v>111</v>
      </c>
      <c r="B222" s="245">
        <v>43192</v>
      </c>
      <c r="C222" s="245"/>
      <c r="D222" s="223" t="s">
        <v>767</v>
      </c>
      <c r="E222" s="218" t="s">
        <v>626</v>
      </c>
      <c r="F222" s="246">
        <v>478.5</v>
      </c>
      <c r="G222" s="218"/>
      <c r="H222" s="218">
        <v>442</v>
      </c>
      <c r="I222" s="219">
        <v>613</v>
      </c>
      <c r="J222" s="220" t="s">
        <v>768</v>
      </c>
      <c r="K222" s="221">
        <f t="shared" ref="K222:K225" si="69">H222-F222</f>
        <v>-36.5</v>
      </c>
      <c r="L222" s="222">
        <f t="shared" ref="L222:L225" si="70">K222/F222</f>
        <v>-7.6280041797283177E-2</v>
      </c>
      <c r="M222" s="218" t="s">
        <v>607</v>
      </c>
      <c r="N222" s="215">
        <v>43762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4">
        <v>112</v>
      </c>
      <c r="B223" s="215">
        <v>43194</v>
      </c>
      <c r="C223" s="215"/>
      <c r="D223" s="216" t="s">
        <v>769</v>
      </c>
      <c r="E223" s="217" t="s">
        <v>626</v>
      </c>
      <c r="F223" s="218">
        <f>141.5-7.3</f>
        <v>134.19999999999999</v>
      </c>
      <c r="G223" s="218"/>
      <c r="H223" s="219">
        <v>77</v>
      </c>
      <c r="I223" s="219">
        <v>180</v>
      </c>
      <c r="J223" s="220" t="s">
        <v>770</v>
      </c>
      <c r="K223" s="221">
        <f t="shared" si="69"/>
        <v>-57.199999999999989</v>
      </c>
      <c r="L223" s="222">
        <f t="shared" si="70"/>
        <v>-0.42622950819672129</v>
      </c>
      <c r="M223" s="218" t="s">
        <v>607</v>
      </c>
      <c r="N223" s="215">
        <v>43522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4">
        <v>113</v>
      </c>
      <c r="B224" s="215">
        <v>43209</v>
      </c>
      <c r="C224" s="215"/>
      <c r="D224" s="216" t="s">
        <v>771</v>
      </c>
      <c r="E224" s="217" t="s">
        <v>626</v>
      </c>
      <c r="F224" s="218">
        <v>430</v>
      </c>
      <c r="G224" s="218"/>
      <c r="H224" s="219">
        <v>220</v>
      </c>
      <c r="I224" s="219">
        <v>537</v>
      </c>
      <c r="J224" s="220" t="s">
        <v>772</v>
      </c>
      <c r="K224" s="221">
        <f t="shared" si="69"/>
        <v>-210</v>
      </c>
      <c r="L224" s="222">
        <f t="shared" si="70"/>
        <v>-0.48837209302325579</v>
      </c>
      <c r="M224" s="218" t="s">
        <v>607</v>
      </c>
      <c r="N224" s="215">
        <v>43252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5">
        <v>114</v>
      </c>
      <c r="B225" s="236">
        <v>43220</v>
      </c>
      <c r="C225" s="236"/>
      <c r="D225" s="237" t="s">
        <v>391</v>
      </c>
      <c r="E225" s="238" t="s">
        <v>626</v>
      </c>
      <c r="F225" s="238">
        <v>153.5</v>
      </c>
      <c r="G225" s="238"/>
      <c r="H225" s="238">
        <v>196</v>
      </c>
      <c r="I225" s="240">
        <v>196</v>
      </c>
      <c r="J225" s="210" t="s">
        <v>773</v>
      </c>
      <c r="K225" s="211">
        <f t="shared" si="69"/>
        <v>42.5</v>
      </c>
      <c r="L225" s="212">
        <f t="shared" si="70"/>
        <v>0.27687296416938112</v>
      </c>
      <c r="M225" s="207" t="s">
        <v>594</v>
      </c>
      <c r="N225" s="213">
        <v>43605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4">
        <v>115</v>
      </c>
      <c r="B226" s="215">
        <v>43306</v>
      </c>
      <c r="C226" s="215"/>
      <c r="D226" s="216" t="s">
        <v>743</v>
      </c>
      <c r="E226" s="217" t="s">
        <v>626</v>
      </c>
      <c r="F226" s="218">
        <v>27.5</v>
      </c>
      <c r="G226" s="218"/>
      <c r="H226" s="219">
        <v>13.1</v>
      </c>
      <c r="I226" s="219">
        <v>60</v>
      </c>
      <c r="J226" s="220" t="s">
        <v>774</v>
      </c>
      <c r="K226" s="221">
        <v>-14.4</v>
      </c>
      <c r="L226" s="222">
        <v>-0.52363636363636401</v>
      </c>
      <c r="M226" s="218" t="s">
        <v>607</v>
      </c>
      <c r="N226" s="215">
        <v>43138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4">
        <v>116</v>
      </c>
      <c r="B227" s="245">
        <v>43318</v>
      </c>
      <c r="C227" s="245"/>
      <c r="D227" s="223" t="s">
        <v>775</v>
      </c>
      <c r="E227" s="218" t="s">
        <v>626</v>
      </c>
      <c r="F227" s="218">
        <v>148.5</v>
      </c>
      <c r="G227" s="218"/>
      <c r="H227" s="218">
        <v>102</v>
      </c>
      <c r="I227" s="219">
        <v>182</v>
      </c>
      <c r="J227" s="220" t="s">
        <v>776</v>
      </c>
      <c r="K227" s="221">
        <f>H227-F227</f>
        <v>-46.5</v>
      </c>
      <c r="L227" s="222">
        <f>K227/F227</f>
        <v>-0.31313131313131315</v>
      </c>
      <c r="M227" s="218" t="s">
        <v>607</v>
      </c>
      <c r="N227" s="215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117</v>
      </c>
      <c r="B228" s="205">
        <v>43335</v>
      </c>
      <c r="C228" s="205"/>
      <c r="D228" s="206" t="s">
        <v>777</v>
      </c>
      <c r="E228" s="207" t="s">
        <v>626</v>
      </c>
      <c r="F228" s="238">
        <v>285</v>
      </c>
      <c r="G228" s="207"/>
      <c r="H228" s="207">
        <v>355</v>
      </c>
      <c r="I228" s="209">
        <v>364</v>
      </c>
      <c r="J228" s="210" t="s">
        <v>778</v>
      </c>
      <c r="K228" s="211">
        <v>70</v>
      </c>
      <c r="L228" s="212">
        <v>0.24561403508771901</v>
      </c>
      <c r="M228" s="207" t="s">
        <v>594</v>
      </c>
      <c r="N228" s="213">
        <v>43455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4">
        <v>118</v>
      </c>
      <c r="B229" s="205">
        <v>43341</v>
      </c>
      <c r="C229" s="205"/>
      <c r="D229" s="206" t="s">
        <v>379</v>
      </c>
      <c r="E229" s="207" t="s">
        <v>626</v>
      </c>
      <c r="F229" s="238">
        <v>525</v>
      </c>
      <c r="G229" s="207"/>
      <c r="H229" s="207">
        <v>585</v>
      </c>
      <c r="I229" s="209">
        <v>635</v>
      </c>
      <c r="J229" s="210" t="s">
        <v>779</v>
      </c>
      <c r="K229" s="211">
        <f t="shared" ref="K229:K246" si="71">H229-F229</f>
        <v>60</v>
      </c>
      <c r="L229" s="212">
        <f t="shared" ref="L229:L246" si="72">K229/F229</f>
        <v>0.11428571428571428</v>
      </c>
      <c r="M229" s="207" t="s">
        <v>594</v>
      </c>
      <c r="N229" s="213">
        <v>43662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119</v>
      </c>
      <c r="B230" s="205">
        <v>43395</v>
      </c>
      <c r="C230" s="205"/>
      <c r="D230" s="206" t="s">
        <v>365</v>
      </c>
      <c r="E230" s="207" t="s">
        <v>626</v>
      </c>
      <c r="F230" s="238">
        <v>475</v>
      </c>
      <c r="G230" s="207"/>
      <c r="H230" s="207">
        <v>574</v>
      </c>
      <c r="I230" s="209">
        <v>570</v>
      </c>
      <c r="J230" s="210" t="s">
        <v>684</v>
      </c>
      <c r="K230" s="211">
        <f t="shared" si="71"/>
        <v>99</v>
      </c>
      <c r="L230" s="212">
        <f t="shared" si="72"/>
        <v>0.20842105263157895</v>
      </c>
      <c r="M230" s="207" t="s">
        <v>594</v>
      </c>
      <c r="N230" s="213">
        <v>43403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5">
        <v>120</v>
      </c>
      <c r="B231" s="236">
        <v>43397</v>
      </c>
      <c r="C231" s="236"/>
      <c r="D231" s="237" t="s">
        <v>386</v>
      </c>
      <c r="E231" s="238" t="s">
        <v>626</v>
      </c>
      <c r="F231" s="238">
        <v>707.5</v>
      </c>
      <c r="G231" s="238"/>
      <c r="H231" s="238">
        <v>872</v>
      </c>
      <c r="I231" s="240">
        <v>872</v>
      </c>
      <c r="J231" s="241" t="s">
        <v>684</v>
      </c>
      <c r="K231" s="211">
        <f t="shared" si="71"/>
        <v>164.5</v>
      </c>
      <c r="L231" s="242">
        <f t="shared" si="72"/>
        <v>0.23250883392226149</v>
      </c>
      <c r="M231" s="238" t="s">
        <v>594</v>
      </c>
      <c r="N231" s="243">
        <v>43482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5">
        <v>121</v>
      </c>
      <c r="B232" s="236">
        <v>43398</v>
      </c>
      <c r="C232" s="236"/>
      <c r="D232" s="237" t="s">
        <v>780</v>
      </c>
      <c r="E232" s="238" t="s">
        <v>626</v>
      </c>
      <c r="F232" s="238">
        <v>162</v>
      </c>
      <c r="G232" s="238"/>
      <c r="H232" s="238">
        <v>204</v>
      </c>
      <c r="I232" s="240">
        <v>209</v>
      </c>
      <c r="J232" s="241" t="s">
        <v>781</v>
      </c>
      <c r="K232" s="211">
        <f t="shared" si="71"/>
        <v>42</v>
      </c>
      <c r="L232" s="242">
        <f t="shared" si="72"/>
        <v>0.25925925925925924</v>
      </c>
      <c r="M232" s="238" t="s">
        <v>594</v>
      </c>
      <c r="N232" s="243">
        <v>43539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5">
        <v>122</v>
      </c>
      <c r="B233" s="236">
        <v>43399</v>
      </c>
      <c r="C233" s="236"/>
      <c r="D233" s="237" t="s">
        <v>484</v>
      </c>
      <c r="E233" s="238" t="s">
        <v>626</v>
      </c>
      <c r="F233" s="238">
        <v>240</v>
      </c>
      <c r="G233" s="238"/>
      <c r="H233" s="238">
        <v>297</v>
      </c>
      <c r="I233" s="240">
        <v>297</v>
      </c>
      <c r="J233" s="241" t="s">
        <v>684</v>
      </c>
      <c r="K233" s="247">
        <f t="shared" si="71"/>
        <v>57</v>
      </c>
      <c r="L233" s="242">
        <f t="shared" si="72"/>
        <v>0.23749999999999999</v>
      </c>
      <c r="M233" s="238" t="s">
        <v>594</v>
      </c>
      <c r="N233" s="243">
        <v>43417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4">
        <v>123</v>
      </c>
      <c r="B234" s="205">
        <v>43439</v>
      </c>
      <c r="C234" s="205"/>
      <c r="D234" s="206" t="s">
        <v>782</v>
      </c>
      <c r="E234" s="207" t="s">
        <v>626</v>
      </c>
      <c r="F234" s="207">
        <v>202.5</v>
      </c>
      <c r="G234" s="207"/>
      <c r="H234" s="207">
        <v>255</v>
      </c>
      <c r="I234" s="209">
        <v>252</v>
      </c>
      <c r="J234" s="210" t="s">
        <v>684</v>
      </c>
      <c r="K234" s="211">
        <f t="shared" si="71"/>
        <v>52.5</v>
      </c>
      <c r="L234" s="212">
        <f t="shared" si="72"/>
        <v>0.25925925925925924</v>
      </c>
      <c r="M234" s="207" t="s">
        <v>594</v>
      </c>
      <c r="N234" s="213">
        <v>43542</v>
      </c>
      <c r="O234" s="1"/>
      <c r="P234" s="1"/>
      <c r="Q234" s="1"/>
      <c r="R234" s="6" t="s">
        <v>783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5">
        <v>124</v>
      </c>
      <c r="B235" s="236">
        <v>43465</v>
      </c>
      <c r="C235" s="205"/>
      <c r="D235" s="237" t="s">
        <v>418</v>
      </c>
      <c r="E235" s="238" t="s">
        <v>626</v>
      </c>
      <c r="F235" s="238">
        <v>710</v>
      </c>
      <c r="G235" s="238"/>
      <c r="H235" s="238">
        <v>866</v>
      </c>
      <c r="I235" s="240">
        <v>866</v>
      </c>
      <c r="J235" s="241" t="s">
        <v>684</v>
      </c>
      <c r="K235" s="211">
        <f t="shared" si="71"/>
        <v>156</v>
      </c>
      <c r="L235" s="212">
        <f t="shared" si="72"/>
        <v>0.21971830985915494</v>
      </c>
      <c r="M235" s="207" t="s">
        <v>594</v>
      </c>
      <c r="N235" s="213">
        <v>43553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5">
        <v>125</v>
      </c>
      <c r="B236" s="236">
        <v>43522</v>
      </c>
      <c r="C236" s="236"/>
      <c r="D236" s="237" t="s">
        <v>153</v>
      </c>
      <c r="E236" s="238" t="s">
        <v>626</v>
      </c>
      <c r="F236" s="238">
        <v>337.25</v>
      </c>
      <c r="G236" s="238"/>
      <c r="H236" s="238">
        <v>398.5</v>
      </c>
      <c r="I236" s="240">
        <v>411</v>
      </c>
      <c r="J236" s="210" t="s">
        <v>784</v>
      </c>
      <c r="K236" s="211">
        <f t="shared" si="71"/>
        <v>61.25</v>
      </c>
      <c r="L236" s="212">
        <f t="shared" si="72"/>
        <v>0.1816160118606375</v>
      </c>
      <c r="M236" s="207" t="s">
        <v>594</v>
      </c>
      <c r="N236" s="213">
        <v>43760</v>
      </c>
      <c r="O236" s="1"/>
      <c r="P236" s="1"/>
      <c r="Q236" s="1"/>
      <c r="R236" s="6" t="s">
        <v>783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8">
        <v>126</v>
      </c>
      <c r="B237" s="249">
        <v>43559</v>
      </c>
      <c r="C237" s="249"/>
      <c r="D237" s="250" t="s">
        <v>785</v>
      </c>
      <c r="E237" s="251" t="s">
        <v>626</v>
      </c>
      <c r="F237" s="251">
        <v>130</v>
      </c>
      <c r="G237" s="251"/>
      <c r="H237" s="251">
        <v>65</v>
      </c>
      <c r="I237" s="252">
        <v>158</v>
      </c>
      <c r="J237" s="220" t="s">
        <v>786</v>
      </c>
      <c r="K237" s="221">
        <f t="shared" si="71"/>
        <v>-65</v>
      </c>
      <c r="L237" s="222">
        <f t="shared" si="72"/>
        <v>-0.5</v>
      </c>
      <c r="M237" s="218" t="s">
        <v>607</v>
      </c>
      <c r="N237" s="215">
        <v>43726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5">
        <v>127</v>
      </c>
      <c r="B238" s="236">
        <v>43017</v>
      </c>
      <c r="C238" s="236"/>
      <c r="D238" s="237" t="s">
        <v>186</v>
      </c>
      <c r="E238" s="238" t="s">
        <v>626</v>
      </c>
      <c r="F238" s="238">
        <v>141.5</v>
      </c>
      <c r="G238" s="238"/>
      <c r="H238" s="238">
        <v>183.5</v>
      </c>
      <c r="I238" s="240">
        <v>210</v>
      </c>
      <c r="J238" s="210" t="s">
        <v>781</v>
      </c>
      <c r="K238" s="211">
        <f t="shared" si="71"/>
        <v>42</v>
      </c>
      <c r="L238" s="212">
        <f t="shared" si="72"/>
        <v>0.29681978798586572</v>
      </c>
      <c r="M238" s="207" t="s">
        <v>594</v>
      </c>
      <c r="N238" s="213">
        <v>43042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8">
        <v>128</v>
      </c>
      <c r="B239" s="249">
        <v>43074</v>
      </c>
      <c r="C239" s="249"/>
      <c r="D239" s="250" t="s">
        <v>788</v>
      </c>
      <c r="E239" s="251" t="s">
        <v>626</v>
      </c>
      <c r="F239" s="246">
        <v>172</v>
      </c>
      <c r="G239" s="251"/>
      <c r="H239" s="251">
        <v>155.25</v>
      </c>
      <c r="I239" s="252">
        <v>230</v>
      </c>
      <c r="J239" s="220" t="s">
        <v>789</v>
      </c>
      <c r="K239" s="221">
        <f t="shared" si="71"/>
        <v>-16.75</v>
      </c>
      <c r="L239" s="222">
        <f t="shared" si="72"/>
        <v>-9.7383720930232565E-2</v>
      </c>
      <c r="M239" s="218" t="s">
        <v>607</v>
      </c>
      <c r="N239" s="215">
        <v>43787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129</v>
      </c>
      <c r="B240" s="236">
        <v>43398</v>
      </c>
      <c r="C240" s="236"/>
      <c r="D240" s="237" t="s">
        <v>108</v>
      </c>
      <c r="E240" s="238" t="s">
        <v>626</v>
      </c>
      <c r="F240" s="238">
        <v>698.5</v>
      </c>
      <c r="G240" s="238"/>
      <c r="H240" s="238">
        <v>890</v>
      </c>
      <c r="I240" s="240">
        <v>890</v>
      </c>
      <c r="J240" s="210" t="s">
        <v>790</v>
      </c>
      <c r="K240" s="211">
        <f t="shared" si="71"/>
        <v>191.5</v>
      </c>
      <c r="L240" s="212">
        <f t="shared" si="72"/>
        <v>0.27415891195418757</v>
      </c>
      <c r="M240" s="207" t="s">
        <v>594</v>
      </c>
      <c r="N240" s="213">
        <v>44328</v>
      </c>
      <c r="O240" s="1"/>
      <c r="P240" s="1"/>
      <c r="Q240" s="1"/>
      <c r="R240" s="6" t="s">
        <v>783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130</v>
      </c>
      <c r="B241" s="236">
        <v>42877</v>
      </c>
      <c r="C241" s="236"/>
      <c r="D241" s="237" t="s">
        <v>378</v>
      </c>
      <c r="E241" s="238" t="s">
        <v>626</v>
      </c>
      <c r="F241" s="238">
        <v>127.6</v>
      </c>
      <c r="G241" s="238"/>
      <c r="H241" s="238">
        <v>138</v>
      </c>
      <c r="I241" s="240">
        <v>190</v>
      </c>
      <c r="J241" s="210" t="s">
        <v>791</v>
      </c>
      <c r="K241" s="211">
        <f t="shared" si="71"/>
        <v>10.400000000000006</v>
      </c>
      <c r="L241" s="212">
        <f t="shared" si="72"/>
        <v>8.1504702194357417E-2</v>
      </c>
      <c r="M241" s="207" t="s">
        <v>594</v>
      </c>
      <c r="N241" s="213">
        <v>43774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5">
        <v>131</v>
      </c>
      <c r="B242" s="236">
        <v>43158</v>
      </c>
      <c r="C242" s="236"/>
      <c r="D242" s="237" t="s">
        <v>792</v>
      </c>
      <c r="E242" s="238" t="s">
        <v>626</v>
      </c>
      <c r="F242" s="238">
        <v>317</v>
      </c>
      <c r="G242" s="238"/>
      <c r="H242" s="238">
        <v>382.5</v>
      </c>
      <c r="I242" s="240">
        <v>398</v>
      </c>
      <c r="J242" s="210" t="s">
        <v>793</v>
      </c>
      <c r="K242" s="211">
        <f t="shared" si="71"/>
        <v>65.5</v>
      </c>
      <c r="L242" s="212">
        <f t="shared" si="72"/>
        <v>0.20662460567823343</v>
      </c>
      <c r="M242" s="207" t="s">
        <v>594</v>
      </c>
      <c r="N242" s="213">
        <v>44238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8">
        <v>132</v>
      </c>
      <c r="B243" s="249">
        <v>43164</v>
      </c>
      <c r="C243" s="249"/>
      <c r="D243" s="250" t="s">
        <v>145</v>
      </c>
      <c r="E243" s="251" t="s">
        <v>626</v>
      </c>
      <c r="F243" s="246">
        <f>510-14.4</f>
        <v>495.6</v>
      </c>
      <c r="G243" s="251"/>
      <c r="H243" s="251">
        <v>350</v>
      </c>
      <c r="I243" s="252">
        <v>672</v>
      </c>
      <c r="J243" s="220" t="s">
        <v>794</v>
      </c>
      <c r="K243" s="221">
        <f t="shared" si="71"/>
        <v>-145.60000000000002</v>
      </c>
      <c r="L243" s="222">
        <f t="shared" si="72"/>
        <v>-0.29378531073446329</v>
      </c>
      <c r="M243" s="218" t="s">
        <v>607</v>
      </c>
      <c r="N243" s="215">
        <v>43887</v>
      </c>
      <c r="O243" s="1"/>
      <c r="P243" s="1"/>
      <c r="Q243" s="1"/>
      <c r="R243" s="6" t="s">
        <v>783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8">
        <v>133</v>
      </c>
      <c r="B244" s="249">
        <v>43237</v>
      </c>
      <c r="C244" s="249"/>
      <c r="D244" s="250" t="s">
        <v>476</v>
      </c>
      <c r="E244" s="251" t="s">
        <v>626</v>
      </c>
      <c r="F244" s="246">
        <v>230.3</v>
      </c>
      <c r="G244" s="251"/>
      <c r="H244" s="251">
        <v>102.5</v>
      </c>
      <c r="I244" s="252">
        <v>348</v>
      </c>
      <c r="J244" s="220" t="s">
        <v>795</v>
      </c>
      <c r="K244" s="221">
        <f t="shared" si="71"/>
        <v>-127.80000000000001</v>
      </c>
      <c r="L244" s="222">
        <f t="shared" si="72"/>
        <v>-0.55492835432045162</v>
      </c>
      <c r="M244" s="218" t="s">
        <v>607</v>
      </c>
      <c r="N244" s="215">
        <v>43896</v>
      </c>
      <c r="O244" s="1"/>
      <c r="P244" s="1"/>
      <c r="Q244" s="1"/>
      <c r="R244" s="6" t="s">
        <v>783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134</v>
      </c>
      <c r="B245" s="236">
        <v>43258</v>
      </c>
      <c r="C245" s="236"/>
      <c r="D245" s="237" t="s">
        <v>441</v>
      </c>
      <c r="E245" s="238" t="s">
        <v>626</v>
      </c>
      <c r="F245" s="238">
        <f>342.5-5.1</f>
        <v>337.4</v>
      </c>
      <c r="G245" s="238"/>
      <c r="H245" s="238">
        <v>412.5</v>
      </c>
      <c r="I245" s="240">
        <v>439</v>
      </c>
      <c r="J245" s="210" t="s">
        <v>796</v>
      </c>
      <c r="K245" s="211">
        <f t="shared" si="71"/>
        <v>75.100000000000023</v>
      </c>
      <c r="L245" s="212">
        <f t="shared" si="72"/>
        <v>0.22258446947243635</v>
      </c>
      <c r="M245" s="207" t="s">
        <v>594</v>
      </c>
      <c r="N245" s="213">
        <v>44230</v>
      </c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135</v>
      </c>
      <c r="B246" s="228">
        <v>43285</v>
      </c>
      <c r="C246" s="228"/>
      <c r="D246" s="229" t="s">
        <v>55</v>
      </c>
      <c r="E246" s="230" t="s">
        <v>626</v>
      </c>
      <c r="F246" s="230">
        <f>127.5-5.53</f>
        <v>121.97</v>
      </c>
      <c r="G246" s="231"/>
      <c r="H246" s="231">
        <v>122.5</v>
      </c>
      <c r="I246" s="231">
        <v>170</v>
      </c>
      <c r="J246" s="232" t="s">
        <v>829</v>
      </c>
      <c r="K246" s="233">
        <f t="shared" si="71"/>
        <v>0.53000000000000114</v>
      </c>
      <c r="L246" s="234">
        <f t="shared" si="72"/>
        <v>4.3453308190538747E-3</v>
      </c>
      <c r="M246" s="230" t="s">
        <v>717</v>
      </c>
      <c r="N246" s="228">
        <v>44431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8">
        <v>136</v>
      </c>
      <c r="B247" s="249">
        <v>43294</v>
      </c>
      <c r="C247" s="249"/>
      <c r="D247" s="250" t="s">
        <v>367</v>
      </c>
      <c r="E247" s="251" t="s">
        <v>626</v>
      </c>
      <c r="F247" s="246">
        <v>46.5</v>
      </c>
      <c r="G247" s="251"/>
      <c r="H247" s="251">
        <v>17</v>
      </c>
      <c r="I247" s="252">
        <v>59</v>
      </c>
      <c r="J247" s="220" t="s">
        <v>797</v>
      </c>
      <c r="K247" s="221">
        <f t="shared" ref="K247:K255" si="73">H247-F247</f>
        <v>-29.5</v>
      </c>
      <c r="L247" s="222">
        <f t="shared" ref="L247:L255" si="74">K247/F247</f>
        <v>-0.63440860215053763</v>
      </c>
      <c r="M247" s="218" t="s">
        <v>607</v>
      </c>
      <c r="N247" s="215">
        <v>43887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5">
        <v>137</v>
      </c>
      <c r="B248" s="236">
        <v>43396</v>
      </c>
      <c r="C248" s="236"/>
      <c r="D248" s="237" t="s">
        <v>420</v>
      </c>
      <c r="E248" s="238" t="s">
        <v>626</v>
      </c>
      <c r="F248" s="238">
        <v>156.5</v>
      </c>
      <c r="G248" s="238"/>
      <c r="H248" s="238">
        <v>207.5</v>
      </c>
      <c r="I248" s="240">
        <v>191</v>
      </c>
      <c r="J248" s="210" t="s">
        <v>684</v>
      </c>
      <c r="K248" s="211">
        <f t="shared" si="73"/>
        <v>51</v>
      </c>
      <c r="L248" s="212">
        <f t="shared" si="74"/>
        <v>0.32587859424920129</v>
      </c>
      <c r="M248" s="207" t="s">
        <v>594</v>
      </c>
      <c r="N248" s="213">
        <v>44369</v>
      </c>
      <c r="O248" s="1"/>
      <c r="P248" s="1"/>
      <c r="Q248" s="1"/>
      <c r="R248" s="6" t="s">
        <v>783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138</v>
      </c>
      <c r="B249" s="236">
        <v>43439</v>
      </c>
      <c r="C249" s="236"/>
      <c r="D249" s="237" t="s">
        <v>329</v>
      </c>
      <c r="E249" s="238" t="s">
        <v>626</v>
      </c>
      <c r="F249" s="238">
        <v>259.5</v>
      </c>
      <c r="G249" s="238"/>
      <c r="H249" s="238">
        <v>320</v>
      </c>
      <c r="I249" s="240">
        <v>320</v>
      </c>
      <c r="J249" s="210" t="s">
        <v>684</v>
      </c>
      <c r="K249" s="211">
        <f t="shared" si="73"/>
        <v>60.5</v>
      </c>
      <c r="L249" s="212">
        <f t="shared" si="74"/>
        <v>0.23314065510597304</v>
      </c>
      <c r="M249" s="207" t="s">
        <v>594</v>
      </c>
      <c r="N249" s="213">
        <v>44323</v>
      </c>
      <c r="O249" s="1"/>
      <c r="P249" s="1"/>
      <c r="Q249" s="1"/>
      <c r="R249" s="6" t="s">
        <v>783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8">
        <v>139</v>
      </c>
      <c r="B250" s="249">
        <v>43439</v>
      </c>
      <c r="C250" s="249"/>
      <c r="D250" s="250" t="s">
        <v>798</v>
      </c>
      <c r="E250" s="251" t="s">
        <v>626</v>
      </c>
      <c r="F250" s="251">
        <v>715</v>
      </c>
      <c r="G250" s="251"/>
      <c r="H250" s="251">
        <v>445</v>
      </c>
      <c r="I250" s="252">
        <v>840</v>
      </c>
      <c r="J250" s="220" t="s">
        <v>799</v>
      </c>
      <c r="K250" s="221">
        <f t="shared" si="73"/>
        <v>-270</v>
      </c>
      <c r="L250" s="222">
        <f t="shared" si="74"/>
        <v>-0.3776223776223776</v>
      </c>
      <c r="M250" s="218" t="s">
        <v>607</v>
      </c>
      <c r="N250" s="215">
        <v>43800</v>
      </c>
      <c r="O250" s="1"/>
      <c r="P250" s="1"/>
      <c r="Q250" s="1"/>
      <c r="R250" s="6" t="s">
        <v>783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5">
        <v>140</v>
      </c>
      <c r="B251" s="236">
        <v>43469</v>
      </c>
      <c r="C251" s="236"/>
      <c r="D251" s="237" t="s">
        <v>158</v>
      </c>
      <c r="E251" s="238" t="s">
        <v>626</v>
      </c>
      <c r="F251" s="238">
        <v>875</v>
      </c>
      <c r="G251" s="238"/>
      <c r="H251" s="238">
        <v>1165</v>
      </c>
      <c r="I251" s="240">
        <v>1185</v>
      </c>
      <c r="J251" s="210" t="s">
        <v>800</v>
      </c>
      <c r="K251" s="211">
        <f t="shared" si="73"/>
        <v>290</v>
      </c>
      <c r="L251" s="212">
        <f t="shared" si="74"/>
        <v>0.33142857142857141</v>
      </c>
      <c r="M251" s="207" t="s">
        <v>594</v>
      </c>
      <c r="N251" s="213">
        <v>43847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5">
        <v>141</v>
      </c>
      <c r="B252" s="236">
        <v>43559</v>
      </c>
      <c r="C252" s="236"/>
      <c r="D252" s="237" t="s">
        <v>345</v>
      </c>
      <c r="E252" s="238" t="s">
        <v>626</v>
      </c>
      <c r="F252" s="238">
        <f>387-14.63</f>
        <v>372.37</v>
      </c>
      <c r="G252" s="238"/>
      <c r="H252" s="238">
        <v>490</v>
      </c>
      <c r="I252" s="240">
        <v>490</v>
      </c>
      <c r="J252" s="210" t="s">
        <v>684</v>
      </c>
      <c r="K252" s="211">
        <f t="shared" si="73"/>
        <v>117.63</v>
      </c>
      <c r="L252" s="212">
        <f t="shared" si="74"/>
        <v>0.31589548030185027</v>
      </c>
      <c r="M252" s="207" t="s">
        <v>594</v>
      </c>
      <c r="N252" s="213">
        <v>43850</v>
      </c>
      <c r="O252" s="1"/>
      <c r="P252" s="1"/>
      <c r="Q252" s="1"/>
      <c r="R252" s="6" t="s">
        <v>783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8">
        <v>142</v>
      </c>
      <c r="B253" s="249">
        <v>43578</v>
      </c>
      <c r="C253" s="249"/>
      <c r="D253" s="250" t="s">
        <v>801</v>
      </c>
      <c r="E253" s="251" t="s">
        <v>596</v>
      </c>
      <c r="F253" s="251">
        <v>220</v>
      </c>
      <c r="G253" s="251"/>
      <c r="H253" s="251">
        <v>127.5</v>
      </c>
      <c r="I253" s="252">
        <v>284</v>
      </c>
      <c r="J253" s="220" t="s">
        <v>802</v>
      </c>
      <c r="K253" s="221">
        <f t="shared" si="73"/>
        <v>-92.5</v>
      </c>
      <c r="L253" s="222">
        <f t="shared" si="74"/>
        <v>-0.42045454545454547</v>
      </c>
      <c r="M253" s="218" t="s">
        <v>607</v>
      </c>
      <c r="N253" s="215">
        <v>43896</v>
      </c>
      <c r="O253" s="1"/>
      <c r="P253" s="1"/>
      <c r="Q253" s="1"/>
      <c r="R253" s="6" t="s">
        <v>783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5">
        <v>143</v>
      </c>
      <c r="B254" s="236">
        <v>43622</v>
      </c>
      <c r="C254" s="236"/>
      <c r="D254" s="237" t="s">
        <v>485</v>
      </c>
      <c r="E254" s="238" t="s">
        <v>596</v>
      </c>
      <c r="F254" s="238">
        <v>332.8</v>
      </c>
      <c r="G254" s="238"/>
      <c r="H254" s="238">
        <v>405</v>
      </c>
      <c r="I254" s="240">
        <v>419</v>
      </c>
      <c r="J254" s="210" t="s">
        <v>803</v>
      </c>
      <c r="K254" s="211">
        <f t="shared" si="73"/>
        <v>72.199999999999989</v>
      </c>
      <c r="L254" s="212">
        <f t="shared" si="74"/>
        <v>0.21694711538461534</v>
      </c>
      <c r="M254" s="207" t="s">
        <v>594</v>
      </c>
      <c r="N254" s="213">
        <v>43860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144</v>
      </c>
      <c r="B255" s="228">
        <v>43641</v>
      </c>
      <c r="C255" s="228"/>
      <c r="D255" s="229" t="s">
        <v>151</v>
      </c>
      <c r="E255" s="230" t="s">
        <v>626</v>
      </c>
      <c r="F255" s="230">
        <v>386</v>
      </c>
      <c r="G255" s="231"/>
      <c r="H255" s="231">
        <v>395</v>
      </c>
      <c r="I255" s="231">
        <v>452</v>
      </c>
      <c r="J255" s="232" t="s">
        <v>804</v>
      </c>
      <c r="K255" s="233">
        <f t="shared" si="73"/>
        <v>9</v>
      </c>
      <c r="L255" s="234">
        <f t="shared" si="74"/>
        <v>2.3316062176165803E-2</v>
      </c>
      <c r="M255" s="230" t="s">
        <v>717</v>
      </c>
      <c r="N255" s="228">
        <v>43868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145</v>
      </c>
      <c r="B256" s="228">
        <v>43707</v>
      </c>
      <c r="C256" s="228"/>
      <c r="D256" s="229" t="s">
        <v>131</v>
      </c>
      <c r="E256" s="230" t="s">
        <v>626</v>
      </c>
      <c r="F256" s="230">
        <v>137.5</v>
      </c>
      <c r="G256" s="231"/>
      <c r="H256" s="231">
        <v>138.5</v>
      </c>
      <c r="I256" s="231">
        <v>190</v>
      </c>
      <c r="J256" s="232" t="s">
        <v>828</v>
      </c>
      <c r="K256" s="233">
        <f t="shared" ref="K256" si="75">H256-F256</f>
        <v>1</v>
      </c>
      <c r="L256" s="234">
        <f t="shared" ref="L256" si="76">K256/F256</f>
        <v>7.2727272727272727E-3</v>
      </c>
      <c r="M256" s="230" t="s">
        <v>717</v>
      </c>
      <c r="N256" s="228">
        <v>44432</v>
      </c>
      <c r="O256" s="1"/>
      <c r="P256" s="1"/>
      <c r="Q256" s="1"/>
      <c r="R256" s="6" t="s">
        <v>783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5">
        <v>146</v>
      </c>
      <c r="B257" s="236">
        <v>43731</v>
      </c>
      <c r="C257" s="236"/>
      <c r="D257" s="237" t="s">
        <v>432</v>
      </c>
      <c r="E257" s="238" t="s">
        <v>626</v>
      </c>
      <c r="F257" s="238">
        <v>235</v>
      </c>
      <c r="G257" s="238"/>
      <c r="H257" s="238">
        <v>295</v>
      </c>
      <c r="I257" s="240">
        <v>296</v>
      </c>
      <c r="J257" s="210" t="s">
        <v>805</v>
      </c>
      <c r="K257" s="211">
        <f t="shared" ref="K257:K262" si="77">H257-F257</f>
        <v>60</v>
      </c>
      <c r="L257" s="212">
        <f t="shared" ref="L257:L262" si="78">K257/F257</f>
        <v>0.25531914893617019</v>
      </c>
      <c r="M257" s="207" t="s">
        <v>594</v>
      </c>
      <c r="N257" s="213">
        <v>43844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5">
        <v>147</v>
      </c>
      <c r="B258" s="236">
        <v>43752</v>
      </c>
      <c r="C258" s="236"/>
      <c r="D258" s="237" t="s">
        <v>806</v>
      </c>
      <c r="E258" s="238" t="s">
        <v>626</v>
      </c>
      <c r="F258" s="238">
        <v>277.5</v>
      </c>
      <c r="G258" s="238"/>
      <c r="H258" s="238">
        <v>333</v>
      </c>
      <c r="I258" s="240">
        <v>333</v>
      </c>
      <c r="J258" s="210" t="s">
        <v>807</v>
      </c>
      <c r="K258" s="211">
        <f t="shared" si="77"/>
        <v>55.5</v>
      </c>
      <c r="L258" s="212">
        <f t="shared" si="78"/>
        <v>0.2</v>
      </c>
      <c r="M258" s="207" t="s">
        <v>594</v>
      </c>
      <c r="N258" s="213">
        <v>43846</v>
      </c>
      <c r="O258" s="1"/>
      <c r="P258" s="1"/>
      <c r="Q258" s="1"/>
      <c r="R258" s="6" t="s">
        <v>783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5">
        <v>148</v>
      </c>
      <c r="B259" s="236">
        <v>43752</v>
      </c>
      <c r="C259" s="236"/>
      <c r="D259" s="237" t="s">
        <v>808</v>
      </c>
      <c r="E259" s="238" t="s">
        <v>626</v>
      </c>
      <c r="F259" s="238">
        <v>930</v>
      </c>
      <c r="G259" s="238"/>
      <c r="H259" s="238">
        <v>1165</v>
      </c>
      <c r="I259" s="240">
        <v>1200</v>
      </c>
      <c r="J259" s="210" t="s">
        <v>809</v>
      </c>
      <c r="K259" s="211">
        <f t="shared" si="77"/>
        <v>235</v>
      </c>
      <c r="L259" s="212">
        <f t="shared" si="78"/>
        <v>0.25268817204301075</v>
      </c>
      <c r="M259" s="207" t="s">
        <v>594</v>
      </c>
      <c r="N259" s="213">
        <v>43847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5">
        <v>149</v>
      </c>
      <c r="B260" s="236">
        <v>43753</v>
      </c>
      <c r="C260" s="236"/>
      <c r="D260" s="237" t="s">
        <v>810</v>
      </c>
      <c r="E260" s="238" t="s">
        <v>626</v>
      </c>
      <c r="F260" s="208">
        <v>111</v>
      </c>
      <c r="G260" s="238"/>
      <c r="H260" s="238">
        <v>141</v>
      </c>
      <c r="I260" s="240">
        <v>141</v>
      </c>
      <c r="J260" s="210" t="s">
        <v>610</v>
      </c>
      <c r="K260" s="211">
        <f t="shared" si="77"/>
        <v>30</v>
      </c>
      <c r="L260" s="212">
        <f t="shared" si="78"/>
        <v>0.27027027027027029</v>
      </c>
      <c r="M260" s="207" t="s">
        <v>594</v>
      </c>
      <c r="N260" s="213">
        <v>44328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5">
        <v>150</v>
      </c>
      <c r="B261" s="236">
        <v>43753</v>
      </c>
      <c r="C261" s="236"/>
      <c r="D261" s="237" t="s">
        <v>811</v>
      </c>
      <c r="E261" s="238" t="s">
        <v>626</v>
      </c>
      <c r="F261" s="208">
        <v>296</v>
      </c>
      <c r="G261" s="238"/>
      <c r="H261" s="238">
        <v>370</v>
      </c>
      <c r="I261" s="240">
        <v>370</v>
      </c>
      <c r="J261" s="210" t="s">
        <v>684</v>
      </c>
      <c r="K261" s="211">
        <f t="shared" si="77"/>
        <v>74</v>
      </c>
      <c r="L261" s="212">
        <f t="shared" si="78"/>
        <v>0.25</v>
      </c>
      <c r="M261" s="207" t="s">
        <v>594</v>
      </c>
      <c r="N261" s="213">
        <v>43853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5">
        <v>151</v>
      </c>
      <c r="B262" s="236">
        <v>43754</v>
      </c>
      <c r="C262" s="236"/>
      <c r="D262" s="237" t="s">
        <v>812</v>
      </c>
      <c r="E262" s="238" t="s">
        <v>626</v>
      </c>
      <c r="F262" s="208">
        <v>300</v>
      </c>
      <c r="G262" s="238"/>
      <c r="H262" s="238">
        <v>382.5</v>
      </c>
      <c r="I262" s="240">
        <v>344</v>
      </c>
      <c r="J262" s="210" t="s">
        <v>813</v>
      </c>
      <c r="K262" s="211">
        <f t="shared" si="77"/>
        <v>82.5</v>
      </c>
      <c r="L262" s="212">
        <f t="shared" si="78"/>
        <v>0.27500000000000002</v>
      </c>
      <c r="M262" s="207" t="s">
        <v>594</v>
      </c>
      <c r="N262" s="213">
        <v>44238</v>
      </c>
      <c r="O262" s="1"/>
      <c r="P262" s="1"/>
      <c r="Q262" s="1"/>
      <c r="R262" s="6" t="s">
        <v>787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4">
        <v>152</v>
      </c>
      <c r="B263" s="255">
        <v>43832</v>
      </c>
      <c r="C263" s="255"/>
      <c r="D263" s="256" t="s">
        <v>814</v>
      </c>
      <c r="E263" s="56" t="s">
        <v>626</v>
      </c>
      <c r="F263" s="257" t="s">
        <v>815</v>
      </c>
      <c r="G263" s="56"/>
      <c r="H263" s="56"/>
      <c r="I263" s="258">
        <v>590</v>
      </c>
      <c r="J263" s="253" t="s">
        <v>597</v>
      </c>
      <c r="K263" s="253"/>
      <c r="L263" s="259"/>
      <c r="M263" s="260" t="s">
        <v>597</v>
      </c>
      <c r="N263" s="261"/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5">
        <v>153</v>
      </c>
      <c r="B264" s="236">
        <v>43966</v>
      </c>
      <c r="C264" s="236"/>
      <c r="D264" s="237" t="s">
        <v>71</v>
      </c>
      <c r="E264" s="238" t="s">
        <v>626</v>
      </c>
      <c r="F264" s="208">
        <v>67.5</v>
      </c>
      <c r="G264" s="238"/>
      <c r="H264" s="238">
        <v>86</v>
      </c>
      <c r="I264" s="240">
        <v>86</v>
      </c>
      <c r="J264" s="210" t="s">
        <v>816</v>
      </c>
      <c r="K264" s="211">
        <f t="shared" ref="K264:K271" si="79">H264-F264</f>
        <v>18.5</v>
      </c>
      <c r="L264" s="212">
        <f t="shared" ref="L264:L271" si="80">K264/F264</f>
        <v>0.27407407407407408</v>
      </c>
      <c r="M264" s="207" t="s">
        <v>594</v>
      </c>
      <c r="N264" s="213">
        <v>44008</v>
      </c>
      <c r="O264" s="1"/>
      <c r="P264" s="1"/>
      <c r="Q264" s="1"/>
      <c r="R264" s="6" t="s">
        <v>787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5">
        <v>154</v>
      </c>
      <c r="B265" s="236">
        <v>44035</v>
      </c>
      <c r="C265" s="236"/>
      <c r="D265" s="237" t="s">
        <v>484</v>
      </c>
      <c r="E265" s="238" t="s">
        <v>626</v>
      </c>
      <c r="F265" s="208">
        <v>231</v>
      </c>
      <c r="G265" s="238"/>
      <c r="H265" s="238">
        <v>281</v>
      </c>
      <c r="I265" s="240">
        <v>281</v>
      </c>
      <c r="J265" s="210" t="s">
        <v>684</v>
      </c>
      <c r="K265" s="211">
        <f t="shared" si="79"/>
        <v>50</v>
      </c>
      <c r="L265" s="212">
        <f t="shared" si="80"/>
        <v>0.21645021645021645</v>
      </c>
      <c r="M265" s="207" t="s">
        <v>594</v>
      </c>
      <c r="N265" s="213">
        <v>44358</v>
      </c>
      <c r="O265" s="1"/>
      <c r="P265" s="1"/>
      <c r="Q265" s="1"/>
      <c r="R265" s="6" t="s">
        <v>787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155</v>
      </c>
      <c r="B266" s="236">
        <v>44092</v>
      </c>
      <c r="C266" s="236"/>
      <c r="D266" s="237" t="s">
        <v>409</v>
      </c>
      <c r="E266" s="238" t="s">
        <v>626</v>
      </c>
      <c r="F266" s="238">
        <v>206</v>
      </c>
      <c r="G266" s="238"/>
      <c r="H266" s="238">
        <v>248</v>
      </c>
      <c r="I266" s="240">
        <v>248</v>
      </c>
      <c r="J266" s="210" t="s">
        <v>684</v>
      </c>
      <c r="K266" s="211">
        <f t="shared" si="79"/>
        <v>42</v>
      </c>
      <c r="L266" s="212">
        <f t="shared" si="80"/>
        <v>0.20388349514563106</v>
      </c>
      <c r="M266" s="207" t="s">
        <v>594</v>
      </c>
      <c r="N266" s="213">
        <v>44214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5">
        <v>156</v>
      </c>
      <c r="B267" s="236">
        <v>44140</v>
      </c>
      <c r="C267" s="236"/>
      <c r="D267" s="237" t="s">
        <v>409</v>
      </c>
      <c r="E267" s="238" t="s">
        <v>626</v>
      </c>
      <c r="F267" s="238">
        <v>182.5</v>
      </c>
      <c r="G267" s="238"/>
      <c r="H267" s="238">
        <v>248</v>
      </c>
      <c r="I267" s="240">
        <v>248</v>
      </c>
      <c r="J267" s="210" t="s">
        <v>684</v>
      </c>
      <c r="K267" s="211">
        <f t="shared" si="79"/>
        <v>65.5</v>
      </c>
      <c r="L267" s="212">
        <f t="shared" si="80"/>
        <v>0.35890410958904112</v>
      </c>
      <c r="M267" s="207" t="s">
        <v>594</v>
      </c>
      <c r="N267" s="213">
        <v>44214</v>
      </c>
      <c r="O267" s="1"/>
      <c r="P267" s="1"/>
      <c r="Q267" s="1"/>
      <c r="R267" s="6" t="s">
        <v>787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157</v>
      </c>
      <c r="B268" s="236">
        <v>44140</v>
      </c>
      <c r="C268" s="236"/>
      <c r="D268" s="237" t="s">
        <v>329</v>
      </c>
      <c r="E268" s="238" t="s">
        <v>626</v>
      </c>
      <c r="F268" s="238">
        <v>247.5</v>
      </c>
      <c r="G268" s="238"/>
      <c r="H268" s="238">
        <v>320</v>
      </c>
      <c r="I268" s="240">
        <v>320</v>
      </c>
      <c r="J268" s="210" t="s">
        <v>684</v>
      </c>
      <c r="K268" s="211">
        <f t="shared" si="79"/>
        <v>72.5</v>
      </c>
      <c r="L268" s="212">
        <f t="shared" si="80"/>
        <v>0.29292929292929293</v>
      </c>
      <c r="M268" s="207" t="s">
        <v>594</v>
      </c>
      <c r="N268" s="213">
        <v>44323</v>
      </c>
      <c r="O268" s="1"/>
      <c r="P268" s="1"/>
      <c r="Q268" s="1"/>
      <c r="R268" s="6" t="s">
        <v>787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5">
        <v>158</v>
      </c>
      <c r="B269" s="236">
        <v>44140</v>
      </c>
      <c r="C269" s="236"/>
      <c r="D269" s="237" t="s">
        <v>272</v>
      </c>
      <c r="E269" s="238" t="s">
        <v>626</v>
      </c>
      <c r="F269" s="208">
        <v>925</v>
      </c>
      <c r="G269" s="238"/>
      <c r="H269" s="238">
        <v>1095</v>
      </c>
      <c r="I269" s="240">
        <v>1093</v>
      </c>
      <c r="J269" s="210" t="s">
        <v>817</v>
      </c>
      <c r="K269" s="211">
        <f t="shared" si="79"/>
        <v>170</v>
      </c>
      <c r="L269" s="212">
        <f t="shared" si="80"/>
        <v>0.18378378378378379</v>
      </c>
      <c r="M269" s="207" t="s">
        <v>594</v>
      </c>
      <c r="N269" s="213">
        <v>44201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5">
        <v>159</v>
      </c>
      <c r="B270" s="236">
        <v>44140</v>
      </c>
      <c r="C270" s="236"/>
      <c r="D270" s="237" t="s">
        <v>345</v>
      </c>
      <c r="E270" s="238" t="s">
        <v>626</v>
      </c>
      <c r="F270" s="208">
        <v>332.5</v>
      </c>
      <c r="G270" s="238"/>
      <c r="H270" s="238">
        <v>393</v>
      </c>
      <c r="I270" s="240">
        <v>406</v>
      </c>
      <c r="J270" s="210" t="s">
        <v>818</v>
      </c>
      <c r="K270" s="211">
        <f t="shared" si="79"/>
        <v>60.5</v>
      </c>
      <c r="L270" s="212">
        <f t="shared" si="80"/>
        <v>0.18195488721804512</v>
      </c>
      <c r="M270" s="207" t="s">
        <v>594</v>
      </c>
      <c r="N270" s="213">
        <v>44256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160</v>
      </c>
      <c r="B271" s="236">
        <v>44141</v>
      </c>
      <c r="C271" s="236"/>
      <c r="D271" s="237" t="s">
        <v>484</v>
      </c>
      <c r="E271" s="238" t="s">
        <v>626</v>
      </c>
      <c r="F271" s="208">
        <v>231</v>
      </c>
      <c r="G271" s="238"/>
      <c r="H271" s="238">
        <v>281</v>
      </c>
      <c r="I271" s="240">
        <v>281</v>
      </c>
      <c r="J271" s="210" t="s">
        <v>684</v>
      </c>
      <c r="K271" s="211">
        <f t="shared" si="79"/>
        <v>50</v>
      </c>
      <c r="L271" s="212">
        <f t="shared" si="80"/>
        <v>0.21645021645021645</v>
      </c>
      <c r="M271" s="207" t="s">
        <v>594</v>
      </c>
      <c r="N271" s="213">
        <v>44358</v>
      </c>
      <c r="O271" s="1"/>
      <c r="P271" s="1"/>
      <c r="Q271" s="1"/>
      <c r="R271" s="6" t="s">
        <v>787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62">
        <v>161</v>
      </c>
      <c r="B272" s="255">
        <v>44187</v>
      </c>
      <c r="C272" s="255"/>
      <c r="D272" s="256" t="s">
        <v>457</v>
      </c>
      <c r="E272" s="56" t="s">
        <v>626</v>
      </c>
      <c r="F272" s="257" t="s">
        <v>819</v>
      </c>
      <c r="G272" s="56"/>
      <c r="H272" s="56"/>
      <c r="I272" s="258">
        <v>239</v>
      </c>
      <c r="J272" s="253" t="s">
        <v>597</v>
      </c>
      <c r="K272" s="253"/>
      <c r="L272" s="259"/>
      <c r="M272" s="260"/>
      <c r="N272" s="261"/>
      <c r="O272" s="1"/>
      <c r="P272" s="1"/>
      <c r="Q272" s="1"/>
      <c r="R272" s="6" t="s">
        <v>787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62">
        <v>162</v>
      </c>
      <c r="B273" s="255">
        <v>44258</v>
      </c>
      <c r="C273" s="255"/>
      <c r="D273" s="256" t="s">
        <v>814</v>
      </c>
      <c r="E273" s="56" t="s">
        <v>626</v>
      </c>
      <c r="F273" s="257" t="s">
        <v>815</v>
      </c>
      <c r="G273" s="56"/>
      <c r="H273" s="56"/>
      <c r="I273" s="258">
        <v>590</v>
      </c>
      <c r="J273" s="253" t="s">
        <v>597</v>
      </c>
      <c r="K273" s="253"/>
      <c r="L273" s="259"/>
      <c r="M273" s="260"/>
      <c r="N273" s="261"/>
      <c r="O273" s="1"/>
      <c r="P273" s="1"/>
      <c r="R273" s="6" t="s">
        <v>787</v>
      </c>
    </row>
    <row r="274" spans="1:26" ht="12.75" customHeight="1">
      <c r="A274" s="235">
        <v>163</v>
      </c>
      <c r="B274" s="236">
        <v>44274</v>
      </c>
      <c r="C274" s="236"/>
      <c r="D274" s="237" t="s">
        <v>345</v>
      </c>
      <c r="E274" s="238" t="s">
        <v>626</v>
      </c>
      <c r="F274" s="208">
        <v>355</v>
      </c>
      <c r="G274" s="238"/>
      <c r="H274" s="238">
        <v>422.5</v>
      </c>
      <c r="I274" s="240">
        <v>420</v>
      </c>
      <c r="J274" s="210" t="s">
        <v>820</v>
      </c>
      <c r="K274" s="211">
        <f t="shared" ref="K274:K277" si="81">H274-F274</f>
        <v>67.5</v>
      </c>
      <c r="L274" s="212">
        <f t="shared" ref="L274:L277" si="82">K274/F274</f>
        <v>0.19014084507042253</v>
      </c>
      <c r="M274" s="207" t="s">
        <v>594</v>
      </c>
      <c r="N274" s="213">
        <v>44361</v>
      </c>
      <c r="O274" s="1"/>
      <c r="R274" s="263" t="s">
        <v>787</v>
      </c>
    </row>
    <row r="275" spans="1:26" ht="12.75" customHeight="1">
      <c r="A275" s="235">
        <v>164</v>
      </c>
      <c r="B275" s="236">
        <v>44295</v>
      </c>
      <c r="C275" s="236"/>
      <c r="D275" s="237" t="s">
        <v>821</v>
      </c>
      <c r="E275" s="238" t="s">
        <v>626</v>
      </c>
      <c r="F275" s="208">
        <v>555</v>
      </c>
      <c r="G275" s="238"/>
      <c r="H275" s="238">
        <v>663</v>
      </c>
      <c r="I275" s="240">
        <v>663</v>
      </c>
      <c r="J275" s="210" t="s">
        <v>822</v>
      </c>
      <c r="K275" s="211">
        <f t="shared" si="81"/>
        <v>108</v>
      </c>
      <c r="L275" s="212">
        <f t="shared" si="82"/>
        <v>0.19459459459459461</v>
      </c>
      <c r="M275" s="207" t="s">
        <v>594</v>
      </c>
      <c r="N275" s="213">
        <v>44321</v>
      </c>
      <c r="O275" s="1"/>
      <c r="P275" s="1"/>
      <c r="Q275" s="1"/>
      <c r="R275" s="263" t="s">
        <v>787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5">
        <v>165</v>
      </c>
      <c r="B276" s="236">
        <v>44308</v>
      </c>
      <c r="C276" s="236"/>
      <c r="D276" s="237" t="s">
        <v>378</v>
      </c>
      <c r="E276" s="238" t="s">
        <v>626</v>
      </c>
      <c r="F276" s="208">
        <v>126.5</v>
      </c>
      <c r="G276" s="238"/>
      <c r="H276" s="238">
        <v>155</v>
      </c>
      <c r="I276" s="240">
        <v>155</v>
      </c>
      <c r="J276" s="210" t="s">
        <v>684</v>
      </c>
      <c r="K276" s="211">
        <f t="shared" si="81"/>
        <v>28.5</v>
      </c>
      <c r="L276" s="212">
        <f t="shared" si="82"/>
        <v>0.22529644268774704</v>
      </c>
      <c r="M276" s="207" t="s">
        <v>594</v>
      </c>
      <c r="N276" s="213">
        <v>44362</v>
      </c>
      <c r="O276" s="1"/>
      <c r="R276" s="263" t="s">
        <v>787</v>
      </c>
    </row>
    <row r="277" spans="1:26" ht="12.75" customHeight="1">
      <c r="A277" s="461">
        <v>166</v>
      </c>
      <c r="B277" s="462">
        <v>44368</v>
      </c>
      <c r="C277" s="462"/>
      <c r="D277" s="463" t="s">
        <v>396</v>
      </c>
      <c r="E277" s="464" t="s">
        <v>626</v>
      </c>
      <c r="F277" s="465">
        <v>287.5</v>
      </c>
      <c r="G277" s="464"/>
      <c r="H277" s="464">
        <v>245</v>
      </c>
      <c r="I277" s="466">
        <v>344</v>
      </c>
      <c r="J277" s="220" t="s">
        <v>918</v>
      </c>
      <c r="K277" s="221">
        <f t="shared" si="81"/>
        <v>-42.5</v>
      </c>
      <c r="L277" s="222">
        <f t="shared" si="82"/>
        <v>-0.14782608695652175</v>
      </c>
      <c r="M277" s="218" t="s">
        <v>607</v>
      </c>
      <c r="N277" s="215">
        <v>44508</v>
      </c>
      <c r="O277" s="1"/>
      <c r="R277" s="263" t="s">
        <v>787</v>
      </c>
    </row>
    <row r="278" spans="1:26" ht="12.75" customHeight="1">
      <c r="A278" s="262">
        <v>167</v>
      </c>
      <c r="B278" s="255">
        <v>44368</v>
      </c>
      <c r="C278" s="255"/>
      <c r="D278" s="256" t="s">
        <v>484</v>
      </c>
      <c r="E278" s="56" t="s">
        <v>626</v>
      </c>
      <c r="F278" s="257" t="s">
        <v>823</v>
      </c>
      <c r="G278" s="56"/>
      <c r="H278" s="56"/>
      <c r="I278" s="258">
        <v>320</v>
      </c>
      <c r="J278" s="253" t="s">
        <v>597</v>
      </c>
      <c r="K278" s="262"/>
      <c r="L278" s="255"/>
      <c r="M278" s="255"/>
      <c r="N278" s="256"/>
      <c r="O278" s="44"/>
      <c r="R278" s="263" t="s">
        <v>787</v>
      </c>
    </row>
    <row r="279" spans="1:26" ht="12.75" customHeight="1">
      <c r="A279" s="262">
        <v>168</v>
      </c>
      <c r="B279" s="255">
        <v>44406</v>
      </c>
      <c r="C279" s="255"/>
      <c r="D279" s="256" t="s">
        <v>378</v>
      </c>
      <c r="E279" s="56" t="s">
        <v>626</v>
      </c>
      <c r="F279" s="257" t="s">
        <v>826</v>
      </c>
      <c r="G279" s="56"/>
      <c r="H279" s="56"/>
      <c r="I279" s="56">
        <v>200</v>
      </c>
      <c r="J279" s="253" t="s">
        <v>597</v>
      </c>
      <c r="K279" s="262"/>
      <c r="L279" s="255"/>
      <c r="M279" s="255"/>
      <c r="N279" s="256"/>
      <c r="O279" s="44"/>
      <c r="R279" s="263" t="s">
        <v>787</v>
      </c>
    </row>
    <row r="280" spans="1:26" ht="12.75" customHeight="1">
      <c r="A280" s="262">
        <v>169</v>
      </c>
      <c r="B280" s="255">
        <v>44462</v>
      </c>
      <c r="C280" s="255"/>
      <c r="D280" s="256" t="s">
        <v>833</v>
      </c>
      <c r="E280" s="56" t="s">
        <v>626</v>
      </c>
      <c r="F280" s="257" t="s">
        <v>834</v>
      </c>
      <c r="G280" s="56"/>
      <c r="H280" s="56"/>
      <c r="I280" s="56">
        <v>1500</v>
      </c>
      <c r="J280" s="253" t="s">
        <v>597</v>
      </c>
      <c r="K280" s="262"/>
      <c r="L280" s="255"/>
      <c r="M280" s="255"/>
      <c r="N280" s="256"/>
      <c r="O280" s="44"/>
      <c r="R280" s="263" t="s">
        <v>787</v>
      </c>
    </row>
    <row r="281" spans="1:26" ht="12.75" customHeight="1">
      <c r="A281" s="349">
        <v>170</v>
      </c>
      <c r="B281" s="350">
        <v>44480</v>
      </c>
      <c r="C281" s="350"/>
      <c r="D281" s="351" t="s">
        <v>840</v>
      </c>
      <c r="E281" s="352" t="s">
        <v>626</v>
      </c>
      <c r="F281" s="353" t="s">
        <v>846</v>
      </c>
      <c r="G281" s="352"/>
      <c r="H281" s="352"/>
      <c r="I281" s="352">
        <v>145</v>
      </c>
      <c r="J281" s="354" t="s">
        <v>597</v>
      </c>
      <c r="K281" s="349"/>
      <c r="L281" s="350"/>
      <c r="M281" s="350"/>
      <c r="N281" s="351"/>
      <c r="O281" s="44"/>
      <c r="R281" s="263" t="s">
        <v>787</v>
      </c>
    </row>
    <row r="282" spans="1:26" ht="12.75" customHeight="1">
      <c r="A282" s="355">
        <v>171</v>
      </c>
      <c r="B282" s="356">
        <v>44481</v>
      </c>
      <c r="C282" s="356"/>
      <c r="D282" s="357" t="s">
        <v>261</v>
      </c>
      <c r="E282" s="358" t="s">
        <v>626</v>
      </c>
      <c r="F282" s="359" t="s">
        <v>843</v>
      </c>
      <c r="G282" s="358"/>
      <c r="H282" s="358"/>
      <c r="I282" s="358">
        <v>380</v>
      </c>
      <c r="J282" s="360" t="s">
        <v>597</v>
      </c>
      <c r="K282" s="355"/>
      <c r="L282" s="356"/>
      <c r="M282" s="356"/>
      <c r="N282" s="357"/>
      <c r="O282" s="44"/>
      <c r="R282" s="263" t="s">
        <v>787</v>
      </c>
    </row>
    <row r="283" spans="1:26" ht="12.75" customHeight="1">
      <c r="A283" s="355">
        <v>172</v>
      </c>
      <c r="B283" s="356">
        <v>44481</v>
      </c>
      <c r="C283" s="356"/>
      <c r="D283" s="357" t="s">
        <v>404</v>
      </c>
      <c r="E283" s="358" t="s">
        <v>626</v>
      </c>
      <c r="F283" s="359" t="s">
        <v>844</v>
      </c>
      <c r="G283" s="358"/>
      <c r="H283" s="358"/>
      <c r="I283" s="358">
        <v>56</v>
      </c>
      <c r="J283" s="360" t="s">
        <v>597</v>
      </c>
      <c r="K283" s="355"/>
      <c r="L283" s="356"/>
      <c r="M283" s="356"/>
      <c r="N283" s="357"/>
      <c r="O283" s="44"/>
      <c r="R283" s="263"/>
    </row>
    <row r="284" spans="1:26" ht="12.75" customHeight="1">
      <c r="A284" s="361"/>
      <c r="B284" s="361"/>
      <c r="C284" s="361"/>
      <c r="D284" s="361"/>
      <c r="E284" s="361"/>
      <c r="F284" s="358"/>
      <c r="G284" s="358"/>
      <c r="H284" s="358"/>
      <c r="I284" s="358"/>
      <c r="J284" s="362"/>
      <c r="K284" s="358"/>
      <c r="L284" s="358"/>
      <c r="M284" s="358"/>
      <c r="N284" s="361"/>
      <c r="O284" s="44"/>
      <c r="R284" s="263"/>
    </row>
    <row r="285" spans="1:26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263"/>
    </row>
    <row r="286" spans="1:26" ht="12.75" customHeight="1">
      <c r="A286" s="262"/>
      <c r="B286" s="264" t="s">
        <v>824</v>
      </c>
      <c r="F286" s="59"/>
      <c r="G286" s="59"/>
      <c r="H286" s="59"/>
      <c r="I286" s="59"/>
      <c r="J286" s="44"/>
      <c r="K286" s="59"/>
      <c r="L286" s="59"/>
      <c r="M286" s="59"/>
      <c r="O286" s="44"/>
      <c r="R286" s="263"/>
    </row>
    <row r="287" spans="1:26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26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A296" s="265"/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A297" s="265"/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A298" s="56"/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</sheetData>
  <autoFilter ref="R1:R294"/>
  <mergeCells count="12">
    <mergeCell ref="O60:O61"/>
    <mergeCell ref="P60:P61"/>
    <mergeCell ref="A60:A61"/>
    <mergeCell ref="B60:B61"/>
    <mergeCell ref="M60:M61"/>
    <mergeCell ref="N60:N61"/>
    <mergeCell ref="P81:P82"/>
    <mergeCell ref="A81:A82"/>
    <mergeCell ref="B81:B82"/>
    <mergeCell ref="M81:M82"/>
    <mergeCell ref="N81:N82"/>
    <mergeCell ref="O81:O8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2021-11-11T02:28:38Z</dcterms:modified>
</cp:coreProperties>
</file>