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F&amp;O)'!$R$1:$R$306</definedName>
    <definedName name="_xlnm._FilterDatabase" localSheetId="1" hidden="1">'Future Intra'!$B$13:$P$13</definedName>
  </definedNames>
  <calcPr calcId="124519"/>
</workbook>
</file>

<file path=xl/calcChain.xml><?xml version="1.0" encoding="utf-8"?>
<calcChain xmlns="http://schemas.openxmlformats.org/spreadsheetml/2006/main">
  <c r="M82" i="6"/>
  <c r="K82"/>
  <c r="M78"/>
  <c r="K81"/>
  <c r="M81" s="1"/>
  <c r="L64"/>
  <c r="K64"/>
  <c r="K80"/>
  <c r="M80" s="1"/>
  <c r="K78"/>
  <c r="K79"/>
  <c r="M64" l="1"/>
  <c r="L39"/>
  <c r="K39"/>
  <c r="P22"/>
  <c r="P20"/>
  <c r="P19"/>
  <c r="L37"/>
  <c r="K37"/>
  <c r="L36"/>
  <c r="K36"/>
  <c r="L34"/>
  <c r="K34"/>
  <c r="L60"/>
  <c r="M60" s="1"/>
  <c r="K60"/>
  <c r="L57"/>
  <c r="K57"/>
  <c r="L56"/>
  <c r="M56" s="1"/>
  <c r="K56"/>
  <c r="L58"/>
  <c r="K58"/>
  <c r="K75"/>
  <c r="M75" s="1"/>
  <c r="L61"/>
  <c r="K61"/>
  <c r="P21"/>
  <c r="L21"/>
  <c r="K21"/>
  <c r="L38"/>
  <c r="K38"/>
  <c r="M38" s="1"/>
  <c r="L59"/>
  <c r="M59" s="1"/>
  <c r="K59"/>
  <c r="L55"/>
  <c r="K55"/>
  <c r="M76"/>
  <c r="L52"/>
  <c r="K52"/>
  <c r="M52" s="1"/>
  <c r="L54"/>
  <c r="K54"/>
  <c r="L53"/>
  <c r="K53"/>
  <c r="M36" l="1"/>
  <c r="M61"/>
  <c r="M58"/>
  <c r="M57"/>
  <c r="M34"/>
  <c r="M37"/>
  <c r="M39"/>
  <c r="M21"/>
  <c r="M55"/>
  <c r="M54"/>
  <c r="M53"/>
  <c r="L12" l="1"/>
  <c r="K12"/>
  <c r="M12" s="1"/>
  <c r="L35"/>
  <c r="K35"/>
  <c r="P15"/>
  <c r="L15"/>
  <c r="K15"/>
  <c r="M15" s="1"/>
  <c r="L17"/>
  <c r="K17"/>
  <c r="L14"/>
  <c r="K14"/>
  <c r="K10"/>
  <c r="L10"/>
  <c r="P10"/>
  <c r="L18"/>
  <c r="K18"/>
  <c r="P13"/>
  <c r="P16"/>
  <c r="P105"/>
  <c r="P11"/>
  <c r="L105"/>
  <c r="K105"/>
  <c r="M35" l="1"/>
  <c r="M17"/>
  <c r="M14"/>
  <c r="M10"/>
  <c r="M18"/>
  <c r="M105"/>
  <c r="K270" l="1"/>
  <c r="L270" s="1"/>
  <c r="K290" l="1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F266"/>
  <c r="K266" s="1"/>
  <c r="L266" s="1"/>
  <c r="K265"/>
  <c r="L265" s="1"/>
  <c r="K264"/>
  <c r="L264" s="1"/>
  <c r="K263"/>
  <c r="L263" s="1"/>
  <c r="K262"/>
  <c r="L262" s="1"/>
  <c r="K261"/>
  <c r="L261" s="1"/>
  <c r="F260"/>
  <c r="K260" s="1"/>
  <c r="L260" s="1"/>
  <c r="F259"/>
  <c r="K259" s="1"/>
  <c r="L259" s="1"/>
  <c r="K258"/>
  <c r="L258" s="1"/>
  <c r="F257"/>
  <c r="K257" s="1"/>
  <c r="L257" s="1"/>
  <c r="K256"/>
  <c r="L256" s="1"/>
  <c r="K255"/>
  <c r="L255" s="1"/>
  <c r="K254"/>
  <c r="L254" s="1"/>
  <c r="K253"/>
  <c r="L253" s="1"/>
  <c r="K252"/>
  <c r="L252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1"/>
  <c r="L241" s="1"/>
  <c r="K239"/>
  <c r="L239" s="1"/>
  <c r="K238"/>
  <c r="L238" s="1"/>
  <c r="F237"/>
  <c r="K237" s="1"/>
  <c r="L237" s="1"/>
  <c r="K236"/>
  <c r="L236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1"/>
  <c r="L211" s="1"/>
  <c r="K209"/>
  <c r="L209" s="1"/>
  <c r="K207"/>
  <c r="L207" s="1"/>
  <c r="K205"/>
  <c r="L205" s="1"/>
  <c r="K204"/>
  <c r="L204" s="1"/>
  <c r="K203"/>
  <c r="L203" s="1"/>
  <c r="K201"/>
  <c r="L201" s="1"/>
  <c r="K200"/>
  <c r="L200" s="1"/>
  <c r="K199"/>
  <c r="L199" s="1"/>
  <c r="K198"/>
  <c r="K197"/>
  <c r="L197" s="1"/>
  <c r="K196"/>
  <c r="L196" s="1"/>
  <c r="K194"/>
  <c r="L194" s="1"/>
  <c r="K193"/>
  <c r="L193" s="1"/>
  <c r="K192"/>
  <c r="L192" s="1"/>
  <c r="K191"/>
  <c r="L191" s="1"/>
  <c r="K190"/>
  <c r="L190" s="1"/>
  <c r="F189"/>
  <c r="K189" s="1"/>
  <c r="L189" s="1"/>
  <c r="H188"/>
  <c r="K188" s="1"/>
  <c r="L188" s="1"/>
  <c r="K185"/>
  <c r="L185" s="1"/>
  <c r="K184"/>
  <c r="L184" s="1"/>
  <c r="K183"/>
  <c r="L183" s="1"/>
  <c r="K182"/>
  <c r="L182" s="1"/>
  <c r="K181"/>
  <c r="L181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F153"/>
  <c r="K153" s="1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M7"/>
  <c r="D7" i="5"/>
  <c r="K6" i="4"/>
  <c r="K6" i="3"/>
  <c r="L6" i="2"/>
</calcChain>
</file>

<file path=xl/sharedStrings.xml><?xml version="1.0" encoding="utf-8"?>
<sst xmlns="http://schemas.openxmlformats.org/spreadsheetml/2006/main" count="2737" uniqueCount="1061">
  <si>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</si>
  <si>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</si>
  <si>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</si>
  <si>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</si>
  <si>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</si>
  <si>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</si>
  <si>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</si>
  <si>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</si>
  <si>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</si>
  <si>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</si>
  <si>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</si>
  <si>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</si>
  <si>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</si>
  <si>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</si>
  <si>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</si>
  <si>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</si>
  <si>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</si>
  <si>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</si>
  <si>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</si>
  <si>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</si>
  <si>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</si>
  <si>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</si>
  <si>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</si>
  <si>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</si>
  <si>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</si>
  <si>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</si>
  <si>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</si>
  <si>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</si>
  <si>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</si>
  <si>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</si>
  <si>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</si>
  <si>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</si>
  <si>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</si>
  <si>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</si>
  <si>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</si>
  <si>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</si>
  <si>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</si>
  <si>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</si>
  <si>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</si>
  <si>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</si>
  <si>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</si>
  <si>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</si>
  <si>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</si>
  <si>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</si>
  <si>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</si>
  <si>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</si>
  <si>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</si>
  <si>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</si>
  <si>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</si>
  <si>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</si>
  <si>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</si>
  <si>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</si>
  <si>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</si>
  <si>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</si>
  <si>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</si>
  <si>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</si>
  <si>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</si>
  <si>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</si>
  <si>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</si>
  <si>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</si>
  <si>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</si>
  <si>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</si>
  <si>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</si>
  <si>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</si>
  <si>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</si>
  <si>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</si>
  <si>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</si>
  <si>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</si>
  <si>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</si>
  <si>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</si>
  <si>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</si>
  <si>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</si>
  <si>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</si>
  <si>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</si>
  <si>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</si>
  <si>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</si>
  <si>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</si>
  <si>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</si>
  <si>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</si>
  <si>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</si>
  <si>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</si>
  <si>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</si>
  <si>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</si>
  <si>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</si>
  <si>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</si>
  <si>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</si>
  <si>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</si>
  <si>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</si>
  <si>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</si>
  <si>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</si>
  <si>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</si>
  <si>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</si>
  <si>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</si>
  <si>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</si>
  <si>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</si>
  <si>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</si>
  <si>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</si>
  <si>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</si>
  <si>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</si>
  <si>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</si>
  <si>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</si>
  <si>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</si>
  <si>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</si>
  <si>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</si>
  <si>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</si>
  <si>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</si>
  <si>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</si>
  <si>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</si>
  <si>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</si>
  <si>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</si>
  <si>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</si>
  <si>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</si>
  <si>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</si>
  <si>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</si>
  <si>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</si>
  <si>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</si>
  <si>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</si>
  <si>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</si>
  <si>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</si>
  <si>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</si>
  <si>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</si>
  <si>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</si>
  <si>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</si>
  <si>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</si>
  <si>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</si>
  <si>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</si>
  <si>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</si>
  <si>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</si>
  <si>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</si>
  <si>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</si>
  <si>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</si>
  <si>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</si>
  <si>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</si>
  <si>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</si>
  <si>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</si>
  <si>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</si>
  <si>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</si>
  <si>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</si>
  <si>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</si>
  <si>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</si>
  <si>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</si>
  <si>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</si>
  <si>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</si>
  <si>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</si>
  <si>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</si>
  <si>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</si>
  <si>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</si>
  <si>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</si>
  <si>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</si>
  <si>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</si>
  <si>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</si>
  <si>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</si>
  <si>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</si>
  <si>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</si>
  <si>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</si>
  <si>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</si>
  <si>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</si>
  <si>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</si>
  <si>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</si>
  <si>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</si>
  <si>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</si>
  <si>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</si>
  <si>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</si>
  <si>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</si>
  <si>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</si>
  <si>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</si>
  <si>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</si>
  <si>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</si>
  <si>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</si>
  <si>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</si>
  <si>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</si>
  <si>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</si>
  <si>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</si>
  <si>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</si>
  <si>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</si>
  <si>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</si>
  <si>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</si>
  <si>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</si>
  <si>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</si>
  <si>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</si>
  <si>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</si>
  <si>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</si>
  <si>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</si>
  <si>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</si>
  <si>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</si>
  <si>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</si>
  <si>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</si>
  <si>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</si>
  <si>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</si>
  <si>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</si>
  <si>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</si>
  <si>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</si>
  <si>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</si>
  <si>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</si>
  <si>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</si>
  <si>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</si>
  <si>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</si>
  <si>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</si>
  <si>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</si>
  <si>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</si>
  <si>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</si>
  <si>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</si>
  <si>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</si>
  <si>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</si>
  <si>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</si>
  <si>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</si>
  <si>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</si>
  <si>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</si>
  <si>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</si>
  <si>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</si>
  <si>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</si>
  <si>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</si>
  <si>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</si>
  <si>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</si>
  <si>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</si>
  <si>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</si>
  <si>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</si>
  <si>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</si>
  <si>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</si>
  <si>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</si>
  <si>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</si>
  <si>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</si>
  <si>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</si>
  <si>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</si>
  <si>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</si>
  <si>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</si>
  <si>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</si>
  <si>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</si>
  <si>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</si>
  <si>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</si>
  <si>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</si>
  <si>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</si>
  <si>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</si>
  <si>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</si>
  <si>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</si>
  <si>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</si>
  <si>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</si>
  <si>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</si>
  <si>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</si>
  <si>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</si>
  <si>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</si>
  <si>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</si>
  <si>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</si>
  <si>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</si>
  <si>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</si>
  <si>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</si>
  <si>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</si>
  <si>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</si>
  <si>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</si>
  <si>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</si>
  <si>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</si>
  <si>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</si>
  <si>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</si>
  <si>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</si>
  <si>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</si>
  <si>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</si>
  <si>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</si>
  <si>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</si>
  <si>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</si>
  <si>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</si>
  <si>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</si>
  <si>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</si>
  <si>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</si>
  <si>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</si>
  <si>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</si>
  <si>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</si>
  <si>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</si>
  <si>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</si>
  <si>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</si>
  <si>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</si>
  <si>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</si>
  <si>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</si>
  <si>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</si>
  <si>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</si>
  <si>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</si>
  <si>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</si>
  <si>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</si>
  <si>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</si>
  <si>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</si>
  <si>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</si>
  <si>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</si>
  <si>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</si>
  <si>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</si>
  <si>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</si>
  <si>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</si>
  <si>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</si>
  <si>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</si>
  <si>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</si>
  <si>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</si>
  <si>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</si>
  <si>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</si>
  <si>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</si>
  <si>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</si>
  <si>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</si>
  <si>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</si>
  <si>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</si>
  <si>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</si>
  <si>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</si>
  <si>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</si>
  <si>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</si>
  <si>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</si>
  <si>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</si>
  <si>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</si>
  <si>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</si>
  <si>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</si>
  <si>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</si>
  <si>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</si>
  <si>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</si>
  <si>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</si>
  <si>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</si>
  <si>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</si>
  <si>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</si>
  <si>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</si>
  <si>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</si>
  <si>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</si>
  <si>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</si>
  <si>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</si>
  <si>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</si>
  <si>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</si>
  <si>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</si>
  <si>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</si>
  <si>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</si>
  <si>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</si>
  <si>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</si>
  <si>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</si>
  <si>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</si>
  <si>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</si>
  <si>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</si>
  <si>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</si>
  <si>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</si>
  <si>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</si>
  <si>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</si>
  <si>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</si>
  <si>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</si>
  <si>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</si>
  <si>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</si>
  <si>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</si>
  <si>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</si>
  <si>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</si>
  <si>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</si>
  <si>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</si>
  <si>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</si>
  <si>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</si>
  <si>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</si>
  <si>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</si>
  <si>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</si>
  <si>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</si>
  <si>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</si>
  <si>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</si>
  <si>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</si>
  <si>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</si>
  <si>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</si>
  <si>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</si>
  <si>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</si>
  <si>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</si>
  <si>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</si>
  <si>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</si>
  <si>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</si>
  <si>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</si>
  <si>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</si>
  <si>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</si>
  <si>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</si>
  <si>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</si>
  <si>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</si>
  <si>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</si>
  <si>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</si>
  <si>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</si>
  <si>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</si>
  <si>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</si>
  <si>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</si>
  <si>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</si>
  <si>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</si>
  <si>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</si>
  <si>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</si>
  <si>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</si>
  <si>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</si>
  <si>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</si>
  <si>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</si>
  <si>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</si>
  <si>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</si>
  <si>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</si>
  <si>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</si>
  <si>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</si>
  <si>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</si>
  <si>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</si>
  <si>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</si>
  <si>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</si>
  <si>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</si>
  <si>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</si>
  <si>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</si>
  <si>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</si>
  <si>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</si>
  <si>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</si>
  <si>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</si>
  <si>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</si>
  <si>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</si>
  <si>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</si>
  <si>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</si>
  <si>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</si>
  <si>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</si>
  <si>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</si>
  <si>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</si>
  <si>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</si>
  <si>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</si>
  <si>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</si>
  <si>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</si>
  <si>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</si>
  <si>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</si>
  <si>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</si>
  <si>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</si>
  <si>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</si>
  <si>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</si>
  <si>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</si>
  <si>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</si>
  <si>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</si>
  <si>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</si>
  <si>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</si>
  <si>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</si>
  <si>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</si>
  <si>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</si>
  <si>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</si>
  <si>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</si>
  <si>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</si>
  <si>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</si>
  <si>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</si>
  <si>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</si>
  <si>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</si>
  <si>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</si>
  <si>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</si>
  <si>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</si>
  <si>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</si>
  <si>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</si>
  <si>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</si>
  <si>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</si>
  <si>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</si>
  <si>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</si>
  <si>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</si>
  <si>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</si>
  <si>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</si>
  <si>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</si>
  <si>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</si>
  <si>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</si>
  <si>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</si>
  <si>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</si>
  <si>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</si>
  <si>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</si>
  <si>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</si>
  <si>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</si>
  <si>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</si>
  <si>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</si>
  <si>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</si>
  <si>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</si>
  <si>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</si>
  <si>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</si>
  <si>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</si>
  <si>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</si>
  <si>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</si>
  <si>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</si>
  <si>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</si>
  <si>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</si>
  <si>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</si>
  <si>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</si>
  <si>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</si>
  <si>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</si>
  <si>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</si>
  <si>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</si>
  <si>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</si>
  <si>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</si>
  <si>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</si>
  <si>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</si>
  <si>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</si>
  <si>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</si>
  <si>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</si>
  <si>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</si>
  <si>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</si>
  <si>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</si>
  <si>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</si>
  <si>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</si>
  <si>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</si>
  <si>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</si>
  <si>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</si>
  <si>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</si>
  <si>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</si>
  <si>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</si>
  <si>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</si>
  <si>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</si>
  <si>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</si>
  <si>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</si>
  <si>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</si>
  <si>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</si>
  <si>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</si>
  <si>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</si>
  <si>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</si>
  <si>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</si>
  <si>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</si>
  <si>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</si>
  <si>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</si>
  <si>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</si>
  <si>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</si>
  <si>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</si>
  <si>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</si>
  <si>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</si>
  <si>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</si>
  <si>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</si>
  <si>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</si>
  <si>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</si>
  <si>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</si>
  <si>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</si>
  <si>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</si>
  <si>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</si>
  <si>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</si>
  <si>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</si>
  <si>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</si>
  <si>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</si>
  <si>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</si>
  <si>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</si>
  <si>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</si>
  <si>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</si>
  <si>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</si>
  <si>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</si>
  <si>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</si>
  <si>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</si>
  <si>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</si>
  <si>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</si>
  <si>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</si>
  <si>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</si>
  <si>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</si>
  <si>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</si>
  <si>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</si>
  <si>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</si>
  <si>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</si>
  <si>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</si>
  <si>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</si>
  <si>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</si>
  <si>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</si>
  <si>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</si>
  <si>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</si>
  <si>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</si>
  <si>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</si>
  <si>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</si>
  <si>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</si>
  <si>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</si>
  <si>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</si>
  <si>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</si>
  <si>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</si>
  <si>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</si>
  <si>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</si>
  <si>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</si>
  <si>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</si>
  <si>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</si>
  <si>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</si>
  <si>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</si>
  <si>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</si>
  <si>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</si>
  <si>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</si>
  <si>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</si>
  <si>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</si>
  <si>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</si>
  <si>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</si>
  <si>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</si>
  <si>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</si>
  <si>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</si>
  <si>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</si>
  <si>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</si>
  <si>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</si>
  <si>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</si>
  <si>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</si>
  <si>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</si>
  <si>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</si>
  <si>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</si>
  <si>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</si>
  <si>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</si>
  <si>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</si>
  <si>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</si>
  <si>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</si>
  <si>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</si>
  <si>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</si>
  <si>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</si>
  <si>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</si>
  <si>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</si>
  <si>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</si>
  <si>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</si>
  <si>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</si>
  <si>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</si>
  <si>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</si>
  <si>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</si>
  <si>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</si>
  <si>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</si>
  <si>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</si>
  <si>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</si>
  <si>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</si>
  <si>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</si>
  <si>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</si>
  <si>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</si>
  <si>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</si>
  <si>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</si>
  <si>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</si>
  <si>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</si>
  <si>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</si>
  <si>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</si>
  <si>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</si>
  <si>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</si>
  <si>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</si>
  <si>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</si>
  <si>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</si>
  <si>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</si>
  <si>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</si>
  <si>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</si>
  <si>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</si>
  <si>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</si>
  <si>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</si>
  <si>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</si>
  <si>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</si>
  <si>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</si>
  <si>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</si>
  <si>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</si>
  <si>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</si>
  <si>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</si>
  <si>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</si>
  <si>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</si>
  <si>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</si>
  <si>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</si>
  <si>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</si>
  <si>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</si>
  <si>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</si>
  <si>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</si>
  <si>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</si>
  <si>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</si>
  <si>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</si>
  <si>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</si>
  <si>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</si>
  <si>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</si>
  <si>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</si>
  <si>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</si>
  <si>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</si>
  <si>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</si>
  <si>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</si>
  <si>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</si>
  <si>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</si>
  <si>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</si>
  <si>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</si>
  <si>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</si>
  <si>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</si>
  <si>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</si>
  <si>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</si>
  <si>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</si>
  <si>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</si>
  <si>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</si>
  <si>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</si>
  <si>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</si>
  <si>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</si>
  <si>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</si>
  <si>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</si>
  <si>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</si>
  <si>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</si>
  <si>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</si>
  <si>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</si>
  <si>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</si>
  <si>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</si>
  <si>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</si>
  <si>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</si>
  <si>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</si>
  <si>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</si>
  <si>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</si>
  <si>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</si>
  <si>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</si>
  <si>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</si>
  <si>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</si>
  <si>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</si>
  <si>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</si>
  <si>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</si>
  <si>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</si>
  <si>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</si>
  <si>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</si>
  <si>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</si>
  <si>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</si>
  <si>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</si>
  <si>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</si>
  <si>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</si>
  <si>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</si>
  <si>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</si>
  <si>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</si>
  <si>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</si>
  <si>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</si>
  <si>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</si>
  <si>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</si>
  <si>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</si>
  <si>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</si>
  <si>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</si>
  <si>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</si>
  <si>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</si>
  <si>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</si>
  <si>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</si>
  <si>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</si>
  <si>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</si>
  <si>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</si>
  <si>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</si>
  <si>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</si>
  <si>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</si>
  <si>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</si>
  <si>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</si>
  <si>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</si>
  <si>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</si>
  <si>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</si>
  <si>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</si>
  <si>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</si>
  <si>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</si>
  <si>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</si>
  <si>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</si>
  <si>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</si>
  <si>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</si>
  <si>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</si>
  <si>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</si>
  <si>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</si>
  <si>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</si>
  <si>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</si>
  <si>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</si>
  <si>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</si>
  <si>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</si>
  <si>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</si>
  <si>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</si>
  <si>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</si>
  <si>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</si>
  <si>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</si>
  <si>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</si>
  <si>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</si>
  <si>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</si>
  <si>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</si>
  <si>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</si>
  <si>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</si>
  <si>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</si>
  <si>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</si>
  <si>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</si>
  <si>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</si>
  <si>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</si>
  <si>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</si>
  <si>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</si>
  <si>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</si>
  <si>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</si>
  <si>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</si>
  <si>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</si>
  <si>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</si>
  <si>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</si>
  <si>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</si>
  <si>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</si>
  <si>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</si>
  <si>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</si>
  <si>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</si>
  <si>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</si>
  <si>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</si>
  <si>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</si>
  <si>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</si>
  <si>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</si>
  <si>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</si>
  <si>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</si>
  <si>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</si>
  <si>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</si>
  <si>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</si>
  <si>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</si>
  <si>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</si>
  <si>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</si>
  <si>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</si>
  <si>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</si>
  <si>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</si>
  <si>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</si>
  <si>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</si>
  <si>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</si>
  <si>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</si>
  <si>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</si>
  <si>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</si>
  <si>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</si>
  <si>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</si>
  <si>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</si>
  <si>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</si>
  <si>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</si>
  <si>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</si>
  <si>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</si>
  <si>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</si>
  <si>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</si>
  <si>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</si>
  <si>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</si>
  <si>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</si>
  <si>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</si>
  <si>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</si>
  <si>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</si>
  <si>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</si>
  <si>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</si>
  <si>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</si>
  <si>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</si>
  <si>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</si>
  <si>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</si>
  <si>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</si>
  <si>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</si>
  <si>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</si>
  <si>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</si>
  <si>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</si>
  <si>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</si>
  <si>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</si>
  <si>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</si>
  <si>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</si>
  <si>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</si>
  <si>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</si>
  <si>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</si>
  <si>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</si>
  <si>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</si>
  <si>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</si>
  <si>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</si>
  <si>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</si>
  <si>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</si>
  <si>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</si>
  <si>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</si>
  <si>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</si>
  <si>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</si>
  <si>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</si>
  <si>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</si>
  <si>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</si>
  <si>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</si>
  <si>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</si>
  <si>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</si>
  <si>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</si>
  <si>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</si>
  <si>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</si>
  <si>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</si>
  <si>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</si>
  <si>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</si>
  <si>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</si>
  <si>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</si>
  <si>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</si>
  <si>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</si>
  <si>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</si>
  <si>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</si>
  <si>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</si>
  <si>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</si>
  <si>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</si>
  <si>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</si>
  <si>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</si>
  <si>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</si>
  <si>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</si>
  <si>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</si>
  <si>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</si>
  <si>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</si>
  <si>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</si>
  <si>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</si>
  <si>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</si>
  <si>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</si>
  <si>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</si>
  <si>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</si>
  <si>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</si>
  <si>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</si>
  <si>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</si>
  <si>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1760-1780</t>
  </si>
  <si>
    <t>3500-3600</t>
  </si>
  <si>
    <t>2400-2500</t>
  </si>
  <si>
    <t>Part profit of Rs.29.5/-</t>
  </si>
  <si>
    <t>ALPHA LEON ENTERPRISES LLP</t>
  </si>
  <si>
    <t>Profit of Rs.13/-</t>
  </si>
  <si>
    <t>1500-1520</t>
  </si>
  <si>
    <t>1680-1720</t>
  </si>
  <si>
    <t>MNIL</t>
  </si>
  <si>
    <t>1704-1710</t>
  </si>
  <si>
    <t>KIMS</t>
  </si>
  <si>
    <t>1225-1245</t>
  </si>
  <si>
    <t>LOOKS</t>
  </si>
  <si>
    <t>Market Closing Price</t>
  </si>
  <si>
    <t>525-530</t>
  </si>
  <si>
    <t>580-600</t>
  </si>
  <si>
    <t>2300-2400</t>
  </si>
  <si>
    <t>1570-1590</t>
  </si>
  <si>
    <t>1750-1800</t>
  </si>
  <si>
    <t>3600-3700</t>
  </si>
  <si>
    <t>HDFCBANK OCT FUT</t>
  </si>
  <si>
    <t>HDFCLIFE OCT FUT</t>
  </si>
  <si>
    <t>Part Profit of Rs.100/-</t>
  </si>
  <si>
    <t>Profit of Rs.30.5/-</t>
  </si>
  <si>
    <t>Loss of Rs.245/-</t>
  </si>
  <si>
    <t>Part Profit of Rs.115/-</t>
  </si>
  <si>
    <t>820-824</t>
  </si>
  <si>
    <t>850-860</t>
  </si>
  <si>
    <t>845-855</t>
  </si>
  <si>
    <t>58-59</t>
  </si>
  <si>
    <t>Profit of Rs.1.25/-</t>
  </si>
  <si>
    <t>Retail Research Technical Calls &amp; Fundamental Performance Report for the month of Oct-2021</t>
  </si>
  <si>
    <t>MANSI SHARE &amp; STOCK ADVISORS PRIVATE LIMITED</t>
  </si>
  <si>
    <t>PANAFIC</t>
  </si>
  <si>
    <t>Profit of Rs.190-/-</t>
  </si>
  <si>
    <t>3100-3140</t>
  </si>
  <si>
    <t>3350-3400</t>
  </si>
  <si>
    <t>SBILIFE OCT FUT</t>
  </si>
  <si>
    <t>1260-1270</t>
  </si>
  <si>
    <t>INFY OCT FUT</t>
  </si>
  <si>
    <t>1720-1730</t>
  </si>
  <si>
    <t xml:space="preserve">ICICIBANK OCT FUT </t>
  </si>
  <si>
    <t>720-722</t>
  </si>
  <si>
    <t>RELIANCE 2600 CE OCT</t>
  </si>
  <si>
    <t>90-95</t>
  </si>
  <si>
    <t>BANKNIFTY 37500 PE 07- OCT</t>
  </si>
  <si>
    <t>Sell</t>
  </si>
  <si>
    <t>TVSMOTOR OCT FUT</t>
  </si>
  <si>
    <t>1620-1630</t>
  </si>
  <si>
    <t>Profit of Rs.7.5/-</t>
  </si>
  <si>
    <t>Profit of Rs.14/-</t>
  </si>
  <si>
    <t>Profit of Rs.1.5/-</t>
  </si>
  <si>
    <t>SHYMINV</t>
  </si>
  <si>
    <t>INDIAGLYCO</t>
  </si>
  <si>
    <t>OLGA TRADING PRIVATE LIMITED</t>
  </si>
  <si>
    <t>NSE</t>
  </si>
  <si>
    <t>Profit of Rs.16/-</t>
  </si>
  <si>
    <t>Profit of Rs.11/-</t>
  </si>
  <si>
    <t>840-850</t>
  </si>
  <si>
    <t>715-725</t>
  </si>
  <si>
    <t>820-850</t>
  </si>
  <si>
    <t>780-800</t>
  </si>
  <si>
    <t>4050-4100</t>
  </si>
  <si>
    <t>Profit of Rs.12.5/-</t>
  </si>
  <si>
    <t xml:space="preserve"> LT OCT FUT</t>
  </si>
  <si>
    <t>1760-1770</t>
  </si>
  <si>
    <t>AKASHDEEP</t>
  </si>
  <si>
    <t>DANVIR SINGH</t>
  </si>
  <si>
    <t>DHANANJAY MALIK</t>
  </si>
  <si>
    <t>AIRTEL-RE</t>
  </si>
  <si>
    <t>Bharti Airtel Limited-RE</t>
  </si>
  <si>
    <t>WALCHANNAG</t>
  </si>
  <si>
    <t>Walchandnagar Ind. Ltd</t>
  </si>
  <si>
    <t>VISTRA ITCL INDIA LIMITED</t>
  </si>
  <si>
    <t xml:space="preserve"> SBILIFE OCT FUT</t>
  </si>
  <si>
    <t>1280-1290</t>
  </si>
  <si>
    <t>Profit of Rs.10.5/-</t>
  </si>
  <si>
    <t>Profit of Rs.6/-</t>
  </si>
  <si>
    <t>Loss of Rs.10.5/-</t>
  </si>
  <si>
    <t>Loss of Rs.19/-</t>
  </si>
  <si>
    <t xml:space="preserve">RELIANCE 2600 CE OCT </t>
  </si>
  <si>
    <t>64-66</t>
  </si>
  <si>
    <t>Profit of Rs.15.5/-</t>
  </si>
  <si>
    <t>HINDUNILVR OCT FUT</t>
  </si>
  <si>
    <t>2690-2695</t>
  </si>
  <si>
    <t>2760-2790</t>
  </si>
  <si>
    <t xml:space="preserve">BRITANNIA OCT FUT </t>
  </si>
  <si>
    <t>3948-3952</t>
  </si>
  <si>
    <t>4050-4070</t>
  </si>
  <si>
    <t>230-233</t>
  </si>
  <si>
    <t>260-270</t>
  </si>
  <si>
    <t>Part Profit of Rs.33.5/-</t>
  </si>
  <si>
    <t>Profit of Rs.18.5/-</t>
  </si>
  <si>
    <t>Profit of Rs.102.5/-</t>
  </si>
  <si>
    <t>Profit of Rs.20.5/-</t>
  </si>
  <si>
    <t>ANUPAM</t>
  </si>
  <si>
    <t>KABIR SHRAN DAGAR</t>
  </si>
  <si>
    <t>NEERAJ PAL BALYAN</t>
  </si>
  <si>
    <t>PRISMX</t>
  </si>
  <si>
    <t>GRACEUNITED REAL ESTATE PRIVATE LIMITED</t>
  </si>
  <si>
    <t>ORTINLAB</t>
  </si>
  <si>
    <t>Ortin Laboratories Ltd</t>
  </si>
  <si>
    <t>NIFTY 17850 PE 14-OCT</t>
  </si>
  <si>
    <t>NIFTY 17850 PE 07-OCT</t>
  </si>
  <si>
    <t>250-300</t>
  </si>
  <si>
    <t>7NR</t>
  </si>
  <si>
    <t>BHATI SHANI</t>
  </si>
  <si>
    <t>SUNIL KUMAR CHORDIA</t>
  </si>
  <si>
    <t>AMRAAGRI</t>
  </si>
  <si>
    <t>ABHINAV ANAND</t>
  </si>
  <si>
    <t>MANSUKH VALJI BORICHA</t>
  </si>
  <si>
    <t>ARTEFACT</t>
  </si>
  <si>
    <t>CHANDAN TOTARAM SIDHWANI</t>
  </si>
  <si>
    <t>FRASER</t>
  </si>
  <si>
    <t>SAMIRKUMAR SUMANLAL GANDHI</t>
  </si>
  <si>
    <t>GLCL</t>
  </si>
  <si>
    <t>PRITI DEEPAK RATHI</t>
  </si>
  <si>
    <t>SRIDHARAN AYYUVAIYEN</t>
  </si>
  <si>
    <t>RAJESH JOSHI</t>
  </si>
  <si>
    <t>RAMA KRISHNA MITTINTI</t>
  </si>
  <si>
    <t>GOPAIST</t>
  </si>
  <si>
    <t>SHARAD KANAYALAL SHAH</t>
  </si>
  <si>
    <t>INTELSOFT</t>
  </si>
  <si>
    <t>CHIMMAN LAL AGRAWAL</t>
  </si>
  <si>
    <t>KOCL</t>
  </si>
  <si>
    <t>BASANT MARKETING PRIVATE LIMITED</t>
  </si>
  <si>
    <t>OBCL</t>
  </si>
  <si>
    <t>VIBHUTI COMMODITIES PRIVATE LIMITED</t>
  </si>
  <si>
    <t>OZONEWORLD</t>
  </si>
  <si>
    <t>KAMAL SINGH MEHTA</t>
  </si>
  <si>
    <t>PREVEST</t>
  </si>
  <si>
    <t>EQUITYINTELLIGENCEINDIA PRIVATELIMITED</t>
  </si>
  <si>
    <t>SHANKARLAL KUMHAR</t>
  </si>
  <si>
    <t>RISHILASE</t>
  </si>
  <si>
    <t>BHARATH CHAMPALAL JAIN</t>
  </si>
  <si>
    <t>RAMANLAL DAHYABHAI PATEL</t>
  </si>
  <si>
    <t>ROLLT</t>
  </si>
  <si>
    <t>SHEETAL</t>
  </si>
  <si>
    <t>NYSSA CORPORATION LIMITED</t>
  </si>
  <si>
    <t>SRESTHA</t>
  </si>
  <si>
    <t>RVB BUSINESS CONSULTANCY SERVICES LLP</t>
  </si>
  <si>
    <t>SUNIL BHANDARI</t>
  </si>
  <si>
    <t>TEJNAKSH</t>
  </si>
  <si>
    <t>SREE GANESH CAPLEASE SERVICES PVT. LTD.</t>
  </si>
  <si>
    <t>TEXELIN</t>
  </si>
  <si>
    <t>NEW INDIA ASSURANCE CO LTD</t>
  </si>
  <si>
    <t>NAGARAJA NAIDU VADLAMUDI</t>
  </si>
  <si>
    <t>TMRVL</t>
  </si>
  <si>
    <t>BP EQUITIES PVT. LTD.</t>
  </si>
  <si>
    <t>UTLINDS</t>
  </si>
  <si>
    <t>VANRAJ DADBHAI KAHOR</t>
  </si>
  <si>
    <t>WHITEORG</t>
  </si>
  <si>
    <t>AGROPHOS</t>
  </si>
  <si>
    <t>Agro Phos India Limited</t>
  </si>
  <si>
    <t>MUKUL MAHESHWARI (HUF)</t>
  </si>
  <si>
    <t>AJOONI</t>
  </si>
  <si>
    <t>Ajooni Biotech Limited</t>
  </si>
  <si>
    <t>JILESH NAVIN CHHEDA</t>
  </si>
  <si>
    <t>ANSALHSG</t>
  </si>
  <si>
    <t>Ansal Housing and Constru</t>
  </si>
  <si>
    <t>SHRI MUKTA SHARES</t>
  </si>
  <si>
    <t>DHANBANK</t>
  </si>
  <si>
    <t>Dhanlaxmi Bank Limited</t>
  </si>
  <si>
    <t>VRIDHI</t>
  </si>
  <si>
    <t>GSS</t>
  </si>
  <si>
    <t>GSS Infotech Limited</t>
  </si>
  <si>
    <t>VIKRAMKUMAR KARANRAJ SAKARIA HUF DAKSH CORPORATION</t>
  </si>
  <si>
    <t>LINCOLN</t>
  </si>
  <si>
    <t>Lincoln Pharma Ltd</t>
  </si>
  <si>
    <t>SWETSAM STOCK HOLDING PRIVATE LIMITED</t>
  </si>
  <si>
    <t>ANSARI NAMRA FIRDAUS AAMIR ANJUM</t>
  </si>
  <si>
    <t>RCOM</t>
  </si>
  <si>
    <t>Reliance Comm. Ltd.</t>
  </si>
  <si>
    <t>ANKITA VISHAL SHAH</t>
  </si>
  <si>
    <t>Rollatainers Limited</t>
  </si>
  <si>
    <t>NISHITH ATULBHAI SHAH</t>
  </si>
  <si>
    <t>The Mandhana Ret Vent Ltd</t>
  </si>
  <si>
    <t>ARIHANT JAIN</t>
  </si>
  <si>
    <t>GAURAV DOSHI</t>
  </si>
  <si>
    <t>BP EQUITIES PRIVATE LIMITED</t>
  </si>
  <si>
    <t>VETO</t>
  </si>
  <si>
    <t>Veto Switchgear Cable Ltd</t>
  </si>
  <si>
    <t>M T CORPORATION</t>
  </si>
  <si>
    <t>VANGUARD EMERGING MARKETS STOCK INDEX FUND A SERIES OF VIEIF</t>
  </si>
  <si>
    <t>VANGUARD TOTAL INTERNATIONAL STOCK INDEX FUND</t>
  </si>
  <si>
    <t>HOUSING DEVELOPMENT FINANCE CORPORATION LIMITED</t>
  </si>
  <si>
    <t>CROWN</t>
  </si>
  <si>
    <t>Crown Lifters Ltd.</t>
  </si>
  <si>
    <t>MAMAD NANJI KOTADIA</t>
  </si>
  <si>
    <t>DSML</t>
  </si>
  <si>
    <t>Debock Sale Marketing Ltd</t>
  </si>
  <si>
    <t>SUNIL KALOT</t>
  </si>
  <si>
    <t>HEMAL ARUNBHAI MEHTA</t>
  </si>
  <si>
    <t>KRUPA BHAVIN SHAH</t>
  </si>
  <si>
    <t>DARSHAN HARISH KARIA</t>
  </si>
  <si>
    <t>200-203</t>
  </si>
  <si>
    <t>Profit of Rs.4.75/-</t>
  </si>
  <si>
    <t>HDFCLIFE 740 CE OCT</t>
  </si>
  <si>
    <t>Profit of Rs. 17.5/-</t>
  </si>
  <si>
    <t>Profit of Rs.3.5/-</t>
  </si>
  <si>
    <t>1800-1808</t>
  </si>
  <si>
    <t>1880-1900</t>
  </si>
  <si>
    <t>GRASIM OCT FUT</t>
  </si>
  <si>
    <t>1616-1620</t>
  </si>
  <si>
    <t>1650-1660</t>
  </si>
  <si>
    <t>ICICIPRULI OCT FUT</t>
  </si>
  <si>
    <t>686-687</t>
  </si>
  <si>
    <t xml:space="preserve"> NIFTY 17800 PE 14-OCT</t>
  </si>
  <si>
    <t>160-180</t>
  </si>
  <si>
    <t>BANKNIFTY 37700 PE 14-OCT</t>
  </si>
  <si>
    <t>Profit of Rs.45/-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</si>
</sst>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5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center" vertical="center"/>
    </xf>
    <xf numFmtId="168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8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9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center" vertical="center"/>
    </xf>
    <xf numFmtId="168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8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4" borderId="0" xfId="0" applyFont="1" applyFill="1" applyBorder="1"/>
    <xf numFmtId="0" fontId="0" fillId="15" borderId="0" xfId="0" applyFont="1" applyFill="1" applyAlignment="1"/>
    <xf numFmtId="165" fontId="35" fillId="14" borderId="21" xfId="0" applyNumberFormat="1" applyFont="1" applyFill="1" applyBorder="1" applyAlignment="1">
      <alignment horizontal="center" vertical="center"/>
    </xf>
    <xf numFmtId="1" fontId="35" fillId="2" borderId="21" xfId="0" applyNumberFormat="1" applyFont="1" applyFill="1" applyBorder="1" applyAlignment="1">
      <alignment horizontal="center" vertical="center"/>
    </xf>
    <xf numFmtId="165" fontId="35" fillId="2" borderId="21" xfId="0" applyNumberFormat="1" applyFont="1" applyFill="1" applyBorder="1" applyAlignment="1">
      <alignment horizontal="center" vertical="center"/>
    </xf>
    <xf numFmtId="166" fontId="35" fillId="2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 applyAlignment="1">
      <alignment horizontal="left"/>
    </xf>
    <xf numFmtId="0" fontId="35" fillId="2" borderId="21" xfId="0" applyFont="1" applyFill="1" applyBorder="1" applyAlignment="1">
      <alignment horizontal="center" vertical="center"/>
    </xf>
    <xf numFmtId="2" fontId="36" fillId="2" borderId="21" xfId="0" applyNumberFormat="1" applyFont="1" applyFill="1" applyBorder="1" applyAlignment="1">
      <alignment horizontal="center" vertical="center"/>
    </xf>
    <xf numFmtId="0" fontId="0" fillId="16" borderId="0" xfId="0" applyFont="1" applyFill="1" applyAlignment="1"/>
    <xf numFmtId="0" fontId="35" fillId="14" borderId="0" xfId="0" applyFont="1" applyFill="1" applyBorder="1"/>
    <xf numFmtId="0" fontId="35" fillId="14" borderId="0" xfId="0" applyFont="1" applyFill="1" applyBorder="1" applyAlignment="1">
      <alignment horizontal="center"/>
    </xf>
    <xf numFmtId="1" fontId="35" fillId="14" borderId="23" xfId="0" applyNumberFormat="1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166" fontId="35" fillId="14" borderId="23" xfId="0" applyNumberFormat="1" applyFont="1" applyFill="1" applyBorder="1" applyAlignment="1">
      <alignment horizontal="center" vertical="center"/>
    </xf>
    <xf numFmtId="0" fontId="35" fillId="14" borderId="23" xfId="0" applyFont="1" applyFill="1" applyBorder="1" applyAlignment="1">
      <alignment horizontal="left"/>
    </xf>
    <xf numFmtId="0" fontId="35" fillId="14" borderId="23" xfId="0" applyFont="1" applyFill="1" applyBorder="1" applyAlignment="1">
      <alignment horizontal="center" vertical="center"/>
    </xf>
    <xf numFmtId="0" fontId="36" fillId="2" borderId="21" xfId="0" applyFont="1" applyFill="1" applyBorder="1" applyAlignment="1">
      <alignment horizontal="center" vertical="center"/>
    </xf>
    <xf numFmtId="10" fontId="36" fillId="2" borderId="21" xfId="0" applyNumberFormat="1" applyFont="1" applyFill="1" applyBorder="1" applyAlignment="1">
      <alignment horizontal="center" vertical="center" wrapText="1"/>
    </xf>
    <xf numFmtId="16" fontId="37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/>
    <xf numFmtId="0" fontId="42" fillId="15" borderId="0" xfId="0" applyFont="1" applyFill="1" applyAlignment="1"/>
    <xf numFmtId="165" fontId="35" fillId="14" borderId="24" xfId="0" applyNumberFormat="1" applyFont="1" applyFill="1" applyBorder="1" applyAlignment="1">
      <alignment horizontal="center" vertical="center"/>
    </xf>
    <xf numFmtId="1" fontId="35" fillId="11" borderId="23" xfId="0" applyNumberFormat="1" applyFont="1" applyFill="1" applyBorder="1" applyAlignment="1">
      <alignment horizontal="center" vertical="center"/>
    </xf>
    <xf numFmtId="166" fontId="35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 applyAlignment="1">
      <alignment horizontal="center" vertical="center"/>
    </xf>
    <xf numFmtId="2" fontId="36" fillId="2" borderId="20" xfId="0" applyNumberFormat="1" applyFont="1" applyFill="1" applyBorder="1" applyAlignment="1">
      <alignment horizontal="center" vertical="center"/>
    </xf>
    <xf numFmtId="2" fontId="36" fillId="2" borderId="24" xfId="0" applyNumberFormat="1" applyFont="1" applyFill="1" applyBorder="1" applyAlignment="1">
      <alignment horizontal="center" vertical="center"/>
    </xf>
    <xf numFmtId="0" fontId="36" fillId="14" borderId="2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1" fillId="11" borderId="1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top"/>
    </xf>
    <xf numFmtId="0" fontId="35" fillId="11" borderId="23" xfId="0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2" fontId="36" fillId="13" borderId="1" xfId="0" applyNumberFormat="1" applyFont="1" applyFill="1" applyBorder="1" applyAlignment="1">
      <alignment horizontal="center" vertical="center"/>
    </xf>
    <xf numFmtId="10" fontId="36" fillId="13" borderId="1" xfId="0" applyNumberFormat="1" applyFont="1" applyFill="1" applyBorder="1" applyAlignment="1">
      <alignment horizontal="center" vertical="center" wrapText="1"/>
    </xf>
    <xf numFmtId="16" fontId="36" fillId="13" borderId="1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165" fontId="35" fillId="17" borderId="1" xfId="0" applyNumberFormat="1" applyFont="1" applyFill="1" applyBorder="1" applyAlignment="1">
      <alignment horizontal="center" vertical="center"/>
    </xf>
    <xf numFmtId="0" fontId="36" fillId="17" borderId="1" xfId="0" applyFont="1" applyFill="1" applyBorder="1"/>
    <xf numFmtId="43" fontId="35" fillId="17" borderId="1" xfId="0" applyNumberFormat="1" applyFont="1" applyFill="1" applyBorder="1" applyAlignment="1">
      <alignment horizontal="center" vertical="top"/>
    </xf>
    <xf numFmtId="0" fontId="35" fillId="17" borderId="1" xfId="0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top"/>
    </xf>
    <xf numFmtId="0" fontId="36" fillId="18" borderId="1" xfId="0" applyFont="1" applyFill="1" applyBorder="1" applyAlignment="1">
      <alignment horizontal="center" vertical="center"/>
    </xf>
    <xf numFmtId="2" fontId="36" fillId="18" borderId="1" xfId="0" applyNumberFormat="1" applyFont="1" applyFill="1" applyBorder="1" applyAlignment="1">
      <alignment horizontal="center" vertical="center"/>
    </xf>
    <xf numFmtId="10" fontId="36" fillId="18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1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15" fontId="35" fillId="17" borderId="0" xfId="0" applyNumberFormat="1" applyFont="1" applyFill="1" applyBorder="1" applyAlignment="1">
      <alignment horizontal="center" vertical="center"/>
    </xf>
    <xf numFmtId="16" fontId="36" fillId="14" borderId="21" xfId="0" applyNumberFormat="1" applyFont="1" applyFill="1" applyBorder="1" applyAlignment="1">
      <alignment horizontal="center" vertical="center"/>
    </xf>
    <xf numFmtId="0" fontId="35" fillId="2" borderId="21" xfId="0" applyFont="1" applyFill="1" applyBorder="1"/>
    <xf numFmtId="167" fontId="36" fillId="2" borderId="21" xfId="0" applyNumberFormat="1" applyFont="1" applyFill="1" applyBorder="1" applyAlignment="1">
      <alignment horizontal="center" vertical="center"/>
    </xf>
    <xf numFmtId="43" fontId="36" fillId="2" borderId="2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4" borderId="15" xfId="0" applyFont="1" applyFill="1" applyBorder="1"/>
    <xf numFmtId="0" fontId="35" fillId="14" borderId="15" xfId="0" applyFont="1" applyFill="1" applyBorder="1" applyAlignment="1">
      <alignment horizontal="center" vertical="center"/>
    </xf>
    <xf numFmtId="0" fontId="1" fillId="14" borderId="0" xfId="0" applyFont="1" applyFill="1" applyBorder="1" applyAlignment="1">
      <alignment horizontal="center"/>
    </xf>
    <xf numFmtId="0" fontId="36" fillId="2" borderId="15" xfId="0" applyFont="1" applyFill="1" applyBorder="1"/>
    <xf numFmtId="2" fontId="44" fillId="14" borderId="21" xfId="0" applyNumberFormat="1" applyFont="1" applyFill="1" applyBorder="1" applyAlignment="1">
      <alignment horizontal="center" vertical="center"/>
    </xf>
    <xf numFmtId="167" fontId="36" fillId="14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36" fillId="19" borderId="21" xfId="0" applyFont="1" applyFill="1" applyBorder="1" applyAlignment="1">
      <alignment horizontal="center" vertical="center"/>
    </xf>
    <xf numFmtId="165" fontId="35" fillId="14" borderId="23" xfId="0" applyNumberFormat="1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15" fontId="1" fillId="17" borderId="1" xfId="0" applyNumberFormat="1" applyFont="1" applyFill="1" applyBorder="1" applyAlignment="1">
      <alignment horizontal="center" vertical="center"/>
    </xf>
    <xf numFmtId="0" fontId="35" fillId="14" borderId="3" xfId="0" applyFont="1" applyFill="1" applyBorder="1" applyAlignment="1">
      <alignment horizontal="center" vertical="center"/>
    </xf>
    <xf numFmtId="166" fontId="35" fillId="14" borderId="25" xfId="0" applyNumberFormat="1" applyFont="1" applyFill="1" applyBorder="1" applyAlignment="1">
      <alignment horizontal="center" vertical="center"/>
    </xf>
    <xf numFmtId="0" fontId="43" fillId="15" borderId="21" xfId="0" applyFont="1" applyFill="1" applyBorder="1" applyAlignment="1"/>
    <xf numFmtId="0" fontId="35" fillId="14" borderId="26" xfId="0" applyFont="1" applyFill="1" applyBorder="1" applyAlignment="1">
      <alignment horizontal="center" vertical="center"/>
    </xf>
    <xf numFmtId="2" fontId="36" fillId="19" borderId="21" xfId="0" applyNumberFormat="1" applyFont="1" applyFill="1" applyBorder="1" applyAlignment="1">
      <alignment horizontal="center" vertical="center"/>
    </xf>
    <xf numFmtId="16" fontId="36" fillId="19" borderId="21" xfId="0" applyNumberFormat="1" applyFont="1" applyFill="1" applyBorder="1" applyAlignment="1">
      <alignment horizontal="center" vertical="center"/>
    </xf>
    <xf numFmtId="0" fontId="36" fillId="19" borderId="15" xfId="0" applyFont="1" applyFill="1" applyBorder="1" applyAlignment="1">
      <alignment horizontal="center" vertical="center"/>
    </xf>
    <xf numFmtId="43" fontId="36" fillId="20" borderId="15" xfId="0" applyNumberFormat="1" applyFont="1" applyFill="1" applyBorder="1" applyAlignment="1">
      <alignment horizontal="center" vertical="center"/>
    </xf>
    <xf numFmtId="16" fontId="37" fillId="19" borderId="21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6" fillId="11" borderId="2" xfId="0" applyFont="1" applyFill="1" applyBorder="1" applyAlignment="1">
      <alignment horizontal="center" vertical="center"/>
    </xf>
    <xf numFmtId="2" fontId="36" fillId="11" borderId="5" xfId="0" applyNumberFormat="1" applyFont="1" applyFill="1" applyBorder="1" applyAlignment="1">
      <alignment horizontal="center" vertical="center"/>
    </xf>
    <xf numFmtId="167" fontId="36" fillId="11" borderId="21" xfId="0" applyNumberFormat="1" applyFont="1" applyFill="1" applyBorder="1" applyAlignment="1">
      <alignment horizontal="center" vertical="center"/>
    </xf>
    <xf numFmtId="0" fontId="36" fillId="11" borderId="21" xfId="0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0" fontId="35" fillId="11" borderId="21" xfId="0" applyFont="1" applyFill="1" applyBorder="1"/>
    <xf numFmtId="0" fontId="35" fillId="21" borderId="21" xfId="0" applyFont="1" applyFill="1" applyBorder="1" applyAlignment="1">
      <alignment horizontal="center" vertical="center"/>
    </xf>
    <xf numFmtId="165" fontId="35" fillId="21" borderId="21" xfId="0" applyNumberFormat="1" applyFont="1" applyFill="1" applyBorder="1" applyAlignment="1">
      <alignment horizontal="center" vertical="center"/>
    </xf>
    <xf numFmtId="0" fontId="35" fillId="21" borderId="21" xfId="0" applyFont="1" applyFill="1" applyBorder="1"/>
    <xf numFmtId="0" fontId="36" fillId="21" borderId="2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0" fontId="36" fillId="21" borderId="2" xfId="0" applyFont="1" applyFill="1" applyBorder="1" applyAlignment="1">
      <alignment horizontal="center" vertical="center"/>
    </xf>
    <xf numFmtId="2" fontId="36" fillId="21" borderId="5" xfId="0" applyNumberFormat="1" applyFont="1" applyFill="1" applyBorder="1" applyAlignment="1">
      <alignment horizontal="center" vertical="center"/>
    </xf>
    <xf numFmtId="167" fontId="36" fillId="21" borderId="21" xfId="0" applyNumberFormat="1" applyFont="1" applyFill="1" applyBorder="1" applyAlignment="1">
      <alignment horizontal="center" vertical="center"/>
    </xf>
    <xf numFmtId="43" fontId="36" fillId="22" borderId="21" xfId="0" applyNumberFormat="1" applyFont="1" applyFill="1" applyBorder="1" applyAlignment="1">
      <alignment horizontal="center" vertical="center"/>
    </xf>
    <xf numFmtId="16" fontId="36" fillId="21" borderId="21" xfId="0" applyNumberFormat="1" applyFont="1" applyFill="1" applyBorder="1" applyAlignment="1">
      <alignment horizontal="center" vertical="center"/>
    </xf>
    <xf numFmtId="0" fontId="35" fillId="11" borderId="3" xfId="0" applyFont="1" applyFill="1" applyBorder="1" applyAlignment="1">
      <alignment horizontal="center" vertical="center"/>
    </xf>
    <xf numFmtId="166" fontId="35" fillId="11" borderId="25" xfId="0" applyNumberFormat="1" applyFont="1" applyFill="1" applyBorder="1" applyAlignment="1">
      <alignment horizontal="center" vertical="center"/>
    </xf>
    <xf numFmtId="0" fontId="43" fillId="23" borderId="21" xfId="0" applyFont="1" applyFill="1" applyBorder="1" applyAlignment="1"/>
    <xf numFmtId="2" fontId="36" fillId="6" borderId="24" xfId="0" applyNumberFormat="1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6" borderId="1" xfId="0" applyNumberFormat="1" applyFont="1" applyFill="1" applyBorder="1" applyAlignment="1">
      <alignment horizontal="center" vertical="center"/>
    </xf>
    <xf numFmtId="165" fontId="35" fillId="17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/>
    <xf numFmtId="0" fontId="36" fillId="12" borderId="21" xfId="0" applyFont="1" applyFill="1" applyBorder="1" applyAlignment="1">
      <alignment horizontal="center" vertical="center"/>
    </xf>
    <xf numFmtId="0" fontId="36" fillId="6" borderId="3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5" xfId="0" applyNumberFormat="1" applyFont="1" applyFill="1" applyBorder="1" applyAlignment="1">
      <alignment horizontal="center" vertical="center"/>
    </xf>
    <xf numFmtId="167" fontId="36" fillId="12" borderId="21" xfId="0" applyNumberFormat="1" applyFont="1" applyFill="1" applyBorder="1" applyAlignment="1">
      <alignment horizontal="center" vertical="center"/>
    </xf>
    <xf numFmtId="43" fontId="36" fillId="13" borderId="21" xfId="0" applyNumberFormat="1" applyFont="1" applyFill="1" applyBorder="1" applyAlignment="1">
      <alignment horizontal="center" vertical="center"/>
    </xf>
    <xf numFmtId="16" fontId="36" fillId="12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18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18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18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18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0" fontId="36" fillId="2" borderId="18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5" fillId="11" borderId="28" xfId="0" applyFont="1" applyFill="1" applyBorder="1" applyAlignment="1">
      <alignment horizontal="center" vertical="center"/>
    </xf>
    <xf numFmtId="16" fontId="35" fillId="11" borderId="28" xfId="0" applyNumberFormat="1" applyFont="1" applyFill="1" applyBorder="1" applyAlignment="1">
      <alignment horizontal="center" vertical="center"/>
    </xf>
    <xf numFmtId="0" fontId="35" fillId="11" borderId="26" xfId="0" applyFont="1" applyFill="1" applyBorder="1" applyAlignment="1">
      <alignment horizontal="center" vertical="center"/>
    </xf>
    <xf numFmtId="0" fontId="35" fillId="11" borderId="29" xfId="0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/>
    <xf numFmtId="0" fontId="36" fillId="11" borderId="23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167" fontId="36" fillId="11" borderId="23" xfId="0" applyNumberFormat="1" applyFont="1" applyFill="1" applyBorder="1" applyAlignment="1">
      <alignment horizontal="center" vertical="center"/>
    </xf>
    <xf numFmtId="43" fontId="36" fillId="6" borderId="23" xfId="0" applyNumberFormat="1" applyFont="1" applyFill="1" applyBorder="1" applyAlignment="1">
      <alignment horizontal="center" vertical="center"/>
    </xf>
    <xf numFmtId="16" fontId="36" fillId="11" borderId="23" xfId="0" applyNumberFormat="1" applyFont="1" applyFill="1" applyBorder="1" applyAlignment="1">
      <alignment horizontal="center" vertical="center"/>
    </xf>
    <xf numFmtId="0" fontId="35" fillId="14" borderId="21" xfId="0" applyFont="1" applyFill="1" applyBorder="1"/>
    <xf numFmtId="2" fontId="36" fillId="14" borderId="21" xfId="0" applyNumberFormat="1" applyFont="1" applyFill="1" applyBorder="1" applyAlignment="1">
      <alignment horizontal="center" vertical="center"/>
    </xf>
    <xf numFmtId="43" fontId="36" fillId="24" borderId="23" xfId="0" applyNumberFormat="1" applyFont="1" applyFill="1" applyBorder="1" applyAlignment="1">
      <alignment horizontal="center" vertical="center"/>
    </xf>
    <xf numFmtId="16" fontId="37" fillId="6" borderId="23" xfId="0" applyNumberFormat="1" applyFont="1" applyFill="1" applyBorder="1" applyAlignment="1">
      <alignment horizontal="center" vertical="center"/>
    </xf>
    <xf numFmtId="43" fontId="36" fillId="24" borderId="24" xfId="0" applyNumberFormat="1" applyFont="1" applyFill="1" applyBorder="1" applyAlignment="1">
      <alignment horizontal="center" vertical="center"/>
    </xf>
    <xf numFmtId="16" fontId="37" fillId="6" borderId="24" xfId="0" applyNumberFormat="1" applyFont="1" applyFill="1" applyBorder="1" applyAlignment="1">
      <alignment horizontal="center" vertical="center"/>
    </xf>
    <xf numFmtId="0" fontId="36" fillId="6" borderId="23" xfId="0" applyFont="1" applyFill="1" applyBorder="1" applyAlignment="1">
      <alignment horizontal="center" vertical="center"/>
    </xf>
    <xf numFmtId="0" fontId="36" fillId="6" borderId="24" xfId="0" applyFont="1" applyFill="1" applyBorder="1" applyAlignment="1">
      <alignment horizontal="center" vertical="center"/>
    </xf>
    <xf numFmtId="16" fontId="37" fillId="11" borderId="21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198</xdr:row>
      <xdr:rowOff>0</xdr:rowOff>
    </xdr:from>
    <xdr:to>
      <xdr:col>11</xdr:col>
      <xdr:colOff>123825</xdr:colOff>
      <xdr:row>212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197</xdr:row>
      <xdr:rowOff>123825</xdr:rowOff>
    </xdr:from>
    <xdr:to>
      <xdr:col>4</xdr:col>
      <xdr:colOff>304800</xdr:colOff>
      <xdr:row>202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Q13" sqref="Q13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6" t="s">
        <v>16</v>
      </c>
      <c r="B9" s="398" t="s">
        <v>17</v>
      </c>
      <c r="C9" s="398" t="s">
        <v>18</v>
      </c>
      <c r="D9" s="398" t="s">
        <v>19</v>
      </c>
      <c r="E9" s="26" t="s">
        <v>20</v>
      </c>
      <c r="F9" s="26" t="s">
        <v>21</v>
      </c>
      <c r="G9" s="393" t="s">
        <v>22</v>
      </c>
      <c r="H9" s="394"/>
      <c r="I9" s="395"/>
      <c r="J9" s="393" t="s">
        <v>23</v>
      </c>
      <c r="K9" s="394"/>
      <c r="L9" s="395"/>
      <c r="M9" s="26"/>
      <c r="N9" s="27"/>
      <c r="O9" s="27"/>
      <c r="P9" s="27"/>
    </row>
    <row r="10" spans="1:16" ht="59.25" customHeight="1">
      <c r="A10" s="397"/>
      <c r="B10" s="399"/>
      <c r="C10" s="399"/>
      <c r="D10" s="399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44497</v>
      </c>
      <c r="E11" s="35">
        <v>37886.300000000003</v>
      </c>
      <c r="F11" s="35">
        <v>37901.433333333342</v>
      </c>
      <c r="G11" s="36">
        <v>37752.966666666682</v>
      </c>
      <c r="H11" s="36">
        <v>37619.633333333339</v>
      </c>
      <c r="I11" s="36">
        <v>37471.166666666679</v>
      </c>
      <c r="J11" s="36">
        <v>38034.766666666685</v>
      </c>
      <c r="K11" s="36">
        <v>38183.233333333344</v>
      </c>
      <c r="L11" s="36">
        <v>38316.566666666688</v>
      </c>
      <c r="M11" s="37">
        <v>38049.9</v>
      </c>
      <c r="N11" s="37">
        <v>37768.1</v>
      </c>
      <c r="O11" s="38">
        <v>1840300</v>
      </c>
      <c r="P11" s="39">
        <v>-8.7797563726036906E-2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44497</v>
      </c>
      <c r="E12" s="40">
        <v>17808.150000000001</v>
      </c>
      <c r="F12" s="40">
        <v>17815.100000000002</v>
      </c>
      <c r="G12" s="41">
        <v>17746.200000000004</v>
      </c>
      <c r="H12" s="41">
        <v>17684.250000000004</v>
      </c>
      <c r="I12" s="41">
        <v>17615.350000000006</v>
      </c>
      <c r="J12" s="41">
        <v>17877.050000000003</v>
      </c>
      <c r="K12" s="41">
        <v>17945.950000000004</v>
      </c>
      <c r="L12" s="41">
        <v>18007.900000000001</v>
      </c>
      <c r="M12" s="31">
        <v>17884</v>
      </c>
      <c r="N12" s="31">
        <v>17753.150000000001</v>
      </c>
      <c r="O12" s="42">
        <v>13115850</v>
      </c>
      <c r="P12" s="43">
        <v>-3.8088916920910584E-2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44497</v>
      </c>
      <c r="E13" s="40">
        <v>18381</v>
      </c>
      <c r="F13" s="40">
        <v>18413.149999999998</v>
      </c>
      <c r="G13" s="41">
        <v>18334.849999999995</v>
      </c>
      <c r="H13" s="41">
        <v>18288.699999999997</v>
      </c>
      <c r="I13" s="41">
        <v>18210.399999999994</v>
      </c>
      <c r="J13" s="41">
        <v>18459.299999999996</v>
      </c>
      <c r="K13" s="41">
        <v>18537.599999999999</v>
      </c>
      <c r="L13" s="41">
        <v>18583.749999999996</v>
      </c>
      <c r="M13" s="31">
        <v>18491.45</v>
      </c>
      <c r="N13" s="31">
        <v>18367</v>
      </c>
      <c r="O13" s="42">
        <v>2160</v>
      </c>
      <c r="P13" s="43">
        <v>-3.5714285714285712E-2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44497</v>
      </c>
      <c r="E14" s="40">
        <v>1085.3499999999999</v>
      </c>
      <c r="F14" s="40">
        <v>1091.7333333333333</v>
      </c>
      <c r="G14" s="41">
        <v>1063.4666666666667</v>
      </c>
      <c r="H14" s="41">
        <v>1041.5833333333333</v>
      </c>
      <c r="I14" s="41">
        <v>1013.3166666666666</v>
      </c>
      <c r="J14" s="41">
        <v>1113.6166666666668</v>
      </c>
      <c r="K14" s="41">
        <v>1141.8833333333337</v>
      </c>
      <c r="L14" s="41">
        <v>1163.7666666666669</v>
      </c>
      <c r="M14" s="31">
        <v>1120</v>
      </c>
      <c r="N14" s="31">
        <v>1069.8499999999999</v>
      </c>
      <c r="O14" s="42">
        <v>3189200</v>
      </c>
      <c r="P14" s="43">
        <v>6.9779924852388618E-3</v>
      </c>
    </row>
    <row r="15" spans="1:16" ht="12.75" customHeight="1">
      <c r="A15" s="31">
        <v>5</v>
      </c>
      <c r="B15" s="32" t="s">
        <v>48</v>
      </c>
      <c r="C15" s="33" t="s">
        <v>240</v>
      </c>
      <c r="D15" s="34">
        <v>44497</v>
      </c>
      <c r="E15" s="40">
        <v>21809.9</v>
      </c>
      <c r="F15" s="40">
        <v>22115.533333333336</v>
      </c>
      <c r="G15" s="41">
        <v>21420.416666666672</v>
      </c>
      <c r="H15" s="41">
        <v>21030.933333333334</v>
      </c>
      <c r="I15" s="41">
        <v>20335.816666666669</v>
      </c>
      <c r="J15" s="41">
        <v>22505.016666666674</v>
      </c>
      <c r="K15" s="41">
        <v>23200.133333333335</v>
      </c>
      <c r="L15" s="41">
        <v>23589.616666666676</v>
      </c>
      <c r="M15" s="31">
        <v>22810.65</v>
      </c>
      <c r="N15" s="31">
        <v>21726.05</v>
      </c>
      <c r="O15" s="42">
        <v>29150</v>
      </c>
      <c r="P15" s="43">
        <v>5.0450450450450449E-2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44497</v>
      </c>
      <c r="E16" s="40">
        <v>260.14999999999998</v>
      </c>
      <c r="F16" s="40">
        <v>255.65</v>
      </c>
      <c r="G16" s="41">
        <v>248.5</v>
      </c>
      <c r="H16" s="41">
        <v>236.85</v>
      </c>
      <c r="I16" s="41">
        <v>229.7</v>
      </c>
      <c r="J16" s="41">
        <v>267.3</v>
      </c>
      <c r="K16" s="41">
        <v>274.45000000000005</v>
      </c>
      <c r="L16" s="41">
        <v>286.10000000000002</v>
      </c>
      <c r="M16" s="31">
        <v>262.8</v>
      </c>
      <c r="N16" s="31">
        <v>244</v>
      </c>
      <c r="O16" s="42">
        <v>9851400</v>
      </c>
      <c r="P16" s="43">
        <v>3.2706459525756335E-2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44497</v>
      </c>
      <c r="E17" s="40">
        <v>2271.1999999999998</v>
      </c>
      <c r="F17" s="40">
        <v>2257.7666666666669</v>
      </c>
      <c r="G17" s="41">
        <v>2233.4833333333336</v>
      </c>
      <c r="H17" s="41">
        <v>2195.7666666666669</v>
      </c>
      <c r="I17" s="41">
        <v>2171.4833333333336</v>
      </c>
      <c r="J17" s="41">
        <v>2295.4833333333336</v>
      </c>
      <c r="K17" s="41">
        <v>2319.7666666666673</v>
      </c>
      <c r="L17" s="41">
        <v>2357.4833333333336</v>
      </c>
      <c r="M17" s="31">
        <v>2282.0500000000002</v>
      </c>
      <c r="N17" s="31">
        <v>2220.0500000000002</v>
      </c>
      <c r="O17" s="42">
        <v>2938000</v>
      </c>
      <c r="P17" s="43">
        <v>-4.393101204035145E-2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44497</v>
      </c>
      <c r="E18" s="40">
        <v>1528.3</v>
      </c>
      <c r="F18" s="40">
        <v>1522.3500000000001</v>
      </c>
      <c r="G18" s="41">
        <v>1500.9500000000003</v>
      </c>
      <c r="H18" s="41">
        <v>1473.6000000000001</v>
      </c>
      <c r="I18" s="41">
        <v>1452.2000000000003</v>
      </c>
      <c r="J18" s="41">
        <v>1549.7000000000003</v>
      </c>
      <c r="K18" s="41">
        <v>1571.1000000000004</v>
      </c>
      <c r="L18" s="41">
        <v>1598.4500000000003</v>
      </c>
      <c r="M18" s="31">
        <v>1543.75</v>
      </c>
      <c r="N18" s="31">
        <v>1495</v>
      </c>
      <c r="O18" s="42">
        <v>25632000</v>
      </c>
      <c r="P18" s="43">
        <v>-4.5438657811953864E-3</v>
      </c>
    </row>
    <row r="19" spans="1:16" ht="12.75" customHeight="1">
      <c r="A19" s="31">
        <v>9</v>
      </c>
      <c r="B19" s="32" t="s">
        <v>45</v>
      </c>
      <c r="C19" s="33" t="s">
        <v>47</v>
      </c>
      <c r="D19" s="34">
        <v>44497</v>
      </c>
      <c r="E19" s="40">
        <v>737.65</v>
      </c>
      <c r="F19" s="40">
        <v>730.61666666666667</v>
      </c>
      <c r="G19" s="41">
        <v>719.2833333333333</v>
      </c>
      <c r="H19" s="41">
        <v>700.91666666666663</v>
      </c>
      <c r="I19" s="41">
        <v>689.58333333333326</v>
      </c>
      <c r="J19" s="41">
        <v>748.98333333333335</v>
      </c>
      <c r="K19" s="41">
        <v>760.31666666666661</v>
      </c>
      <c r="L19" s="41">
        <v>778.68333333333339</v>
      </c>
      <c r="M19" s="31">
        <v>741.95</v>
      </c>
      <c r="N19" s="31">
        <v>712.25</v>
      </c>
      <c r="O19" s="42">
        <v>90098750</v>
      </c>
      <c r="P19" s="43">
        <v>-6.2729202856591391E-3</v>
      </c>
    </row>
    <row r="20" spans="1:16" ht="12.75" customHeight="1">
      <c r="A20" s="31">
        <v>10</v>
      </c>
      <c r="B20" s="32" t="s">
        <v>48</v>
      </c>
      <c r="C20" s="33" t="s">
        <v>49</v>
      </c>
      <c r="D20" s="34">
        <v>44497</v>
      </c>
      <c r="E20" s="40">
        <v>3928.8</v>
      </c>
      <c r="F20" s="40">
        <v>3949.2666666666664</v>
      </c>
      <c r="G20" s="41">
        <v>3887.5333333333328</v>
      </c>
      <c r="H20" s="41">
        <v>3846.2666666666664</v>
      </c>
      <c r="I20" s="41">
        <v>3784.5333333333328</v>
      </c>
      <c r="J20" s="41">
        <v>3990.5333333333328</v>
      </c>
      <c r="K20" s="41">
        <v>4052.2666666666664</v>
      </c>
      <c r="L20" s="41">
        <v>4093.5333333333328</v>
      </c>
      <c r="M20" s="31">
        <v>4011</v>
      </c>
      <c r="N20" s="31">
        <v>3908</v>
      </c>
      <c r="O20" s="42">
        <v>476400</v>
      </c>
      <c r="P20" s="43">
        <v>0.11569086651053864</v>
      </c>
    </row>
    <row r="21" spans="1:16" ht="12.75" customHeight="1">
      <c r="A21" s="31">
        <v>11</v>
      </c>
      <c r="B21" s="32" t="s">
        <v>50</v>
      </c>
      <c r="C21" s="33" t="s">
        <v>51</v>
      </c>
      <c r="D21" s="34">
        <v>44497</v>
      </c>
      <c r="E21" s="40">
        <v>762.5</v>
      </c>
      <c r="F21" s="40">
        <v>762.08333333333337</v>
      </c>
      <c r="G21" s="41">
        <v>755.81666666666672</v>
      </c>
      <c r="H21" s="41">
        <v>749.13333333333333</v>
      </c>
      <c r="I21" s="41">
        <v>742.86666666666667</v>
      </c>
      <c r="J21" s="41">
        <v>768.76666666666677</v>
      </c>
      <c r="K21" s="41">
        <v>775.03333333333342</v>
      </c>
      <c r="L21" s="41">
        <v>781.71666666666681</v>
      </c>
      <c r="M21" s="31">
        <v>768.35</v>
      </c>
      <c r="N21" s="31">
        <v>755.4</v>
      </c>
      <c r="O21" s="42">
        <v>9397000</v>
      </c>
      <c r="P21" s="43">
        <v>2.6994535519125683E-2</v>
      </c>
    </row>
    <row r="22" spans="1:16" ht="12.75" customHeight="1">
      <c r="A22" s="31">
        <v>12</v>
      </c>
      <c r="B22" s="32" t="s">
        <v>43</v>
      </c>
      <c r="C22" s="33" t="s">
        <v>52</v>
      </c>
      <c r="D22" s="34">
        <v>44497</v>
      </c>
      <c r="E22" s="40">
        <v>404.1</v>
      </c>
      <c r="F22" s="40">
        <v>402.83333333333331</v>
      </c>
      <c r="G22" s="41">
        <v>399.86666666666662</v>
      </c>
      <c r="H22" s="41">
        <v>395.63333333333333</v>
      </c>
      <c r="I22" s="41">
        <v>392.66666666666663</v>
      </c>
      <c r="J22" s="41">
        <v>407.06666666666661</v>
      </c>
      <c r="K22" s="41">
        <v>410.0333333333333</v>
      </c>
      <c r="L22" s="41">
        <v>414.26666666666659</v>
      </c>
      <c r="M22" s="31">
        <v>405.8</v>
      </c>
      <c r="N22" s="31">
        <v>398.6</v>
      </c>
      <c r="O22" s="42">
        <v>20550000</v>
      </c>
      <c r="P22" s="43">
        <v>1.5868307874833159E-2</v>
      </c>
    </row>
    <row r="23" spans="1:16" ht="12.75" customHeight="1">
      <c r="A23" s="31">
        <v>13</v>
      </c>
      <c r="B23" s="32" t="s">
        <v>48</v>
      </c>
      <c r="C23" s="33" t="s">
        <v>53</v>
      </c>
      <c r="D23" s="34">
        <v>44497</v>
      </c>
      <c r="E23" s="40">
        <v>781.6</v>
      </c>
      <c r="F23" s="40">
        <v>782.5</v>
      </c>
      <c r="G23" s="41">
        <v>778.05</v>
      </c>
      <c r="H23" s="41">
        <v>774.5</v>
      </c>
      <c r="I23" s="41">
        <v>770.05</v>
      </c>
      <c r="J23" s="41">
        <v>786.05</v>
      </c>
      <c r="K23" s="41">
        <v>790.5</v>
      </c>
      <c r="L23" s="41">
        <v>794.05</v>
      </c>
      <c r="M23" s="31">
        <v>786.95</v>
      </c>
      <c r="N23" s="31">
        <v>778.95</v>
      </c>
      <c r="O23" s="42">
        <v>2522300</v>
      </c>
      <c r="P23" s="43">
        <v>3.1488978857399909E-2</v>
      </c>
    </row>
    <row r="24" spans="1:16" ht="12.75" customHeight="1">
      <c r="A24" s="31">
        <v>14</v>
      </c>
      <c r="B24" s="32" t="s">
        <v>45</v>
      </c>
      <c r="C24" s="33" t="s">
        <v>54</v>
      </c>
      <c r="D24" s="34">
        <v>44497</v>
      </c>
      <c r="E24" s="40">
        <v>4448.25</v>
      </c>
      <c r="F24" s="40">
        <v>4444.083333333333</v>
      </c>
      <c r="G24" s="41">
        <v>4398.1666666666661</v>
      </c>
      <c r="H24" s="41">
        <v>4348.083333333333</v>
      </c>
      <c r="I24" s="41">
        <v>4302.1666666666661</v>
      </c>
      <c r="J24" s="41">
        <v>4494.1666666666661</v>
      </c>
      <c r="K24" s="41">
        <v>4540.0833333333321</v>
      </c>
      <c r="L24" s="41">
        <v>4590.1666666666661</v>
      </c>
      <c r="M24" s="31">
        <v>4490</v>
      </c>
      <c r="N24" s="31">
        <v>4394</v>
      </c>
      <c r="O24" s="42">
        <v>2657000</v>
      </c>
      <c r="P24" s="43">
        <v>-2.4417110335964751E-2</v>
      </c>
    </row>
    <row r="25" spans="1:16" ht="12.75" customHeight="1">
      <c r="A25" s="31">
        <v>15</v>
      </c>
      <c r="B25" s="32" t="s">
        <v>50</v>
      </c>
      <c r="C25" s="33" t="s">
        <v>55</v>
      </c>
      <c r="D25" s="34">
        <v>44497</v>
      </c>
      <c r="E25" s="40">
        <v>229.2</v>
      </c>
      <c r="F25" s="40">
        <v>229.13333333333333</v>
      </c>
      <c r="G25" s="41">
        <v>224.21666666666664</v>
      </c>
      <c r="H25" s="41">
        <v>219.23333333333332</v>
      </c>
      <c r="I25" s="41">
        <v>214.31666666666663</v>
      </c>
      <c r="J25" s="41">
        <v>234.11666666666665</v>
      </c>
      <c r="K25" s="41">
        <v>239.03333333333333</v>
      </c>
      <c r="L25" s="41">
        <v>244.01666666666665</v>
      </c>
      <c r="M25" s="31">
        <v>234.05</v>
      </c>
      <c r="N25" s="31">
        <v>224.15</v>
      </c>
      <c r="O25" s="42">
        <v>14102500</v>
      </c>
      <c r="P25" s="43">
        <v>2.5636363636363638E-2</v>
      </c>
    </row>
    <row r="26" spans="1:16" ht="12.75" customHeight="1">
      <c r="A26" s="31">
        <v>16</v>
      </c>
      <c r="B26" s="353" t="s">
        <v>50</v>
      </c>
      <c r="C26" s="33" t="s">
        <v>56</v>
      </c>
      <c r="D26" s="34">
        <v>44497</v>
      </c>
      <c r="E26" s="40">
        <v>136</v>
      </c>
      <c r="F26" s="40">
        <v>135.41666666666666</v>
      </c>
      <c r="G26" s="41">
        <v>131.83333333333331</v>
      </c>
      <c r="H26" s="41">
        <v>127.66666666666666</v>
      </c>
      <c r="I26" s="41">
        <v>124.08333333333331</v>
      </c>
      <c r="J26" s="41">
        <v>139.58333333333331</v>
      </c>
      <c r="K26" s="41">
        <v>143.16666666666663</v>
      </c>
      <c r="L26" s="41">
        <v>147.33333333333331</v>
      </c>
      <c r="M26" s="31">
        <v>139</v>
      </c>
      <c r="N26" s="31">
        <v>131.25</v>
      </c>
      <c r="O26" s="42">
        <v>45261000</v>
      </c>
      <c r="P26" s="43">
        <v>-0.13210803348002417</v>
      </c>
    </row>
    <row r="27" spans="1:16" ht="12.75" customHeight="1">
      <c r="A27" s="31">
        <v>17</v>
      </c>
      <c r="B27" s="354" t="s">
        <v>57</v>
      </c>
      <c r="C27" s="33" t="s">
        <v>58</v>
      </c>
      <c r="D27" s="34">
        <v>44497</v>
      </c>
      <c r="E27" s="40">
        <v>3289.05</v>
      </c>
      <c r="F27" s="40">
        <v>3279.1166666666668</v>
      </c>
      <c r="G27" s="41">
        <v>3240.0333333333338</v>
      </c>
      <c r="H27" s="41">
        <v>3191.0166666666669</v>
      </c>
      <c r="I27" s="41">
        <v>3151.9333333333338</v>
      </c>
      <c r="J27" s="41">
        <v>3328.1333333333337</v>
      </c>
      <c r="K27" s="41">
        <v>3367.2166666666667</v>
      </c>
      <c r="L27" s="41">
        <v>3416.2333333333336</v>
      </c>
      <c r="M27" s="31">
        <v>3318.2</v>
      </c>
      <c r="N27" s="31">
        <v>3230.1</v>
      </c>
      <c r="O27" s="42">
        <v>4014300</v>
      </c>
      <c r="P27" s="43">
        <v>-3.9273406088454914E-2</v>
      </c>
    </row>
    <row r="28" spans="1:16" ht="12.75" customHeight="1">
      <c r="A28" s="31">
        <v>18</v>
      </c>
      <c r="B28" s="32" t="s">
        <v>45</v>
      </c>
      <c r="C28" s="33" t="s">
        <v>310</v>
      </c>
      <c r="D28" s="34">
        <v>44497</v>
      </c>
      <c r="E28" s="40">
        <v>2243.4</v>
      </c>
      <c r="F28" s="40">
        <v>2246.0833333333335</v>
      </c>
      <c r="G28" s="41">
        <v>2218.166666666667</v>
      </c>
      <c r="H28" s="41">
        <v>2192.9333333333334</v>
      </c>
      <c r="I28" s="41">
        <v>2165.0166666666669</v>
      </c>
      <c r="J28" s="41">
        <v>2271.3166666666671</v>
      </c>
      <c r="K28" s="41">
        <v>2299.233333333334</v>
      </c>
      <c r="L28" s="41">
        <v>2324.4666666666672</v>
      </c>
      <c r="M28" s="31">
        <v>2274</v>
      </c>
      <c r="N28" s="31">
        <v>2220.85</v>
      </c>
      <c r="O28" s="42">
        <v>700425</v>
      </c>
      <c r="P28" s="43">
        <v>4.3375394321766561E-3</v>
      </c>
    </row>
    <row r="29" spans="1:16" ht="12.75" customHeight="1">
      <c r="A29" s="31">
        <v>19</v>
      </c>
      <c r="B29" s="32" t="s">
        <v>59</v>
      </c>
      <c r="C29" s="33" t="s">
        <v>60</v>
      </c>
      <c r="D29" s="34">
        <v>44497</v>
      </c>
      <c r="E29" s="40">
        <v>1210.55</v>
      </c>
      <c r="F29" s="40">
        <v>1212.3166666666666</v>
      </c>
      <c r="G29" s="41">
        <v>1198.0833333333333</v>
      </c>
      <c r="H29" s="41">
        <v>1185.6166666666666</v>
      </c>
      <c r="I29" s="41">
        <v>1171.3833333333332</v>
      </c>
      <c r="J29" s="41">
        <v>1224.7833333333333</v>
      </c>
      <c r="K29" s="41">
        <v>1239.0166666666669</v>
      </c>
      <c r="L29" s="41">
        <v>1251.4833333333333</v>
      </c>
      <c r="M29" s="31">
        <v>1226.55</v>
      </c>
      <c r="N29" s="31">
        <v>1199.8499999999999</v>
      </c>
      <c r="O29" s="42">
        <v>4550000</v>
      </c>
      <c r="P29" s="43">
        <v>-4.1297935103244837E-2</v>
      </c>
    </row>
    <row r="30" spans="1:16" ht="12.75" customHeight="1">
      <c r="A30" s="31">
        <v>20</v>
      </c>
      <c r="B30" s="32" t="s">
        <v>48</v>
      </c>
      <c r="C30" s="33" t="s">
        <v>61</v>
      </c>
      <c r="D30" s="34">
        <v>44497</v>
      </c>
      <c r="E30" s="40">
        <v>722.85</v>
      </c>
      <c r="F30" s="40">
        <v>723.36666666666667</v>
      </c>
      <c r="G30" s="41">
        <v>717.23333333333335</v>
      </c>
      <c r="H30" s="41">
        <v>711.61666666666667</v>
      </c>
      <c r="I30" s="41">
        <v>705.48333333333335</v>
      </c>
      <c r="J30" s="41">
        <v>728.98333333333335</v>
      </c>
      <c r="K30" s="41">
        <v>735.11666666666679</v>
      </c>
      <c r="L30" s="41">
        <v>740.73333333333335</v>
      </c>
      <c r="M30" s="31">
        <v>729.5</v>
      </c>
      <c r="N30" s="31">
        <v>717.75</v>
      </c>
      <c r="O30" s="42">
        <v>14897350</v>
      </c>
      <c r="P30" s="43">
        <v>8.2969432314410475E-4</v>
      </c>
    </row>
    <row r="31" spans="1:16" ht="12.75" customHeight="1">
      <c r="A31" s="31">
        <v>21</v>
      </c>
      <c r="B31" s="32" t="s">
        <v>59</v>
      </c>
      <c r="C31" s="33" t="s">
        <v>62</v>
      </c>
      <c r="D31" s="34">
        <v>44497</v>
      </c>
      <c r="E31" s="40">
        <v>780.35</v>
      </c>
      <c r="F31" s="40">
        <v>782.7833333333333</v>
      </c>
      <c r="G31" s="41">
        <v>774.66666666666663</v>
      </c>
      <c r="H31" s="41">
        <v>768.98333333333335</v>
      </c>
      <c r="I31" s="41">
        <v>760.86666666666667</v>
      </c>
      <c r="J31" s="41">
        <v>788.46666666666658</v>
      </c>
      <c r="K31" s="41">
        <v>796.58333333333337</v>
      </c>
      <c r="L31" s="41">
        <v>802.26666666666654</v>
      </c>
      <c r="M31" s="31">
        <v>790.9</v>
      </c>
      <c r="N31" s="31">
        <v>777.1</v>
      </c>
      <c r="O31" s="42">
        <v>34594800</v>
      </c>
      <c r="P31" s="43">
        <v>3.0637780637780637E-2</v>
      </c>
    </row>
    <row r="32" spans="1:16" ht="12.75" customHeight="1">
      <c r="A32" s="31">
        <v>22</v>
      </c>
      <c r="B32" s="32" t="s">
        <v>50</v>
      </c>
      <c r="C32" s="33" t="s">
        <v>63</v>
      </c>
      <c r="D32" s="34">
        <v>44497</v>
      </c>
      <c r="E32" s="40">
        <v>3845.4</v>
      </c>
      <c r="F32" s="40">
        <v>3835.2666666666664</v>
      </c>
      <c r="G32" s="41">
        <v>3789.1833333333329</v>
      </c>
      <c r="H32" s="41">
        <v>3732.9666666666667</v>
      </c>
      <c r="I32" s="41">
        <v>3686.8833333333332</v>
      </c>
      <c r="J32" s="41">
        <v>3891.4833333333327</v>
      </c>
      <c r="K32" s="41">
        <v>3937.5666666666666</v>
      </c>
      <c r="L32" s="41">
        <v>3993.7833333333324</v>
      </c>
      <c r="M32" s="31">
        <v>3881.35</v>
      </c>
      <c r="N32" s="31">
        <v>3779.05</v>
      </c>
      <c r="O32" s="42">
        <v>3011000</v>
      </c>
      <c r="P32" s="43">
        <v>-1.6816326530612245E-2</v>
      </c>
    </row>
    <row r="33" spans="1:16" ht="12.75" customHeight="1">
      <c r="A33" s="31">
        <v>23</v>
      </c>
      <c r="B33" s="32" t="s">
        <v>64</v>
      </c>
      <c r="C33" s="33" t="s">
        <v>65</v>
      </c>
      <c r="D33" s="34">
        <v>44497</v>
      </c>
      <c r="E33" s="40">
        <v>17550.2</v>
      </c>
      <c r="F33" s="40">
        <v>17668.733333333334</v>
      </c>
      <c r="G33" s="41">
        <v>17387.466666666667</v>
      </c>
      <c r="H33" s="41">
        <v>17224.733333333334</v>
      </c>
      <c r="I33" s="41">
        <v>16943.466666666667</v>
      </c>
      <c r="J33" s="41">
        <v>17831.466666666667</v>
      </c>
      <c r="K33" s="41">
        <v>18112.733333333337</v>
      </c>
      <c r="L33" s="41">
        <v>18275.466666666667</v>
      </c>
      <c r="M33" s="31">
        <v>17950</v>
      </c>
      <c r="N33" s="31">
        <v>17506</v>
      </c>
      <c r="O33" s="42">
        <v>859575</v>
      </c>
      <c r="P33" s="43">
        <v>5.7092787308614647E-2</v>
      </c>
    </row>
    <row r="34" spans="1:16" ht="12.75" customHeight="1">
      <c r="A34" s="31">
        <v>24</v>
      </c>
      <c r="B34" s="32" t="s">
        <v>64</v>
      </c>
      <c r="C34" s="33" t="s">
        <v>66</v>
      </c>
      <c r="D34" s="34">
        <v>44497</v>
      </c>
      <c r="E34" s="40">
        <v>7782.7</v>
      </c>
      <c r="F34" s="40">
        <v>7824.7666666666664</v>
      </c>
      <c r="G34" s="41">
        <v>7728.1333333333332</v>
      </c>
      <c r="H34" s="41">
        <v>7673.5666666666666</v>
      </c>
      <c r="I34" s="41">
        <v>7576.9333333333334</v>
      </c>
      <c r="J34" s="41">
        <v>7879.333333333333</v>
      </c>
      <c r="K34" s="41">
        <v>7975.9666666666662</v>
      </c>
      <c r="L34" s="41">
        <v>8030.5333333333328</v>
      </c>
      <c r="M34" s="31">
        <v>7921.4</v>
      </c>
      <c r="N34" s="31">
        <v>7770.2</v>
      </c>
      <c r="O34" s="42">
        <v>4276125</v>
      </c>
      <c r="P34" s="43">
        <v>4.8171537670729913E-3</v>
      </c>
    </row>
    <row r="35" spans="1:16" ht="12.75" customHeight="1">
      <c r="A35" s="31">
        <v>25</v>
      </c>
      <c r="B35" s="32" t="s">
        <v>50</v>
      </c>
      <c r="C35" s="33" t="s">
        <v>67</v>
      </c>
      <c r="D35" s="34">
        <v>44497</v>
      </c>
      <c r="E35" s="40">
        <v>2562.6999999999998</v>
      </c>
      <c r="F35" s="40">
        <v>2556.3833333333332</v>
      </c>
      <c r="G35" s="41">
        <v>2532.7666666666664</v>
      </c>
      <c r="H35" s="41">
        <v>2502.833333333333</v>
      </c>
      <c r="I35" s="41">
        <v>2479.2166666666662</v>
      </c>
      <c r="J35" s="41">
        <v>2586.3166666666666</v>
      </c>
      <c r="K35" s="41">
        <v>2609.9333333333334</v>
      </c>
      <c r="L35" s="41">
        <v>2639.8666666666668</v>
      </c>
      <c r="M35" s="31">
        <v>2580</v>
      </c>
      <c r="N35" s="31">
        <v>2526.4499999999998</v>
      </c>
      <c r="O35" s="42">
        <v>1626400</v>
      </c>
      <c r="P35" s="43">
        <v>3.9366053169734148E-2</v>
      </c>
    </row>
    <row r="36" spans="1:16" ht="12.75" customHeight="1">
      <c r="A36" s="31">
        <v>26</v>
      </c>
      <c r="B36" s="32" t="s">
        <v>59</v>
      </c>
      <c r="C36" s="33" t="s">
        <v>68</v>
      </c>
      <c r="D36" s="34">
        <v>44497</v>
      </c>
      <c r="E36" s="40">
        <v>328.9</v>
      </c>
      <c r="F36" s="40">
        <v>322.51666666666665</v>
      </c>
      <c r="G36" s="41">
        <v>313.38333333333333</v>
      </c>
      <c r="H36" s="41">
        <v>297.86666666666667</v>
      </c>
      <c r="I36" s="41">
        <v>288.73333333333335</v>
      </c>
      <c r="J36" s="41">
        <v>338.0333333333333</v>
      </c>
      <c r="K36" s="41">
        <v>347.16666666666663</v>
      </c>
      <c r="L36" s="41">
        <v>362.68333333333328</v>
      </c>
      <c r="M36" s="31">
        <v>331.65</v>
      </c>
      <c r="N36" s="31">
        <v>307</v>
      </c>
      <c r="O36" s="42">
        <v>22993200</v>
      </c>
      <c r="P36" s="43">
        <v>-7.5218996597408244E-2</v>
      </c>
    </row>
    <row r="37" spans="1:16" ht="12.75" customHeight="1">
      <c r="A37" s="31">
        <v>27</v>
      </c>
      <c r="B37" s="32" t="s">
        <v>59</v>
      </c>
      <c r="C37" s="33" t="s">
        <v>69</v>
      </c>
      <c r="D37" s="34">
        <v>44497</v>
      </c>
      <c r="E37" s="40">
        <v>84.35</v>
      </c>
      <c r="F37" s="40">
        <v>84.333333333333329</v>
      </c>
      <c r="G37" s="41">
        <v>83.36666666666666</v>
      </c>
      <c r="H37" s="41">
        <v>82.383333333333326</v>
      </c>
      <c r="I37" s="41">
        <v>81.416666666666657</v>
      </c>
      <c r="J37" s="41">
        <v>85.316666666666663</v>
      </c>
      <c r="K37" s="41">
        <v>86.283333333333331</v>
      </c>
      <c r="L37" s="41">
        <v>87.266666666666666</v>
      </c>
      <c r="M37" s="31">
        <v>85.3</v>
      </c>
      <c r="N37" s="31">
        <v>83.35</v>
      </c>
      <c r="O37" s="42">
        <v>168749100</v>
      </c>
      <c r="P37" s="43">
        <v>5.1571538086277787E-3</v>
      </c>
    </row>
    <row r="38" spans="1:16" ht="12.75" customHeight="1">
      <c r="A38" s="31">
        <v>28</v>
      </c>
      <c r="B38" s="32" t="s">
        <v>57</v>
      </c>
      <c r="C38" s="33" t="s">
        <v>70</v>
      </c>
      <c r="D38" s="34">
        <v>44497</v>
      </c>
      <c r="E38" s="40">
        <v>1953</v>
      </c>
      <c r="F38" s="40">
        <v>1916.6333333333332</v>
      </c>
      <c r="G38" s="41">
        <v>1874.3166666666664</v>
      </c>
      <c r="H38" s="41">
        <v>1795.6333333333332</v>
      </c>
      <c r="I38" s="41">
        <v>1753.3166666666664</v>
      </c>
      <c r="J38" s="41">
        <v>1995.3166666666664</v>
      </c>
      <c r="K38" s="41">
        <v>2037.633333333333</v>
      </c>
      <c r="L38" s="41">
        <v>2116.3166666666666</v>
      </c>
      <c r="M38" s="31">
        <v>1958.95</v>
      </c>
      <c r="N38" s="31">
        <v>1837.95</v>
      </c>
      <c r="O38" s="42">
        <v>2110350</v>
      </c>
      <c r="P38" s="43">
        <v>0.1433253873659118</v>
      </c>
    </row>
    <row r="39" spans="1:16" ht="12.75" customHeight="1">
      <c r="A39" s="31">
        <v>29</v>
      </c>
      <c r="B39" s="32" t="s">
        <v>71</v>
      </c>
      <c r="C39" s="33" t="s">
        <v>72</v>
      </c>
      <c r="D39" s="34">
        <v>44497</v>
      </c>
      <c r="E39" s="40">
        <v>204.05</v>
      </c>
      <c r="F39" s="40">
        <v>203.31666666666669</v>
      </c>
      <c r="G39" s="41">
        <v>202.23333333333338</v>
      </c>
      <c r="H39" s="41">
        <v>200.41666666666669</v>
      </c>
      <c r="I39" s="41">
        <v>199.33333333333337</v>
      </c>
      <c r="J39" s="41">
        <v>205.13333333333338</v>
      </c>
      <c r="K39" s="41">
        <v>206.2166666666667</v>
      </c>
      <c r="L39" s="41">
        <v>208.03333333333339</v>
      </c>
      <c r="M39" s="31">
        <v>204.4</v>
      </c>
      <c r="N39" s="31">
        <v>201.5</v>
      </c>
      <c r="O39" s="42">
        <v>26664600</v>
      </c>
      <c r="P39" s="43">
        <v>-1.3773717498243148E-2</v>
      </c>
    </row>
    <row r="40" spans="1:16" ht="12.75" customHeight="1">
      <c r="A40" s="31">
        <v>30</v>
      </c>
      <c r="B40" s="32" t="s">
        <v>57</v>
      </c>
      <c r="C40" s="33" t="s">
        <v>73</v>
      </c>
      <c r="D40" s="34">
        <v>44497</v>
      </c>
      <c r="E40" s="40">
        <v>832.85</v>
      </c>
      <c r="F40" s="40">
        <v>832.7833333333333</v>
      </c>
      <c r="G40" s="41">
        <v>822.81666666666661</v>
      </c>
      <c r="H40" s="41">
        <v>812.7833333333333</v>
      </c>
      <c r="I40" s="41">
        <v>802.81666666666661</v>
      </c>
      <c r="J40" s="41">
        <v>842.81666666666661</v>
      </c>
      <c r="K40" s="41">
        <v>852.7833333333333</v>
      </c>
      <c r="L40" s="41">
        <v>862.81666666666661</v>
      </c>
      <c r="M40" s="31">
        <v>842.75</v>
      </c>
      <c r="N40" s="31">
        <v>822.75</v>
      </c>
      <c r="O40" s="42">
        <v>4747600</v>
      </c>
      <c r="P40" s="43">
        <v>2.2022259057542033E-2</v>
      </c>
    </row>
    <row r="41" spans="1:16" ht="12.75" customHeight="1">
      <c r="A41" s="31">
        <v>31</v>
      </c>
      <c r="B41" s="32" t="s">
        <v>50</v>
      </c>
      <c r="C41" s="33" t="s">
        <v>74</v>
      </c>
      <c r="D41" s="34">
        <v>44497</v>
      </c>
      <c r="E41" s="40">
        <v>744.55</v>
      </c>
      <c r="F41" s="40">
        <v>741.51666666666654</v>
      </c>
      <c r="G41" s="41">
        <v>729.6333333333331</v>
      </c>
      <c r="H41" s="41">
        <v>714.71666666666658</v>
      </c>
      <c r="I41" s="41">
        <v>702.83333333333314</v>
      </c>
      <c r="J41" s="41">
        <v>756.43333333333305</v>
      </c>
      <c r="K41" s="41">
        <v>768.31666666666649</v>
      </c>
      <c r="L41" s="41">
        <v>783.23333333333301</v>
      </c>
      <c r="M41" s="31">
        <v>753.4</v>
      </c>
      <c r="N41" s="31">
        <v>726.6</v>
      </c>
      <c r="O41" s="42">
        <v>12204000</v>
      </c>
      <c r="P41" s="43">
        <v>2.3782559456398639E-2</v>
      </c>
    </row>
    <row r="42" spans="1:16" ht="12.75" customHeight="1">
      <c r="A42" s="31">
        <v>32</v>
      </c>
      <c r="B42" s="32" t="s">
        <v>75</v>
      </c>
      <c r="C42" s="33" t="s">
        <v>76</v>
      </c>
      <c r="D42" s="34">
        <v>44497</v>
      </c>
      <c r="E42" s="40">
        <v>694.65</v>
      </c>
      <c r="F42" s="40">
        <v>697.16666666666663</v>
      </c>
      <c r="G42" s="41">
        <v>691.08333333333326</v>
      </c>
      <c r="H42" s="41">
        <v>687.51666666666665</v>
      </c>
      <c r="I42" s="41">
        <v>681.43333333333328</v>
      </c>
      <c r="J42" s="41">
        <v>700.73333333333323</v>
      </c>
      <c r="K42" s="41">
        <v>706.81666666666649</v>
      </c>
      <c r="L42" s="41">
        <v>710.38333333333321</v>
      </c>
      <c r="M42" s="31">
        <v>703.25</v>
      </c>
      <c r="N42" s="31">
        <v>693.6</v>
      </c>
      <c r="O42" s="42">
        <v>73484218</v>
      </c>
      <c r="P42" s="43">
        <v>-2.0759506396240166E-2</v>
      </c>
    </row>
    <row r="43" spans="1:16" ht="12.75" customHeight="1">
      <c r="A43" s="31">
        <v>33</v>
      </c>
      <c r="B43" s="32" t="s">
        <v>71</v>
      </c>
      <c r="C43" s="33" t="s">
        <v>77</v>
      </c>
      <c r="D43" s="34">
        <v>44497</v>
      </c>
      <c r="E43" s="40">
        <v>63.55</v>
      </c>
      <c r="F43" s="40">
        <v>64.016666666666666</v>
      </c>
      <c r="G43" s="41">
        <v>62.933333333333337</v>
      </c>
      <c r="H43" s="41">
        <v>62.31666666666667</v>
      </c>
      <c r="I43" s="41">
        <v>61.233333333333341</v>
      </c>
      <c r="J43" s="41">
        <v>64.633333333333326</v>
      </c>
      <c r="K43" s="41">
        <v>65.716666666666669</v>
      </c>
      <c r="L43" s="41">
        <v>66.333333333333329</v>
      </c>
      <c r="M43" s="31">
        <v>65.099999999999994</v>
      </c>
      <c r="N43" s="31">
        <v>63.4</v>
      </c>
      <c r="O43" s="42">
        <v>119112000</v>
      </c>
      <c r="P43" s="43">
        <v>-2.6438706265973383E-4</v>
      </c>
    </row>
    <row r="44" spans="1:16" ht="12.75" customHeight="1">
      <c r="A44" s="31">
        <v>34</v>
      </c>
      <c r="B44" s="32" t="s">
        <v>48</v>
      </c>
      <c r="C44" s="33" t="s">
        <v>78</v>
      </c>
      <c r="D44" s="34">
        <v>44497</v>
      </c>
      <c r="E44" s="40">
        <v>360.85</v>
      </c>
      <c r="F44" s="40">
        <v>360.35000000000008</v>
      </c>
      <c r="G44" s="41">
        <v>357.90000000000015</v>
      </c>
      <c r="H44" s="41">
        <v>354.95000000000005</v>
      </c>
      <c r="I44" s="41">
        <v>352.50000000000011</v>
      </c>
      <c r="J44" s="41">
        <v>363.30000000000018</v>
      </c>
      <c r="K44" s="41">
        <v>365.75000000000011</v>
      </c>
      <c r="L44" s="41">
        <v>368.70000000000022</v>
      </c>
      <c r="M44" s="31">
        <v>362.8</v>
      </c>
      <c r="N44" s="31">
        <v>357.4</v>
      </c>
      <c r="O44" s="42">
        <v>17383400</v>
      </c>
      <c r="P44" s="43">
        <v>-1.1121287452570979E-2</v>
      </c>
    </row>
    <row r="45" spans="1:16" ht="12.75" customHeight="1">
      <c r="A45" s="31">
        <v>35</v>
      </c>
      <c r="B45" s="32" t="s">
        <v>50</v>
      </c>
      <c r="C45" s="33" t="s">
        <v>79</v>
      </c>
      <c r="D45" s="34">
        <v>44497</v>
      </c>
      <c r="E45" s="40">
        <v>17564.25</v>
      </c>
      <c r="F45" s="40">
        <v>17468.483333333334</v>
      </c>
      <c r="G45" s="41">
        <v>17196.966666666667</v>
      </c>
      <c r="H45" s="41">
        <v>16829.683333333334</v>
      </c>
      <c r="I45" s="41">
        <v>16558.166666666668</v>
      </c>
      <c r="J45" s="41">
        <v>17835.766666666666</v>
      </c>
      <c r="K45" s="41">
        <v>18107.283333333336</v>
      </c>
      <c r="L45" s="41">
        <v>18474.566666666666</v>
      </c>
      <c r="M45" s="31">
        <v>17740</v>
      </c>
      <c r="N45" s="31">
        <v>17101.2</v>
      </c>
      <c r="O45" s="42">
        <v>180850</v>
      </c>
      <c r="P45" s="43">
        <v>-1.0125889436234263E-2</v>
      </c>
    </row>
    <row r="46" spans="1:16" ht="12.75" customHeight="1">
      <c r="A46" s="31">
        <v>36</v>
      </c>
      <c r="B46" s="32" t="s">
        <v>80</v>
      </c>
      <c r="C46" s="33" t="s">
        <v>81</v>
      </c>
      <c r="D46" s="34">
        <v>44497</v>
      </c>
      <c r="E46" s="40">
        <v>449.8</v>
      </c>
      <c r="F46" s="40">
        <v>450.61666666666662</v>
      </c>
      <c r="G46" s="41">
        <v>447.53333333333325</v>
      </c>
      <c r="H46" s="41">
        <v>445.26666666666665</v>
      </c>
      <c r="I46" s="41">
        <v>442.18333333333328</v>
      </c>
      <c r="J46" s="41">
        <v>452.88333333333321</v>
      </c>
      <c r="K46" s="41">
        <v>455.96666666666658</v>
      </c>
      <c r="L46" s="41">
        <v>458.23333333333318</v>
      </c>
      <c r="M46" s="31">
        <v>453.7</v>
      </c>
      <c r="N46" s="31">
        <v>448.35</v>
      </c>
      <c r="O46" s="42">
        <v>38626200</v>
      </c>
      <c r="P46" s="43">
        <v>-8.5015940488841653E-3</v>
      </c>
    </row>
    <row r="47" spans="1:16" ht="12.75" customHeight="1">
      <c r="A47" s="31">
        <v>37</v>
      </c>
      <c r="B47" s="32" t="s">
        <v>57</v>
      </c>
      <c r="C47" s="33" t="s">
        <v>82</v>
      </c>
      <c r="D47" s="34">
        <v>44497</v>
      </c>
      <c r="E47" s="40">
        <v>3920.55</v>
      </c>
      <c r="F47" s="40">
        <v>3930.8666666666668</v>
      </c>
      <c r="G47" s="41">
        <v>3891.7333333333336</v>
      </c>
      <c r="H47" s="41">
        <v>3862.916666666667</v>
      </c>
      <c r="I47" s="41">
        <v>3823.7833333333338</v>
      </c>
      <c r="J47" s="41">
        <v>3959.6833333333334</v>
      </c>
      <c r="K47" s="41">
        <v>3998.8166666666666</v>
      </c>
      <c r="L47" s="41">
        <v>4027.6333333333332</v>
      </c>
      <c r="M47" s="31">
        <v>3970</v>
      </c>
      <c r="N47" s="31">
        <v>3902.05</v>
      </c>
      <c r="O47" s="42">
        <v>1162000</v>
      </c>
      <c r="P47" s="43">
        <v>4.3462643678160919E-2</v>
      </c>
    </row>
    <row r="48" spans="1:16" ht="12.75" customHeight="1">
      <c r="A48" s="31">
        <v>38</v>
      </c>
      <c r="B48" s="32" t="s">
        <v>48</v>
      </c>
      <c r="C48" s="33" t="s">
        <v>83</v>
      </c>
      <c r="D48" s="34">
        <v>44497</v>
      </c>
      <c r="E48" s="40">
        <v>552.20000000000005</v>
      </c>
      <c r="F48" s="40">
        <v>553.4666666666667</v>
      </c>
      <c r="G48" s="41">
        <v>548.73333333333335</v>
      </c>
      <c r="H48" s="41">
        <v>545.26666666666665</v>
      </c>
      <c r="I48" s="41">
        <v>540.5333333333333</v>
      </c>
      <c r="J48" s="41">
        <v>556.93333333333339</v>
      </c>
      <c r="K48" s="41">
        <v>561.66666666666674</v>
      </c>
      <c r="L48" s="41">
        <v>565.13333333333344</v>
      </c>
      <c r="M48" s="31">
        <v>558.20000000000005</v>
      </c>
      <c r="N48" s="31">
        <v>550</v>
      </c>
      <c r="O48" s="42">
        <v>18436000</v>
      </c>
      <c r="P48" s="43">
        <v>1.5634468549266756E-2</v>
      </c>
    </row>
    <row r="49" spans="1:16" ht="12.75" customHeight="1">
      <c r="A49" s="31">
        <v>39</v>
      </c>
      <c r="B49" s="32" t="s">
        <v>59</v>
      </c>
      <c r="C49" s="33" t="s">
        <v>84</v>
      </c>
      <c r="D49" s="34">
        <v>44497</v>
      </c>
      <c r="E49" s="40">
        <v>175.1</v>
      </c>
      <c r="F49" s="40">
        <v>175.63333333333333</v>
      </c>
      <c r="G49" s="41">
        <v>173.21666666666664</v>
      </c>
      <c r="H49" s="41">
        <v>171.33333333333331</v>
      </c>
      <c r="I49" s="41">
        <v>168.91666666666663</v>
      </c>
      <c r="J49" s="41">
        <v>177.51666666666665</v>
      </c>
      <c r="K49" s="41">
        <v>179.93333333333334</v>
      </c>
      <c r="L49" s="41">
        <v>181.81666666666666</v>
      </c>
      <c r="M49" s="31">
        <v>178.05</v>
      </c>
      <c r="N49" s="31">
        <v>173.75</v>
      </c>
      <c r="O49" s="42">
        <v>80287200</v>
      </c>
      <c r="P49" s="43">
        <v>-3.2723960705224125E-2</v>
      </c>
    </row>
    <row r="50" spans="1:16" ht="12.75" customHeight="1">
      <c r="A50" s="31">
        <v>40</v>
      </c>
      <c r="B50" s="32" t="s">
        <v>64</v>
      </c>
      <c r="C50" s="33" t="s">
        <v>335</v>
      </c>
      <c r="D50" s="34">
        <v>44497</v>
      </c>
      <c r="E50" s="40">
        <v>692.95</v>
      </c>
      <c r="F50" s="40">
        <v>693.75</v>
      </c>
      <c r="G50" s="41">
        <v>678.4</v>
      </c>
      <c r="H50" s="41">
        <v>663.85</v>
      </c>
      <c r="I50" s="41">
        <v>648.5</v>
      </c>
      <c r="J50" s="41">
        <v>708.3</v>
      </c>
      <c r="K50" s="41">
        <v>723.64999999999986</v>
      </c>
      <c r="L50" s="41">
        <v>738.19999999999993</v>
      </c>
      <c r="M50" s="31">
        <v>709.1</v>
      </c>
      <c r="N50" s="31">
        <v>679.2</v>
      </c>
      <c r="O50" s="42">
        <v>4611750</v>
      </c>
      <c r="P50" s="43">
        <v>2.6030368763557483E-2</v>
      </c>
    </row>
    <row r="51" spans="1:16" ht="12.75" customHeight="1">
      <c r="A51" s="31">
        <v>41</v>
      </c>
      <c r="B51" s="32" t="s">
        <v>64</v>
      </c>
      <c r="C51" s="33" t="s">
        <v>85</v>
      </c>
      <c r="D51" s="34">
        <v>44497</v>
      </c>
      <c r="E51" s="40">
        <v>585.1</v>
      </c>
      <c r="F51" s="40">
        <v>579.2166666666667</v>
      </c>
      <c r="G51" s="41">
        <v>570.23333333333335</v>
      </c>
      <c r="H51" s="41">
        <v>555.36666666666667</v>
      </c>
      <c r="I51" s="41">
        <v>546.38333333333333</v>
      </c>
      <c r="J51" s="41">
        <v>594.08333333333337</v>
      </c>
      <c r="K51" s="41">
        <v>603.06666666666672</v>
      </c>
      <c r="L51" s="41">
        <v>617.93333333333339</v>
      </c>
      <c r="M51" s="31">
        <v>588.20000000000005</v>
      </c>
      <c r="N51" s="31">
        <v>564.35</v>
      </c>
      <c r="O51" s="42">
        <v>11548750</v>
      </c>
      <c r="P51" s="43">
        <v>-6.238571582230827E-3</v>
      </c>
    </row>
    <row r="52" spans="1:16" ht="12.75" customHeight="1">
      <c r="A52" s="31">
        <v>42</v>
      </c>
      <c r="B52" s="32" t="s">
        <v>48</v>
      </c>
      <c r="C52" s="33" t="s">
        <v>86</v>
      </c>
      <c r="D52" s="34">
        <v>44497</v>
      </c>
      <c r="E52" s="40">
        <v>920.2</v>
      </c>
      <c r="F52" s="40">
        <v>914.7833333333333</v>
      </c>
      <c r="G52" s="41">
        <v>905.76666666666665</v>
      </c>
      <c r="H52" s="41">
        <v>891.33333333333337</v>
      </c>
      <c r="I52" s="41">
        <v>882.31666666666672</v>
      </c>
      <c r="J52" s="41">
        <v>929.21666666666658</v>
      </c>
      <c r="K52" s="41">
        <v>938.23333333333323</v>
      </c>
      <c r="L52" s="41">
        <v>952.66666666666652</v>
      </c>
      <c r="M52" s="31">
        <v>923.8</v>
      </c>
      <c r="N52" s="31">
        <v>900.35</v>
      </c>
      <c r="O52" s="42">
        <v>12096500</v>
      </c>
      <c r="P52" s="43">
        <v>0.16058621764889305</v>
      </c>
    </row>
    <row r="53" spans="1:16" ht="12.75" customHeight="1">
      <c r="A53" s="31">
        <v>43</v>
      </c>
      <c r="B53" s="32" t="s">
        <v>45</v>
      </c>
      <c r="C53" s="33" t="s">
        <v>87</v>
      </c>
      <c r="D53" s="34">
        <v>44497</v>
      </c>
      <c r="E53" s="40">
        <v>191.6</v>
      </c>
      <c r="F53" s="40">
        <v>192.11666666666667</v>
      </c>
      <c r="G53" s="41">
        <v>188.98333333333335</v>
      </c>
      <c r="H53" s="41">
        <v>186.36666666666667</v>
      </c>
      <c r="I53" s="41">
        <v>183.23333333333335</v>
      </c>
      <c r="J53" s="41">
        <v>194.73333333333335</v>
      </c>
      <c r="K53" s="41">
        <v>197.86666666666667</v>
      </c>
      <c r="L53" s="41">
        <v>200.48333333333335</v>
      </c>
      <c r="M53" s="31">
        <v>195.25</v>
      </c>
      <c r="N53" s="31">
        <v>189.5</v>
      </c>
      <c r="O53" s="42">
        <v>62836200</v>
      </c>
      <c r="P53" s="43">
        <v>8.2215782734685623E-3</v>
      </c>
    </row>
    <row r="54" spans="1:16" ht="12.75" customHeight="1">
      <c r="A54" s="31">
        <v>44</v>
      </c>
      <c r="B54" s="32" t="s">
        <v>88</v>
      </c>
      <c r="C54" s="33" t="s">
        <v>89</v>
      </c>
      <c r="D54" s="34">
        <v>44497</v>
      </c>
      <c r="E54" s="40">
        <v>5473.15</v>
      </c>
      <c r="F54" s="40">
        <v>5449.3499999999995</v>
      </c>
      <c r="G54" s="41">
        <v>5373.7999999999993</v>
      </c>
      <c r="H54" s="41">
        <v>5274.45</v>
      </c>
      <c r="I54" s="41">
        <v>5198.8999999999996</v>
      </c>
      <c r="J54" s="41">
        <v>5548.6999999999989</v>
      </c>
      <c r="K54" s="41">
        <v>5624.25</v>
      </c>
      <c r="L54" s="41">
        <v>5723.5999999999985</v>
      </c>
      <c r="M54" s="31">
        <v>5524.9</v>
      </c>
      <c r="N54" s="31">
        <v>5350</v>
      </c>
      <c r="O54" s="42">
        <v>757600</v>
      </c>
      <c r="P54" s="43">
        <v>2.2402159244264506E-2</v>
      </c>
    </row>
    <row r="55" spans="1:16" ht="12.75" customHeight="1">
      <c r="A55" s="31">
        <v>45</v>
      </c>
      <c r="B55" s="32" t="s">
        <v>57</v>
      </c>
      <c r="C55" s="33" t="s">
        <v>90</v>
      </c>
      <c r="D55" s="34">
        <v>44497</v>
      </c>
      <c r="E55" s="40">
        <v>1691.15</v>
      </c>
      <c r="F55" s="40">
        <v>1691.6499999999999</v>
      </c>
      <c r="G55" s="41">
        <v>1683.4999999999998</v>
      </c>
      <c r="H55" s="41">
        <v>1675.85</v>
      </c>
      <c r="I55" s="41">
        <v>1667.6999999999998</v>
      </c>
      <c r="J55" s="41">
        <v>1699.2999999999997</v>
      </c>
      <c r="K55" s="41">
        <v>1707.4499999999998</v>
      </c>
      <c r="L55" s="41">
        <v>1715.0999999999997</v>
      </c>
      <c r="M55" s="31">
        <v>1699.8</v>
      </c>
      <c r="N55" s="31">
        <v>1684</v>
      </c>
      <c r="O55" s="42">
        <v>2551850</v>
      </c>
      <c r="P55" s="43">
        <v>1.1795725784068832E-2</v>
      </c>
    </row>
    <row r="56" spans="1:16" ht="12.75" customHeight="1">
      <c r="A56" s="31">
        <v>46</v>
      </c>
      <c r="B56" s="32" t="s">
        <v>45</v>
      </c>
      <c r="C56" s="33" t="s">
        <v>91</v>
      </c>
      <c r="D56" s="34">
        <v>44497</v>
      </c>
      <c r="E56" s="40">
        <v>698.35</v>
      </c>
      <c r="F56" s="40">
        <v>699.56666666666661</v>
      </c>
      <c r="G56" s="41">
        <v>692.38333333333321</v>
      </c>
      <c r="H56" s="41">
        <v>686.41666666666663</v>
      </c>
      <c r="I56" s="41">
        <v>679.23333333333323</v>
      </c>
      <c r="J56" s="41">
        <v>705.53333333333319</v>
      </c>
      <c r="K56" s="41">
        <v>712.71666666666658</v>
      </c>
      <c r="L56" s="41">
        <v>718.68333333333317</v>
      </c>
      <c r="M56" s="31">
        <v>706.75</v>
      </c>
      <c r="N56" s="31">
        <v>693.6</v>
      </c>
      <c r="O56" s="42">
        <v>7663389</v>
      </c>
      <c r="P56" s="43">
        <v>7.1693989071038258E-2</v>
      </c>
    </row>
    <row r="57" spans="1:16" ht="12.75" customHeight="1">
      <c r="A57" s="31">
        <v>47</v>
      </c>
      <c r="B57" s="32" t="s">
        <v>45</v>
      </c>
      <c r="C57" s="33" t="s">
        <v>92</v>
      </c>
      <c r="D57" s="34">
        <v>44497</v>
      </c>
      <c r="E57" s="40">
        <v>858.95</v>
      </c>
      <c r="F57" s="40">
        <v>858.05000000000007</v>
      </c>
      <c r="G57" s="41">
        <v>841.10000000000014</v>
      </c>
      <c r="H57" s="41">
        <v>823.25000000000011</v>
      </c>
      <c r="I57" s="41">
        <v>806.30000000000018</v>
      </c>
      <c r="J57" s="41">
        <v>875.90000000000009</v>
      </c>
      <c r="K57" s="41">
        <v>892.85000000000014</v>
      </c>
      <c r="L57" s="41">
        <v>910.7</v>
      </c>
      <c r="M57" s="31">
        <v>875</v>
      </c>
      <c r="N57" s="31">
        <v>840.2</v>
      </c>
      <c r="O57" s="42">
        <v>1991250</v>
      </c>
      <c r="P57" s="43">
        <v>-6.0176991150442477E-2</v>
      </c>
    </row>
    <row r="58" spans="1:16" ht="12.75" customHeight="1">
      <c r="A58" s="31">
        <v>48</v>
      </c>
      <c r="B58" s="32" t="s">
        <v>71</v>
      </c>
      <c r="C58" s="33" t="s">
        <v>252</v>
      </c>
      <c r="D58" s="34">
        <v>44497</v>
      </c>
      <c r="E58" s="40">
        <v>480.8</v>
      </c>
      <c r="F58" s="40">
        <v>479.48333333333335</v>
      </c>
      <c r="G58" s="41">
        <v>476.26666666666671</v>
      </c>
      <c r="H58" s="41">
        <v>471.73333333333335</v>
      </c>
      <c r="I58" s="41">
        <v>468.51666666666671</v>
      </c>
      <c r="J58" s="41">
        <v>484.01666666666671</v>
      </c>
      <c r="K58" s="41">
        <v>487.23333333333341</v>
      </c>
      <c r="L58" s="41">
        <v>491.76666666666671</v>
      </c>
      <c r="M58" s="31">
        <v>482.7</v>
      </c>
      <c r="N58" s="31">
        <v>474.95</v>
      </c>
      <c r="O58" s="42">
        <v>1106600</v>
      </c>
      <c r="P58" s="43">
        <v>8.9924160346695564E-2</v>
      </c>
    </row>
    <row r="59" spans="1:16" ht="12.75" customHeight="1">
      <c r="A59" s="31">
        <v>49</v>
      </c>
      <c r="B59" s="32" t="s">
        <v>59</v>
      </c>
      <c r="C59" s="33" t="s">
        <v>93</v>
      </c>
      <c r="D59" s="34">
        <v>44497</v>
      </c>
      <c r="E59" s="40">
        <v>160.69999999999999</v>
      </c>
      <c r="F59" s="40">
        <v>161.21666666666667</v>
      </c>
      <c r="G59" s="41">
        <v>159.28333333333333</v>
      </c>
      <c r="H59" s="41">
        <v>157.86666666666667</v>
      </c>
      <c r="I59" s="41">
        <v>155.93333333333334</v>
      </c>
      <c r="J59" s="41">
        <v>162.63333333333333</v>
      </c>
      <c r="K59" s="41">
        <v>164.56666666666666</v>
      </c>
      <c r="L59" s="41">
        <v>165.98333333333332</v>
      </c>
      <c r="M59" s="31">
        <v>163.15</v>
      </c>
      <c r="N59" s="31">
        <v>159.80000000000001</v>
      </c>
      <c r="O59" s="42">
        <v>8673800</v>
      </c>
      <c r="P59" s="43">
        <v>3.247232472324723E-2</v>
      </c>
    </row>
    <row r="60" spans="1:16" ht="12.75" customHeight="1">
      <c r="A60" s="31">
        <v>50</v>
      </c>
      <c r="B60" s="32" t="s">
        <v>71</v>
      </c>
      <c r="C60" s="33" t="s">
        <v>94</v>
      </c>
      <c r="D60" s="34">
        <v>44497</v>
      </c>
      <c r="E60" s="40">
        <v>898.65</v>
      </c>
      <c r="F60" s="40">
        <v>897.25</v>
      </c>
      <c r="G60" s="41">
        <v>890.4</v>
      </c>
      <c r="H60" s="41">
        <v>882.15</v>
      </c>
      <c r="I60" s="41">
        <v>875.3</v>
      </c>
      <c r="J60" s="41">
        <v>905.5</v>
      </c>
      <c r="K60" s="41">
        <v>912.34999999999991</v>
      </c>
      <c r="L60" s="41">
        <v>920.6</v>
      </c>
      <c r="M60" s="31">
        <v>904.1</v>
      </c>
      <c r="N60" s="31">
        <v>889</v>
      </c>
      <c r="O60" s="42">
        <v>2593200</v>
      </c>
      <c r="P60" s="43">
        <v>-8.488185363615508E-3</v>
      </c>
    </row>
    <row r="61" spans="1:16" ht="12.75" customHeight="1">
      <c r="A61" s="31">
        <v>51</v>
      </c>
      <c r="B61" s="32" t="s">
        <v>57</v>
      </c>
      <c r="C61" s="33" t="s">
        <v>95</v>
      </c>
      <c r="D61" s="34">
        <v>44497</v>
      </c>
      <c r="E61" s="40">
        <v>618.15</v>
      </c>
      <c r="F61" s="40">
        <v>618.88333333333333</v>
      </c>
      <c r="G61" s="41">
        <v>616.26666666666665</v>
      </c>
      <c r="H61" s="41">
        <v>614.38333333333333</v>
      </c>
      <c r="I61" s="41">
        <v>611.76666666666665</v>
      </c>
      <c r="J61" s="41">
        <v>620.76666666666665</v>
      </c>
      <c r="K61" s="41">
        <v>623.38333333333321</v>
      </c>
      <c r="L61" s="41">
        <v>625.26666666666665</v>
      </c>
      <c r="M61" s="31">
        <v>621.5</v>
      </c>
      <c r="N61" s="31">
        <v>617</v>
      </c>
      <c r="O61" s="42">
        <v>11426250</v>
      </c>
      <c r="P61" s="43">
        <v>1.5102720710716269E-2</v>
      </c>
    </row>
    <row r="62" spans="1:16" ht="12.75" customHeight="1">
      <c r="A62" s="31">
        <v>52</v>
      </c>
      <c r="B62" s="32" t="s">
        <v>43</v>
      </c>
      <c r="C62" s="33" t="s">
        <v>253</v>
      </c>
      <c r="D62" s="34">
        <v>44497</v>
      </c>
      <c r="E62" s="40">
        <v>2093.15</v>
      </c>
      <c r="F62" s="40">
        <v>2090.3666666666663</v>
      </c>
      <c r="G62" s="41">
        <v>2072.7333333333327</v>
      </c>
      <c r="H62" s="41">
        <v>2052.3166666666662</v>
      </c>
      <c r="I62" s="41">
        <v>2034.6833333333325</v>
      </c>
      <c r="J62" s="41">
        <v>2110.7833333333328</v>
      </c>
      <c r="K62" s="41">
        <v>2128.416666666667</v>
      </c>
      <c r="L62" s="41">
        <v>2148.833333333333</v>
      </c>
      <c r="M62" s="31">
        <v>2108</v>
      </c>
      <c r="N62" s="31">
        <v>2069.9499999999998</v>
      </c>
      <c r="O62" s="42">
        <v>304500</v>
      </c>
      <c r="P62" s="43">
        <v>6.3755458515283844E-2</v>
      </c>
    </row>
    <row r="63" spans="1:16" ht="12.75" customHeight="1">
      <c r="A63" s="31">
        <v>53</v>
      </c>
      <c r="B63" s="32" t="s">
        <v>39</v>
      </c>
      <c r="C63" s="33" t="s">
        <v>96</v>
      </c>
      <c r="D63" s="34">
        <v>44497</v>
      </c>
      <c r="E63" s="40">
        <v>2881.35</v>
      </c>
      <c r="F63" s="40">
        <v>2889.3833333333337</v>
      </c>
      <c r="G63" s="41">
        <v>2832.0166666666673</v>
      </c>
      <c r="H63" s="41">
        <v>2782.6833333333338</v>
      </c>
      <c r="I63" s="41">
        <v>2725.3166666666675</v>
      </c>
      <c r="J63" s="41">
        <v>2938.7166666666672</v>
      </c>
      <c r="K63" s="41">
        <v>2996.083333333333</v>
      </c>
      <c r="L63" s="41">
        <v>3045.416666666667</v>
      </c>
      <c r="M63" s="31">
        <v>2946.75</v>
      </c>
      <c r="N63" s="31">
        <v>2840.05</v>
      </c>
      <c r="O63" s="42">
        <v>2809000</v>
      </c>
      <c r="P63" s="43">
        <v>-1.3866947516236615E-2</v>
      </c>
    </row>
    <row r="64" spans="1:16" ht="12.75" customHeight="1">
      <c r="A64" s="31">
        <v>54</v>
      </c>
      <c r="B64" s="32" t="s">
        <v>45</v>
      </c>
      <c r="C64" s="33" t="s">
        <v>354</v>
      </c>
      <c r="D64" s="34">
        <v>44497</v>
      </c>
      <c r="E64" s="40">
        <v>271</v>
      </c>
      <c r="F64" s="40">
        <v>271.43333333333334</v>
      </c>
      <c r="G64" s="41">
        <v>267.56666666666666</v>
      </c>
      <c r="H64" s="41">
        <v>264.13333333333333</v>
      </c>
      <c r="I64" s="41">
        <v>260.26666666666665</v>
      </c>
      <c r="J64" s="41">
        <v>274.86666666666667</v>
      </c>
      <c r="K64" s="41">
        <v>278.73333333333335</v>
      </c>
      <c r="L64" s="41">
        <v>282.16666666666669</v>
      </c>
      <c r="M64" s="31">
        <v>275.3</v>
      </c>
      <c r="N64" s="31">
        <v>268</v>
      </c>
      <c r="O64" s="42">
        <v>11076800</v>
      </c>
      <c r="P64" s="43">
        <v>1.4321819713563605E-2</v>
      </c>
    </row>
    <row r="65" spans="1:16" ht="12.75" customHeight="1">
      <c r="A65" s="31">
        <v>55</v>
      </c>
      <c r="B65" s="32" t="s">
        <v>48</v>
      </c>
      <c r="C65" s="33" t="s">
        <v>97</v>
      </c>
      <c r="D65" s="34">
        <v>44497</v>
      </c>
      <c r="E65" s="40">
        <v>5119.05</v>
      </c>
      <c r="F65" s="40">
        <v>5121.1166666666668</v>
      </c>
      <c r="G65" s="41">
        <v>5085.0833333333339</v>
      </c>
      <c r="H65" s="41">
        <v>5051.1166666666668</v>
      </c>
      <c r="I65" s="41">
        <v>5015.0833333333339</v>
      </c>
      <c r="J65" s="41">
        <v>5155.0833333333339</v>
      </c>
      <c r="K65" s="41">
        <v>5191.1166666666668</v>
      </c>
      <c r="L65" s="41">
        <v>5225.0833333333339</v>
      </c>
      <c r="M65" s="31">
        <v>5157.1499999999996</v>
      </c>
      <c r="N65" s="31">
        <v>5087.1499999999996</v>
      </c>
      <c r="O65" s="42">
        <v>2290400</v>
      </c>
      <c r="P65" s="43">
        <v>2.6808930332645926E-2</v>
      </c>
    </row>
    <row r="66" spans="1:16" ht="12.75" customHeight="1">
      <c r="A66" s="31">
        <v>56</v>
      </c>
      <c r="B66" s="32" t="s">
        <v>45</v>
      </c>
      <c r="C66" s="33" t="s">
        <v>255</v>
      </c>
      <c r="D66" s="34">
        <v>44497</v>
      </c>
      <c r="E66" s="40">
        <v>4877.8999999999996</v>
      </c>
      <c r="F66" s="40">
        <v>4899.2833333333328</v>
      </c>
      <c r="G66" s="41">
        <v>4828.6666666666661</v>
      </c>
      <c r="H66" s="41">
        <v>4779.4333333333334</v>
      </c>
      <c r="I66" s="41">
        <v>4708.8166666666666</v>
      </c>
      <c r="J66" s="41">
        <v>4948.5166666666655</v>
      </c>
      <c r="K66" s="41">
        <v>5019.1333333333323</v>
      </c>
      <c r="L66" s="41">
        <v>5068.366666666665</v>
      </c>
      <c r="M66" s="31">
        <v>4969.8999999999996</v>
      </c>
      <c r="N66" s="31">
        <v>4850.05</v>
      </c>
      <c r="O66" s="42">
        <v>435375</v>
      </c>
      <c r="P66" s="43">
        <v>3.4452034452034451E-2</v>
      </c>
    </row>
    <row r="67" spans="1:16" ht="12.75" customHeight="1">
      <c r="A67" s="31">
        <v>57</v>
      </c>
      <c r="B67" s="32" t="s">
        <v>98</v>
      </c>
      <c r="C67" s="33" t="s">
        <v>99</v>
      </c>
      <c r="D67" s="34">
        <v>44497</v>
      </c>
      <c r="E67" s="40">
        <v>424.15</v>
      </c>
      <c r="F67" s="40">
        <v>423.18333333333334</v>
      </c>
      <c r="G67" s="41">
        <v>415.4666666666667</v>
      </c>
      <c r="H67" s="41">
        <v>406.78333333333336</v>
      </c>
      <c r="I67" s="41">
        <v>399.06666666666672</v>
      </c>
      <c r="J67" s="41">
        <v>431.86666666666667</v>
      </c>
      <c r="K67" s="41">
        <v>439.58333333333326</v>
      </c>
      <c r="L67" s="41">
        <v>448.26666666666665</v>
      </c>
      <c r="M67" s="31">
        <v>430.9</v>
      </c>
      <c r="N67" s="31">
        <v>414.5</v>
      </c>
      <c r="O67" s="42">
        <v>33300300</v>
      </c>
      <c r="P67" s="43">
        <v>2.4155079671166143E-2</v>
      </c>
    </row>
    <row r="68" spans="1:16" ht="12.75" customHeight="1">
      <c r="A68" s="31">
        <v>58</v>
      </c>
      <c r="B68" s="32" t="s">
        <v>48</v>
      </c>
      <c r="C68" s="33" t="s">
        <v>100</v>
      </c>
      <c r="D68" s="34">
        <v>44497</v>
      </c>
      <c r="E68" s="40">
        <v>4913.3999999999996</v>
      </c>
      <c r="F68" s="40">
        <v>4938.0999999999995</v>
      </c>
      <c r="G68" s="41">
        <v>4881.0499999999993</v>
      </c>
      <c r="H68" s="41">
        <v>4848.7</v>
      </c>
      <c r="I68" s="41">
        <v>4791.6499999999996</v>
      </c>
      <c r="J68" s="41">
        <v>4970.4499999999989</v>
      </c>
      <c r="K68" s="41">
        <v>5027.5</v>
      </c>
      <c r="L68" s="41">
        <v>5059.8499999999985</v>
      </c>
      <c r="M68" s="31">
        <v>4995.1499999999996</v>
      </c>
      <c r="N68" s="31">
        <v>4905.75</v>
      </c>
      <c r="O68" s="42">
        <v>2788250</v>
      </c>
      <c r="P68" s="43">
        <v>4.034326757147521E-2</v>
      </c>
    </row>
    <row r="69" spans="1:16" ht="12.75" customHeight="1">
      <c r="A69" s="31">
        <v>59</v>
      </c>
      <c r="B69" s="32" t="s">
        <v>50</v>
      </c>
      <c r="C69" s="33" t="s">
        <v>101</v>
      </c>
      <c r="D69" s="34">
        <v>44497</v>
      </c>
      <c r="E69" s="40">
        <v>2819.1</v>
      </c>
      <c r="F69" s="40">
        <v>2805.1499999999996</v>
      </c>
      <c r="G69" s="41">
        <v>2746.0999999999995</v>
      </c>
      <c r="H69" s="41">
        <v>2673.1</v>
      </c>
      <c r="I69" s="41">
        <v>2614.0499999999997</v>
      </c>
      <c r="J69" s="41">
        <v>2878.1499999999992</v>
      </c>
      <c r="K69" s="41">
        <v>2937.1999999999994</v>
      </c>
      <c r="L69" s="41">
        <v>3010.1999999999989</v>
      </c>
      <c r="M69" s="31">
        <v>2864.2</v>
      </c>
      <c r="N69" s="31">
        <v>2732.15</v>
      </c>
      <c r="O69" s="42">
        <v>4075050</v>
      </c>
      <c r="P69" s="43">
        <v>-3.6813368630046327E-2</v>
      </c>
    </row>
    <row r="70" spans="1:16" ht="12.75" customHeight="1">
      <c r="A70" s="31">
        <v>60</v>
      </c>
      <c r="B70" s="32" t="s">
        <v>50</v>
      </c>
      <c r="C70" s="33" t="s">
        <v>102</v>
      </c>
      <c r="D70" s="34">
        <v>44497</v>
      </c>
      <c r="E70" s="40">
        <v>1522.55</v>
      </c>
      <c r="F70" s="40">
        <v>1504.75</v>
      </c>
      <c r="G70" s="41">
        <v>1481.3</v>
      </c>
      <c r="H70" s="41">
        <v>1440.05</v>
      </c>
      <c r="I70" s="41">
        <v>1416.6</v>
      </c>
      <c r="J70" s="41">
        <v>1546</v>
      </c>
      <c r="K70" s="41">
        <v>1569.4499999999998</v>
      </c>
      <c r="L70" s="41">
        <v>1610.7</v>
      </c>
      <c r="M70" s="31">
        <v>1528.2</v>
      </c>
      <c r="N70" s="31">
        <v>1463.5</v>
      </c>
      <c r="O70" s="42">
        <v>7720900</v>
      </c>
      <c r="P70" s="43">
        <v>5.0119688809096348E-2</v>
      </c>
    </row>
    <row r="71" spans="1:16" ht="12.75" customHeight="1">
      <c r="A71" s="31">
        <v>61</v>
      </c>
      <c r="B71" s="32" t="s">
        <v>50</v>
      </c>
      <c r="C71" s="33" t="s">
        <v>103</v>
      </c>
      <c r="D71" s="34">
        <v>44497</v>
      </c>
      <c r="E71" s="40">
        <v>185.15</v>
      </c>
      <c r="F71" s="40">
        <v>184.41666666666666</v>
      </c>
      <c r="G71" s="41">
        <v>181.98333333333332</v>
      </c>
      <c r="H71" s="41">
        <v>178.81666666666666</v>
      </c>
      <c r="I71" s="41">
        <v>176.38333333333333</v>
      </c>
      <c r="J71" s="41">
        <v>187.58333333333331</v>
      </c>
      <c r="K71" s="41">
        <v>190.01666666666665</v>
      </c>
      <c r="L71" s="41">
        <v>193.18333333333331</v>
      </c>
      <c r="M71" s="31">
        <v>186.85</v>
      </c>
      <c r="N71" s="31">
        <v>181.25</v>
      </c>
      <c r="O71" s="42">
        <v>33393600</v>
      </c>
      <c r="P71" s="43">
        <v>3.5702693930542034E-3</v>
      </c>
    </row>
    <row r="72" spans="1:16" ht="12.75" customHeight="1">
      <c r="A72" s="31">
        <v>62</v>
      </c>
      <c r="B72" s="32" t="s">
        <v>59</v>
      </c>
      <c r="C72" s="33" t="s">
        <v>104</v>
      </c>
      <c r="D72" s="34">
        <v>44497</v>
      </c>
      <c r="E72" s="40">
        <v>85.9</v>
      </c>
      <c r="F72" s="40">
        <v>85.933333333333337</v>
      </c>
      <c r="G72" s="41">
        <v>84.966666666666669</v>
      </c>
      <c r="H72" s="41">
        <v>84.033333333333331</v>
      </c>
      <c r="I72" s="41">
        <v>83.066666666666663</v>
      </c>
      <c r="J72" s="41">
        <v>86.866666666666674</v>
      </c>
      <c r="K72" s="41">
        <v>87.833333333333343</v>
      </c>
      <c r="L72" s="41">
        <v>88.76666666666668</v>
      </c>
      <c r="M72" s="31">
        <v>86.9</v>
      </c>
      <c r="N72" s="31">
        <v>85</v>
      </c>
      <c r="O72" s="42">
        <v>90220000</v>
      </c>
      <c r="P72" s="43">
        <v>1.0302351623740201E-2</v>
      </c>
    </row>
    <row r="73" spans="1:16" ht="12.75" customHeight="1">
      <c r="A73" s="31">
        <v>63</v>
      </c>
      <c r="B73" s="32" t="s">
        <v>80</v>
      </c>
      <c r="C73" s="33" t="s">
        <v>105</v>
      </c>
      <c r="D73" s="34">
        <v>44497</v>
      </c>
      <c r="E73" s="40">
        <v>159.9</v>
      </c>
      <c r="F73" s="40">
        <v>162.33333333333334</v>
      </c>
      <c r="G73" s="41">
        <v>156.36666666666667</v>
      </c>
      <c r="H73" s="41">
        <v>152.83333333333334</v>
      </c>
      <c r="I73" s="41">
        <v>146.86666666666667</v>
      </c>
      <c r="J73" s="41">
        <v>165.86666666666667</v>
      </c>
      <c r="K73" s="41">
        <v>171.83333333333331</v>
      </c>
      <c r="L73" s="41">
        <v>175.36666666666667</v>
      </c>
      <c r="M73" s="31">
        <v>168.3</v>
      </c>
      <c r="N73" s="31">
        <v>158.80000000000001</v>
      </c>
      <c r="O73" s="42">
        <v>49129400</v>
      </c>
      <c r="P73" s="43">
        <v>3.3636476890494581E-3</v>
      </c>
    </row>
    <row r="74" spans="1:16" ht="12.75" customHeight="1">
      <c r="A74" s="31">
        <v>64</v>
      </c>
      <c r="B74" s="32" t="s">
        <v>48</v>
      </c>
      <c r="C74" s="33" t="s">
        <v>106</v>
      </c>
      <c r="D74" s="34">
        <v>44497</v>
      </c>
      <c r="E74" s="40">
        <v>518.25</v>
      </c>
      <c r="F74" s="40">
        <v>506.0333333333333</v>
      </c>
      <c r="G74" s="41">
        <v>492.81666666666661</v>
      </c>
      <c r="H74" s="41">
        <v>467.38333333333333</v>
      </c>
      <c r="I74" s="41">
        <v>454.16666666666663</v>
      </c>
      <c r="J74" s="41">
        <v>531.46666666666658</v>
      </c>
      <c r="K74" s="41">
        <v>544.68333333333328</v>
      </c>
      <c r="L74" s="41">
        <v>570.11666666666656</v>
      </c>
      <c r="M74" s="31">
        <v>519.25</v>
      </c>
      <c r="N74" s="31">
        <v>480.6</v>
      </c>
      <c r="O74" s="42">
        <v>7299050</v>
      </c>
      <c r="P74" s="43">
        <v>-1.7301038062283738E-3</v>
      </c>
    </row>
    <row r="75" spans="1:16" ht="12.75" customHeight="1">
      <c r="A75" s="31">
        <v>65</v>
      </c>
      <c r="B75" s="32" t="s">
        <v>107</v>
      </c>
      <c r="C75" s="33" t="s">
        <v>108</v>
      </c>
      <c r="D75" s="34">
        <v>44497</v>
      </c>
      <c r="E75" s="40">
        <v>40.15</v>
      </c>
      <c r="F75" s="40">
        <v>40.366666666666667</v>
      </c>
      <c r="G75" s="41">
        <v>39.583333333333336</v>
      </c>
      <c r="H75" s="41">
        <v>39.016666666666666</v>
      </c>
      <c r="I75" s="41">
        <v>38.233333333333334</v>
      </c>
      <c r="J75" s="41">
        <v>40.933333333333337</v>
      </c>
      <c r="K75" s="41">
        <v>41.716666666666669</v>
      </c>
      <c r="L75" s="41">
        <v>42.283333333333339</v>
      </c>
      <c r="M75" s="31">
        <v>41.15</v>
      </c>
      <c r="N75" s="31">
        <v>39.799999999999997</v>
      </c>
      <c r="O75" s="42">
        <v>115695000</v>
      </c>
      <c r="P75" s="43">
        <v>2.5324027916251247E-2</v>
      </c>
    </row>
    <row r="76" spans="1:16" ht="12.75" customHeight="1">
      <c r="A76" s="31">
        <v>66</v>
      </c>
      <c r="B76" s="32" t="s">
        <v>57</v>
      </c>
      <c r="C76" s="44" t="s">
        <v>109</v>
      </c>
      <c r="D76" s="34">
        <v>44497</v>
      </c>
      <c r="E76" s="40">
        <v>1033.4000000000001</v>
      </c>
      <c r="F76" s="40">
        <v>1028.7666666666667</v>
      </c>
      <c r="G76" s="41">
        <v>1020.1833333333334</v>
      </c>
      <c r="H76" s="41">
        <v>1006.9666666666667</v>
      </c>
      <c r="I76" s="41">
        <v>998.38333333333344</v>
      </c>
      <c r="J76" s="41">
        <v>1041.9833333333333</v>
      </c>
      <c r="K76" s="41">
        <v>1050.5666666666668</v>
      </c>
      <c r="L76" s="41">
        <v>1063.7833333333333</v>
      </c>
      <c r="M76" s="31">
        <v>1037.3499999999999</v>
      </c>
      <c r="N76" s="31">
        <v>1015.55</v>
      </c>
      <c r="O76" s="42">
        <v>5407000</v>
      </c>
      <c r="P76" s="43">
        <v>-2.8915229885057472E-2</v>
      </c>
    </row>
    <row r="77" spans="1:16" ht="12.75" customHeight="1">
      <c r="A77" s="31">
        <v>67</v>
      </c>
      <c r="B77" s="32" t="s">
        <v>98</v>
      </c>
      <c r="C77" s="33" t="s">
        <v>110</v>
      </c>
      <c r="D77" s="34">
        <v>44497</v>
      </c>
      <c r="E77" s="40">
        <v>2480.65</v>
      </c>
      <c r="F77" s="40">
        <v>2431.3333333333335</v>
      </c>
      <c r="G77" s="41">
        <v>2359.3166666666671</v>
      </c>
      <c r="H77" s="41">
        <v>2237.9833333333336</v>
      </c>
      <c r="I77" s="41">
        <v>2165.9666666666672</v>
      </c>
      <c r="J77" s="41">
        <v>2552.666666666667</v>
      </c>
      <c r="K77" s="41">
        <v>2624.6833333333334</v>
      </c>
      <c r="L77" s="41">
        <v>2746.0166666666669</v>
      </c>
      <c r="M77" s="31">
        <v>2503.35</v>
      </c>
      <c r="N77" s="31">
        <v>2310</v>
      </c>
      <c r="O77" s="42">
        <v>2375100</v>
      </c>
      <c r="P77" s="43">
        <v>7.6605774896876838E-2</v>
      </c>
    </row>
    <row r="78" spans="1:16" ht="12.75" customHeight="1">
      <c r="A78" s="31">
        <v>68</v>
      </c>
      <c r="B78" s="32" t="s">
        <v>48</v>
      </c>
      <c r="C78" s="33" t="s">
        <v>111</v>
      </c>
      <c r="D78" s="34">
        <v>44497</v>
      </c>
      <c r="E78" s="40">
        <v>330.2</v>
      </c>
      <c r="F78" s="40">
        <v>327.83333333333331</v>
      </c>
      <c r="G78" s="41">
        <v>323.16666666666663</v>
      </c>
      <c r="H78" s="41">
        <v>316.13333333333333</v>
      </c>
      <c r="I78" s="41">
        <v>311.46666666666664</v>
      </c>
      <c r="J78" s="41">
        <v>334.86666666666662</v>
      </c>
      <c r="K78" s="41">
        <v>339.53333333333325</v>
      </c>
      <c r="L78" s="41">
        <v>346.56666666666661</v>
      </c>
      <c r="M78" s="31">
        <v>332.5</v>
      </c>
      <c r="N78" s="31">
        <v>320.8</v>
      </c>
      <c r="O78" s="42">
        <v>11280900</v>
      </c>
      <c r="P78" s="43">
        <v>-3.0375699440447643E-2</v>
      </c>
    </row>
    <row r="79" spans="1:16" ht="12.75" customHeight="1">
      <c r="A79" s="31">
        <v>69</v>
      </c>
      <c r="B79" s="32" t="s">
        <v>43</v>
      </c>
      <c r="C79" s="33" t="s">
        <v>112</v>
      </c>
      <c r="D79" s="34">
        <v>44497</v>
      </c>
      <c r="E79" s="40">
        <v>1599.35</v>
      </c>
      <c r="F79" s="40">
        <v>1609.3333333333333</v>
      </c>
      <c r="G79" s="41">
        <v>1586.5666666666666</v>
      </c>
      <c r="H79" s="41">
        <v>1573.7833333333333</v>
      </c>
      <c r="I79" s="41">
        <v>1551.0166666666667</v>
      </c>
      <c r="J79" s="41">
        <v>1622.1166666666666</v>
      </c>
      <c r="K79" s="41">
        <v>1644.8833333333334</v>
      </c>
      <c r="L79" s="41">
        <v>1657.6666666666665</v>
      </c>
      <c r="M79" s="31">
        <v>1632.1</v>
      </c>
      <c r="N79" s="31">
        <v>1596.55</v>
      </c>
      <c r="O79" s="42">
        <v>10446200</v>
      </c>
      <c r="P79" s="43">
        <v>2.7711575307257347E-2</v>
      </c>
    </row>
    <row r="80" spans="1:16" ht="12.75" customHeight="1">
      <c r="A80" s="31">
        <v>70</v>
      </c>
      <c r="B80" s="32" t="s">
        <v>80</v>
      </c>
      <c r="C80" s="355" t="s">
        <v>113</v>
      </c>
      <c r="D80" s="34">
        <v>44497</v>
      </c>
      <c r="E80" s="40">
        <v>638.15</v>
      </c>
      <c r="F80" s="40">
        <v>635.69999999999993</v>
      </c>
      <c r="G80" s="41">
        <v>629.79999999999984</v>
      </c>
      <c r="H80" s="41">
        <v>621.44999999999993</v>
      </c>
      <c r="I80" s="41">
        <v>615.54999999999984</v>
      </c>
      <c r="J80" s="41">
        <v>644.04999999999984</v>
      </c>
      <c r="K80" s="41">
        <v>649.94999999999993</v>
      </c>
      <c r="L80" s="41">
        <v>658.29999999999984</v>
      </c>
      <c r="M80" s="31">
        <v>641.6</v>
      </c>
      <c r="N80" s="31">
        <v>627.35</v>
      </c>
      <c r="O80" s="42">
        <v>6238750</v>
      </c>
      <c r="P80" s="43">
        <v>-4.5515394912985271E-2</v>
      </c>
    </row>
    <row r="81" spans="1:16" ht="12.75" customHeight="1">
      <c r="A81" s="31">
        <v>71</v>
      </c>
      <c r="B81" s="32" t="s">
        <v>45</v>
      </c>
      <c r="C81" s="33" t="s">
        <v>263</v>
      </c>
      <c r="D81" s="34">
        <v>44497</v>
      </c>
      <c r="E81" s="40">
        <v>1364.15</v>
      </c>
      <c r="F81" s="40">
        <v>1371.3000000000002</v>
      </c>
      <c r="G81" s="41">
        <v>1350.1500000000003</v>
      </c>
      <c r="H81" s="41">
        <v>1336.15</v>
      </c>
      <c r="I81" s="41">
        <v>1315.0000000000002</v>
      </c>
      <c r="J81" s="41">
        <v>1385.3000000000004</v>
      </c>
      <c r="K81" s="41">
        <v>1406.45</v>
      </c>
      <c r="L81" s="41">
        <v>1420.4500000000005</v>
      </c>
      <c r="M81" s="31">
        <v>1392.45</v>
      </c>
      <c r="N81" s="31">
        <v>1357.3</v>
      </c>
      <c r="O81" s="42">
        <v>1999275</v>
      </c>
      <c r="P81" s="43">
        <v>4.3898809523809521E-2</v>
      </c>
    </row>
    <row r="82" spans="1:16" ht="12.75" customHeight="1">
      <c r="A82" s="31">
        <v>72</v>
      </c>
      <c r="B82" s="32" t="s">
        <v>71</v>
      </c>
      <c r="C82" s="33" t="s">
        <v>114</v>
      </c>
      <c r="D82" s="34">
        <v>44497</v>
      </c>
      <c r="E82" s="40">
        <v>1399.65</v>
      </c>
      <c r="F82" s="40">
        <v>1398.9666666666665</v>
      </c>
      <c r="G82" s="41">
        <v>1384.383333333333</v>
      </c>
      <c r="H82" s="41">
        <v>1369.1166666666666</v>
      </c>
      <c r="I82" s="41">
        <v>1354.5333333333331</v>
      </c>
      <c r="J82" s="41">
        <v>1414.2333333333329</v>
      </c>
      <c r="K82" s="41">
        <v>1428.8166666666664</v>
      </c>
      <c r="L82" s="41">
        <v>1444.0833333333328</v>
      </c>
      <c r="M82" s="31">
        <v>1413.55</v>
      </c>
      <c r="N82" s="31">
        <v>1383.7</v>
      </c>
      <c r="O82" s="42">
        <v>4524000</v>
      </c>
      <c r="P82" s="43">
        <v>2.4804621134896364E-2</v>
      </c>
    </row>
    <row r="83" spans="1:16" ht="12.75" customHeight="1">
      <c r="A83" s="31">
        <v>73</v>
      </c>
      <c r="B83" s="32" t="s">
        <v>88</v>
      </c>
      <c r="C83" s="33" t="s">
        <v>115</v>
      </c>
      <c r="D83" s="34">
        <v>44497</v>
      </c>
      <c r="E83" s="40">
        <v>1304.5999999999999</v>
      </c>
      <c r="F83" s="40">
        <v>1301.4333333333334</v>
      </c>
      <c r="G83" s="41">
        <v>1285.2166666666667</v>
      </c>
      <c r="H83" s="41">
        <v>1265.8333333333333</v>
      </c>
      <c r="I83" s="41">
        <v>1249.6166666666666</v>
      </c>
      <c r="J83" s="41">
        <v>1320.8166666666668</v>
      </c>
      <c r="K83" s="41">
        <v>1337.0333333333335</v>
      </c>
      <c r="L83" s="41">
        <v>1356.416666666667</v>
      </c>
      <c r="M83" s="31">
        <v>1317.65</v>
      </c>
      <c r="N83" s="31">
        <v>1282.05</v>
      </c>
      <c r="O83" s="42">
        <v>18813200</v>
      </c>
      <c r="P83" s="43">
        <v>3.7346877801015836E-3</v>
      </c>
    </row>
    <row r="84" spans="1:16" ht="12.75" customHeight="1">
      <c r="A84" s="31">
        <v>74</v>
      </c>
      <c r="B84" s="32" t="s">
        <v>64</v>
      </c>
      <c r="C84" s="33" t="s">
        <v>116</v>
      </c>
      <c r="D84" s="34">
        <v>44497</v>
      </c>
      <c r="E84" s="40">
        <v>2739</v>
      </c>
      <c r="F84" s="40">
        <v>2749.6833333333329</v>
      </c>
      <c r="G84" s="41">
        <v>2724.3166666666657</v>
      </c>
      <c r="H84" s="41">
        <v>2709.6333333333328</v>
      </c>
      <c r="I84" s="41">
        <v>2684.2666666666655</v>
      </c>
      <c r="J84" s="41">
        <v>2764.3666666666659</v>
      </c>
      <c r="K84" s="41">
        <v>2789.7333333333336</v>
      </c>
      <c r="L84" s="41">
        <v>2804.4166666666661</v>
      </c>
      <c r="M84" s="31">
        <v>2775.05</v>
      </c>
      <c r="N84" s="31">
        <v>2735</v>
      </c>
      <c r="O84" s="42">
        <v>13351500</v>
      </c>
      <c r="P84" s="43">
        <v>2.1647307286166841E-2</v>
      </c>
    </row>
    <row r="85" spans="1:16" ht="12.75" customHeight="1">
      <c r="A85" s="31">
        <v>75</v>
      </c>
      <c r="B85" s="32" t="s">
        <v>64</v>
      </c>
      <c r="C85" s="33" t="s">
        <v>117</v>
      </c>
      <c r="D85" s="34">
        <v>44497</v>
      </c>
      <c r="E85" s="40">
        <v>2921.7</v>
      </c>
      <c r="F85" s="40">
        <v>2921.5166666666664</v>
      </c>
      <c r="G85" s="41">
        <v>2912.0333333333328</v>
      </c>
      <c r="H85" s="41">
        <v>2902.3666666666663</v>
      </c>
      <c r="I85" s="41">
        <v>2892.8833333333328</v>
      </c>
      <c r="J85" s="41">
        <v>2931.1833333333329</v>
      </c>
      <c r="K85" s="41">
        <v>2940.6666666666665</v>
      </c>
      <c r="L85" s="41">
        <v>2950.333333333333</v>
      </c>
      <c r="M85" s="31">
        <v>2931</v>
      </c>
      <c r="N85" s="31">
        <v>2911.85</v>
      </c>
      <c r="O85" s="42">
        <v>3619600</v>
      </c>
      <c r="P85" s="43">
        <v>-8.8175694178213478E-3</v>
      </c>
    </row>
    <row r="86" spans="1:16" ht="12.75" customHeight="1">
      <c r="A86" s="31">
        <v>76</v>
      </c>
      <c r="B86" s="32" t="s">
        <v>59</v>
      </c>
      <c r="C86" s="33" t="s">
        <v>118</v>
      </c>
      <c r="D86" s="34">
        <v>44497</v>
      </c>
      <c r="E86" s="40">
        <v>1611.15</v>
      </c>
      <c r="F86" s="40">
        <v>1614.9666666666665</v>
      </c>
      <c r="G86" s="41">
        <v>1602.9333333333329</v>
      </c>
      <c r="H86" s="41">
        <v>1594.7166666666665</v>
      </c>
      <c r="I86" s="41">
        <v>1582.6833333333329</v>
      </c>
      <c r="J86" s="41">
        <v>1623.1833333333329</v>
      </c>
      <c r="K86" s="41">
        <v>1635.2166666666662</v>
      </c>
      <c r="L86" s="41">
        <v>1643.4333333333329</v>
      </c>
      <c r="M86" s="31">
        <v>1627</v>
      </c>
      <c r="N86" s="31">
        <v>1606.75</v>
      </c>
      <c r="O86" s="42">
        <v>34224300</v>
      </c>
      <c r="P86" s="43">
        <v>-1.7494552688919064E-2</v>
      </c>
    </row>
    <row r="87" spans="1:16" ht="12.75" customHeight="1">
      <c r="A87" s="31">
        <v>77</v>
      </c>
      <c r="B87" s="32" t="s">
        <v>64</v>
      </c>
      <c r="C87" s="33" t="s">
        <v>119</v>
      </c>
      <c r="D87" s="34">
        <v>44497</v>
      </c>
      <c r="E87" s="40">
        <v>728.8</v>
      </c>
      <c r="F87" s="40">
        <v>729.18333333333339</v>
      </c>
      <c r="G87" s="41">
        <v>722.56666666666683</v>
      </c>
      <c r="H87" s="41">
        <v>716.33333333333348</v>
      </c>
      <c r="I87" s="41">
        <v>709.71666666666692</v>
      </c>
      <c r="J87" s="41">
        <v>735.41666666666674</v>
      </c>
      <c r="K87" s="41">
        <v>742.0333333333333</v>
      </c>
      <c r="L87" s="41">
        <v>748.26666666666665</v>
      </c>
      <c r="M87" s="31">
        <v>735.8</v>
      </c>
      <c r="N87" s="31">
        <v>722.95</v>
      </c>
      <c r="O87" s="42">
        <v>18592200</v>
      </c>
      <c r="P87" s="43">
        <v>4.3591010125957029E-2</v>
      </c>
    </row>
    <row r="88" spans="1:16" ht="12.75" customHeight="1">
      <c r="A88" s="31">
        <v>78</v>
      </c>
      <c r="B88" s="32" t="s">
        <v>50</v>
      </c>
      <c r="C88" s="33" t="s">
        <v>120</v>
      </c>
      <c r="D88" s="34">
        <v>44497</v>
      </c>
      <c r="E88" s="40">
        <v>2855.5</v>
      </c>
      <c r="F88" s="40">
        <v>2845.4166666666665</v>
      </c>
      <c r="G88" s="41">
        <v>2822.833333333333</v>
      </c>
      <c r="H88" s="41">
        <v>2790.1666666666665</v>
      </c>
      <c r="I88" s="41">
        <v>2767.583333333333</v>
      </c>
      <c r="J88" s="41">
        <v>2878.083333333333</v>
      </c>
      <c r="K88" s="41">
        <v>2900.6666666666661</v>
      </c>
      <c r="L88" s="41">
        <v>2933.333333333333</v>
      </c>
      <c r="M88" s="31">
        <v>2868</v>
      </c>
      <c r="N88" s="31">
        <v>2812.75</v>
      </c>
      <c r="O88" s="42">
        <v>4362300</v>
      </c>
      <c r="P88" s="43">
        <v>-3.0212084833933575E-2</v>
      </c>
    </row>
    <row r="89" spans="1:16" ht="12.75" customHeight="1">
      <c r="A89" s="31">
        <v>79</v>
      </c>
      <c r="B89" s="32" t="s">
        <v>121</v>
      </c>
      <c r="C89" s="33" t="s">
        <v>122</v>
      </c>
      <c r="D89" s="34">
        <v>44497</v>
      </c>
      <c r="E89" s="40">
        <v>479.55</v>
      </c>
      <c r="F89" s="40">
        <v>480.43333333333339</v>
      </c>
      <c r="G89" s="41">
        <v>474.46666666666681</v>
      </c>
      <c r="H89" s="41">
        <v>469.38333333333344</v>
      </c>
      <c r="I89" s="41">
        <v>463.41666666666686</v>
      </c>
      <c r="J89" s="41">
        <v>485.51666666666677</v>
      </c>
      <c r="K89" s="41">
        <v>491.48333333333335</v>
      </c>
      <c r="L89" s="41">
        <v>496.56666666666672</v>
      </c>
      <c r="M89" s="31">
        <v>486.4</v>
      </c>
      <c r="N89" s="31">
        <v>475.35</v>
      </c>
      <c r="O89" s="42">
        <v>26030050</v>
      </c>
      <c r="P89" s="43">
        <v>2.9594353261331745E-2</v>
      </c>
    </row>
    <row r="90" spans="1:16" ht="12.75" customHeight="1">
      <c r="A90" s="31">
        <v>80</v>
      </c>
      <c r="B90" s="32" t="s">
        <v>80</v>
      </c>
      <c r="C90" s="33" t="s">
        <v>123</v>
      </c>
      <c r="D90" s="34">
        <v>44497</v>
      </c>
      <c r="E90" s="40">
        <v>319.89999999999998</v>
      </c>
      <c r="F90" s="40">
        <v>319.65000000000003</v>
      </c>
      <c r="G90" s="41">
        <v>315.00000000000006</v>
      </c>
      <c r="H90" s="41">
        <v>310.10000000000002</v>
      </c>
      <c r="I90" s="41">
        <v>305.45000000000005</v>
      </c>
      <c r="J90" s="41">
        <v>324.55000000000007</v>
      </c>
      <c r="K90" s="41">
        <v>329.20000000000005</v>
      </c>
      <c r="L90" s="41">
        <v>334.10000000000008</v>
      </c>
      <c r="M90" s="31">
        <v>324.3</v>
      </c>
      <c r="N90" s="31">
        <v>314.75</v>
      </c>
      <c r="O90" s="42">
        <v>19310400</v>
      </c>
      <c r="P90" s="43">
        <v>-1.5282940933498555E-2</v>
      </c>
    </row>
    <row r="91" spans="1:16" ht="12.75" customHeight="1">
      <c r="A91" s="31">
        <v>81</v>
      </c>
      <c r="B91" s="32" t="s">
        <v>57</v>
      </c>
      <c r="C91" s="33" t="s">
        <v>124</v>
      </c>
      <c r="D91" s="34">
        <v>44497</v>
      </c>
      <c r="E91" s="40">
        <v>2667.6</v>
      </c>
      <c r="F91" s="40">
        <v>2676.2000000000003</v>
      </c>
      <c r="G91" s="41">
        <v>2655.1500000000005</v>
      </c>
      <c r="H91" s="41">
        <v>2642.7000000000003</v>
      </c>
      <c r="I91" s="41">
        <v>2621.6500000000005</v>
      </c>
      <c r="J91" s="41">
        <v>2688.6500000000005</v>
      </c>
      <c r="K91" s="41">
        <v>2709.7000000000007</v>
      </c>
      <c r="L91" s="41">
        <v>2722.1500000000005</v>
      </c>
      <c r="M91" s="31">
        <v>2697.25</v>
      </c>
      <c r="N91" s="31">
        <v>2663.75</v>
      </c>
      <c r="O91" s="42">
        <v>5850600</v>
      </c>
      <c r="P91" s="43">
        <v>6.7959038387821039E-2</v>
      </c>
    </row>
    <row r="92" spans="1:16" ht="12.75" customHeight="1">
      <c r="A92" s="31">
        <v>82</v>
      </c>
      <c r="B92" s="32" t="s">
        <v>64</v>
      </c>
      <c r="C92" s="33" t="s">
        <v>125</v>
      </c>
      <c r="D92" s="34">
        <v>44497</v>
      </c>
      <c r="E92" s="40">
        <v>243.6</v>
      </c>
      <c r="F92" s="40">
        <v>245.56666666666669</v>
      </c>
      <c r="G92" s="41">
        <v>241.13333333333338</v>
      </c>
      <c r="H92" s="41">
        <v>238.66666666666669</v>
      </c>
      <c r="I92" s="41">
        <v>234.23333333333338</v>
      </c>
      <c r="J92" s="41">
        <v>248.03333333333339</v>
      </c>
      <c r="K92" s="41">
        <v>252.46666666666673</v>
      </c>
      <c r="L92" s="41">
        <v>254.93333333333339</v>
      </c>
      <c r="M92" s="31">
        <v>250</v>
      </c>
      <c r="N92" s="31">
        <v>243.1</v>
      </c>
      <c r="O92" s="42">
        <v>42336700</v>
      </c>
      <c r="P92" s="43">
        <v>-5.4027845120177324E-2</v>
      </c>
    </row>
    <row r="93" spans="1:16" ht="12.75" customHeight="1">
      <c r="A93" s="31">
        <v>83</v>
      </c>
      <c r="B93" s="32" t="s">
        <v>59</v>
      </c>
      <c r="C93" s="33" t="s">
        <v>126</v>
      </c>
      <c r="D93" s="34">
        <v>44497</v>
      </c>
      <c r="E93" s="40">
        <v>703.5</v>
      </c>
      <c r="F93" s="40">
        <v>702.13333333333333</v>
      </c>
      <c r="G93" s="41">
        <v>697.4666666666667</v>
      </c>
      <c r="H93" s="41">
        <v>691.43333333333339</v>
      </c>
      <c r="I93" s="41">
        <v>686.76666666666677</v>
      </c>
      <c r="J93" s="41">
        <v>708.16666666666663</v>
      </c>
      <c r="K93" s="41">
        <v>712.83333333333337</v>
      </c>
      <c r="L93" s="41">
        <v>718.86666666666656</v>
      </c>
      <c r="M93" s="31">
        <v>706.8</v>
      </c>
      <c r="N93" s="31">
        <v>696.1</v>
      </c>
      <c r="O93" s="42">
        <v>89538625</v>
      </c>
      <c r="P93" s="43">
        <v>3.1734783479426308E-3</v>
      </c>
    </row>
    <row r="94" spans="1:16" ht="12.75" customHeight="1">
      <c r="A94" s="31">
        <v>84</v>
      </c>
      <c r="B94" s="32" t="s">
        <v>64</v>
      </c>
      <c r="C94" s="33" t="s">
        <v>127</v>
      </c>
      <c r="D94" s="34">
        <v>44497</v>
      </c>
      <c r="E94" s="40">
        <v>1551.3</v>
      </c>
      <c r="F94" s="40">
        <v>1550.5666666666666</v>
      </c>
      <c r="G94" s="41">
        <v>1535.8333333333333</v>
      </c>
      <c r="H94" s="41">
        <v>1520.3666666666666</v>
      </c>
      <c r="I94" s="41">
        <v>1505.6333333333332</v>
      </c>
      <c r="J94" s="41">
        <v>1566.0333333333333</v>
      </c>
      <c r="K94" s="41">
        <v>1580.7666666666669</v>
      </c>
      <c r="L94" s="41">
        <v>1596.2333333333333</v>
      </c>
      <c r="M94" s="31">
        <v>1565.3</v>
      </c>
      <c r="N94" s="31">
        <v>1535.1</v>
      </c>
      <c r="O94" s="42">
        <v>3462050</v>
      </c>
      <c r="P94" s="43">
        <v>1.6851828735488704E-2</v>
      </c>
    </row>
    <row r="95" spans="1:16" ht="12.75" customHeight="1">
      <c r="A95" s="31">
        <v>85</v>
      </c>
      <c r="B95" s="32" t="s">
        <v>64</v>
      </c>
      <c r="C95" s="33" t="s">
        <v>128</v>
      </c>
      <c r="D95" s="34">
        <v>44497</v>
      </c>
      <c r="E95" s="40">
        <v>684.95</v>
      </c>
      <c r="F95" s="40">
        <v>684.51666666666677</v>
      </c>
      <c r="G95" s="41">
        <v>679.33333333333348</v>
      </c>
      <c r="H95" s="41">
        <v>673.7166666666667</v>
      </c>
      <c r="I95" s="41">
        <v>668.53333333333342</v>
      </c>
      <c r="J95" s="41">
        <v>690.13333333333355</v>
      </c>
      <c r="K95" s="41">
        <v>695.31666666666672</v>
      </c>
      <c r="L95" s="41">
        <v>700.93333333333362</v>
      </c>
      <c r="M95" s="31">
        <v>689.7</v>
      </c>
      <c r="N95" s="31">
        <v>678.9</v>
      </c>
      <c r="O95" s="42">
        <v>4612500</v>
      </c>
      <c r="P95" s="43">
        <v>1.1513157894736841E-2</v>
      </c>
    </row>
    <row r="96" spans="1:16" ht="12.75" customHeight="1">
      <c r="A96" s="31">
        <v>86</v>
      </c>
      <c r="B96" s="32" t="s">
        <v>75</v>
      </c>
      <c r="C96" s="33" t="s">
        <v>129</v>
      </c>
      <c r="D96" s="34">
        <v>44497</v>
      </c>
      <c r="E96" s="40">
        <v>11.45</v>
      </c>
      <c r="F96" s="40">
        <v>11.533333333333331</v>
      </c>
      <c r="G96" s="41">
        <v>11.216666666666663</v>
      </c>
      <c r="H96" s="41">
        <v>10.983333333333333</v>
      </c>
      <c r="I96" s="41">
        <v>10.666666666666664</v>
      </c>
      <c r="J96" s="41">
        <v>11.766666666666662</v>
      </c>
      <c r="K96" s="41">
        <v>12.083333333333332</v>
      </c>
      <c r="L96" s="41">
        <v>12.316666666666661</v>
      </c>
      <c r="M96" s="31">
        <v>11.85</v>
      </c>
      <c r="N96" s="31">
        <v>11.3</v>
      </c>
      <c r="O96" s="42">
        <v>946470000</v>
      </c>
      <c r="P96" s="43">
        <v>6.9258266309204647E-3</v>
      </c>
    </row>
    <row r="97" spans="1:16" ht="12.75" customHeight="1">
      <c r="A97" s="31">
        <v>87</v>
      </c>
      <c r="B97" s="32" t="s">
        <v>59</v>
      </c>
      <c r="C97" s="33" t="s">
        <v>130</v>
      </c>
      <c r="D97" s="34">
        <v>44497</v>
      </c>
      <c r="E97" s="40">
        <v>48</v>
      </c>
      <c r="F97" s="40">
        <v>48</v>
      </c>
      <c r="G97" s="41">
        <v>47.35</v>
      </c>
      <c r="H97" s="41">
        <v>46.7</v>
      </c>
      <c r="I97" s="41">
        <v>46.050000000000004</v>
      </c>
      <c r="J97" s="41">
        <v>48.65</v>
      </c>
      <c r="K97" s="41">
        <v>49.300000000000004</v>
      </c>
      <c r="L97" s="41">
        <v>49.949999999999996</v>
      </c>
      <c r="M97" s="31">
        <v>48.65</v>
      </c>
      <c r="N97" s="31">
        <v>47.35</v>
      </c>
      <c r="O97" s="42">
        <v>180519000</v>
      </c>
      <c r="P97" s="43">
        <v>-5.1829747133657926E-3</v>
      </c>
    </row>
    <row r="98" spans="1:16" ht="12.75" customHeight="1">
      <c r="A98" s="31">
        <v>88</v>
      </c>
      <c r="B98" s="32" t="s">
        <v>45</v>
      </c>
      <c r="C98" s="33" t="s">
        <v>417</v>
      </c>
      <c r="D98" s="34">
        <v>44497</v>
      </c>
      <c r="E98" s="40">
        <v>642.79999999999995</v>
      </c>
      <c r="F98" s="40">
        <v>641.73333333333335</v>
      </c>
      <c r="G98" s="41">
        <v>629.86666666666667</v>
      </c>
      <c r="H98" s="41">
        <v>616.93333333333328</v>
      </c>
      <c r="I98" s="41">
        <v>605.06666666666661</v>
      </c>
      <c r="J98" s="41">
        <v>654.66666666666674</v>
      </c>
      <c r="K98" s="41">
        <v>666.53333333333353</v>
      </c>
      <c r="L98" s="41">
        <v>679.46666666666681</v>
      </c>
      <c r="M98" s="31">
        <v>653.6</v>
      </c>
      <c r="N98" s="31">
        <v>628.79999999999995</v>
      </c>
      <c r="O98" s="42">
        <v>8881250</v>
      </c>
      <c r="P98" s="43">
        <v>6.5217391304347824E-2</v>
      </c>
    </row>
    <row r="99" spans="1:16" ht="12.75" customHeight="1">
      <c r="A99" s="31">
        <v>89</v>
      </c>
      <c r="B99" s="32" t="s">
        <v>80</v>
      </c>
      <c r="C99" s="33" t="s">
        <v>131</v>
      </c>
      <c r="D99" s="34">
        <v>44497</v>
      </c>
      <c r="E99" s="40">
        <v>521.75</v>
      </c>
      <c r="F99" s="40">
        <v>521.76666666666677</v>
      </c>
      <c r="G99" s="41">
        <v>519.13333333333355</v>
      </c>
      <c r="H99" s="41">
        <v>516.51666666666677</v>
      </c>
      <c r="I99" s="41">
        <v>513.88333333333355</v>
      </c>
      <c r="J99" s="41">
        <v>524.38333333333355</v>
      </c>
      <c r="K99" s="41">
        <v>527.01666666666677</v>
      </c>
      <c r="L99" s="41">
        <v>529.63333333333355</v>
      </c>
      <c r="M99" s="31">
        <v>524.4</v>
      </c>
      <c r="N99" s="31">
        <v>519.15</v>
      </c>
      <c r="O99" s="42">
        <v>13292125</v>
      </c>
      <c r="P99" s="43">
        <v>-6.168397244782564E-3</v>
      </c>
    </row>
    <row r="100" spans="1:16" ht="12.75" customHeight="1">
      <c r="A100" s="31">
        <v>90</v>
      </c>
      <c r="B100" s="32" t="s">
        <v>107</v>
      </c>
      <c r="C100" s="33" t="s">
        <v>132</v>
      </c>
      <c r="D100" s="34">
        <v>44497</v>
      </c>
      <c r="E100" s="40">
        <v>196.45</v>
      </c>
      <c r="F100" s="40">
        <v>194.41666666666666</v>
      </c>
      <c r="G100" s="41">
        <v>189.83333333333331</v>
      </c>
      <c r="H100" s="41">
        <v>183.21666666666667</v>
      </c>
      <c r="I100" s="41">
        <v>178.63333333333333</v>
      </c>
      <c r="J100" s="41">
        <v>201.0333333333333</v>
      </c>
      <c r="K100" s="41">
        <v>205.61666666666662</v>
      </c>
      <c r="L100" s="41">
        <v>212.23333333333329</v>
      </c>
      <c r="M100" s="31">
        <v>199</v>
      </c>
      <c r="N100" s="31">
        <v>187.8</v>
      </c>
      <c r="O100" s="42">
        <v>16497000</v>
      </c>
      <c r="P100" s="43">
        <v>-9.3636168845082496E-2</v>
      </c>
    </row>
    <row r="101" spans="1:16" ht="12.75" customHeight="1">
      <c r="A101" s="31">
        <v>91</v>
      </c>
      <c r="B101" s="32" t="s">
        <v>43</v>
      </c>
      <c r="C101" s="33" t="s">
        <v>414</v>
      </c>
      <c r="D101" s="34">
        <v>44497</v>
      </c>
      <c r="E101" s="40">
        <v>197.05</v>
      </c>
      <c r="F101" s="40">
        <v>197.26666666666665</v>
      </c>
      <c r="G101" s="41">
        <v>195.2833333333333</v>
      </c>
      <c r="H101" s="41">
        <v>193.51666666666665</v>
      </c>
      <c r="I101" s="41">
        <v>191.5333333333333</v>
      </c>
      <c r="J101" s="41">
        <v>199.0333333333333</v>
      </c>
      <c r="K101" s="41">
        <v>201.01666666666665</v>
      </c>
      <c r="L101" s="41">
        <v>202.7833333333333</v>
      </c>
      <c r="M101" s="31">
        <v>199.25</v>
      </c>
      <c r="N101" s="31">
        <v>195.5</v>
      </c>
      <c r="O101" s="42">
        <v>7357300</v>
      </c>
      <c r="P101" s="43">
        <v>6.596638655462185E-2</v>
      </c>
    </row>
    <row r="102" spans="1:16" ht="12.75" customHeight="1">
      <c r="A102" s="31">
        <v>92</v>
      </c>
      <c r="B102" s="32" t="s">
        <v>45</v>
      </c>
      <c r="C102" s="33" t="s">
        <v>266</v>
      </c>
      <c r="D102" s="34">
        <v>44497</v>
      </c>
      <c r="E102" s="40">
        <v>8370.7999999999993</v>
      </c>
      <c r="F102" s="40">
        <v>8390.2166666666672</v>
      </c>
      <c r="G102" s="41">
        <v>8294.5833333333339</v>
      </c>
      <c r="H102" s="41">
        <v>8218.3666666666668</v>
      </c>
      <c r="I102" s="41">
        <v>8122.7333333333336</v>
      </c>
      <c r="J102" s="41">
        <v>8466.4333333333343</v>
      </c>
      <c r="K102" s="41">
        <v>8562.0666666666657</v>
      </c>
      <c r="L102" s="41">
        <v>8638.2833333333347</v>
      </c>
      <c r="M102" s="31">
        <v>8485.85</v>
      </c>
      <c r="N102" s="31">
        <v>8314</v>
      </c>
      <c r="O102" s="42">
        <v>180675</v>
      </c>
      <c r="P102" s="43">
        <v>-6.5979381443298972E-3</v>
      </c>
    </row>
    <row r="103" spans="1:16" ht="12.75" customHeight="1">
      <c r="A103" s="31">
        <v>93</v>
      </c>
      <c r="B103" s="32" t="s">
        <v>45</v>
      </c>
      <c r="C103" s="33" t="s">
        <v>133</v>
      </c>
      <c r="D103" s="34">
        <v>44497</v>
      </c>
      <c r="E103" s="40">
        <v>1950.1</v>
      </c>
      <c r="F103" s="40">
        <v>1961.3999999999999</v>
      </c>
      <c r="G103" s="41">
        <v>1927.7999999999997</v>
      </c>
      <c r="H103" s="41">
        <v>1905.4999999999998</v>
      </c>
      <c r="I103" s="41">
        <v>1871.8999999999996</v>
      </c>
      <c r="J103" s="41">
        <v>1983.6999999999998</v>
      </c>
      <c r="K103" s="41">
        <v>2017.2999999999997</v>
      </c>
      <c r="L103" s="41">
        <v>2039.6</v>
      </c>
      <c r="M103" s="31">
        <v>1995</v>
      </c>
      <c r="N103" s="31">
        <v>1939.1</v>
      </c>
      <c r="O103" s="42">
        <v>4134000</v>
      </c>
      <c r="P103" s="43">
        <v>2.874206793579694E-2</v>
      </c>
    </row>
    <row r="104" spans="1:16" ht="12.75" customHeight="1">
      <c r="A104" s="31">
        <v>94</v>
      </c>
      <c r="B104" s="32" t="s">
        <v>59</v>
      </c>
      <c r="C104" s="33" t="s">
        <v>134</v>
      </c>
      <c r="D104" s="34">
        <v>44497</v>
      </c>
      <c r="E104" s="40">
        <v>1172</v>
      </c>
      <c r="F104" s="40">
        <v>1169.45</v>
      </c>
      <c r="G104" s="41">
        <v>1147.6000000000001</v>
      </c>
      <c r="H104" s="41">
        <v>1123.2</v>
      </c>
      <c r="I104" s="41">
        <v>1101.3500000000001</v>
      </c>
      <c r="J104" s="41">
        <v>1193.8500000000001</v>
      </c>
      <c r="K104" s="41">
        <v>1215.7</v>
      </c>
      <c r="L104" s="41">
        <v>1240.1000000000001</v>
      </c>
      <c r="M104" s="31">
        <v>1191.3</v>
      </c>
      <c r="N104" s="31">
        <v>1145.05</v>
      </c>
      <c r="O104" s="42">
        <v>14274000</v>
      </c>
      <c r="P104" s="43">
        <v>-1.5738117721120553E-3</v>
      </c>
    </row>
    <row r="105" spans="1:16" ht="12.75" customHeight="1">
      <c r="A105" s="31">
        <v>95</v>
      </c>
      <c r="B105" s="32" t="s">
        <v>75</v>
      </c>
      <c r="C105" s="33" t="s">
        <v>135</v>
      </c>
      <c r="D105" s="34">
        <v>44497</v>
      </c>
      <c r="E105" s="40">
        <v>305</v>
      </c>
      <c r="F105" s="40">
        <v>310.46666666666664</v>
      </c>
      <c r="G105" s="41">
        <v>294.63333333333327</v>
      </c>
      <c r="H105" s="41">
        <v>284.26666666666665</v>
      </c>
      <c r="I105" s="41">
        <v>268.43333333333328</v>
      </c>
      <c r="J105" s="41">
        <v>320.83333333333326</v>
      </c>
      <c r="K105" s="41">
        <v>336.66666666666663</v>
      </c>
      <c r="L105" s="41">
        <v>347.03333333333325</v>
      </c>
      <c r="M105" s="31">
        <v>326.3</v>
      </c>
      <c r="N105" s="31">
        <v>300.10000000000002</v>
      </c>
      <c r="O105" s="42">
        <v>14291200</v>
      </c>
      <c r="P105" s="43">
        <v>0.17360312715566797</v>
      </c>
    </row>
    <row r="106" spans="1:16" ht="12.75" customHeight="1">
      <c r="A106" s="31">
        <v>96</v>
      </c>
      <c r="B106" s="32" t="s">
        <v>88</v>
      </c>
      <c r="C106" s="33" t="s">
        <v>136</v>
      </c>
      <c r="D106" s="34">
        <v>44497</v>
      </c>
      <c r="E106" s="40">
        <v>1686</v>
      </c>
      <c r="F106" s="40">
        <v>1684.8833333333332</v>
      </c>
      <c r="G106" s="41">
        <v>1671.2666666666664</v>
      </c>
      <c r="H106" s="41">
        <v>1656.5333333333333</v>
      </c>
      <c r="I106" s="41">
        <v>1642.9166666666665</v>
      </c>
      <c r="J106" s="41">
        <v>1699.6166666666663</v>
      </c>
      <c r="K106" s="41">
        <v>1713.2333333333331</v>
      </c>
      <c r="L106" s="41">
        <v>1727.9666666666662</v>
      </c>
      <c r="M106" s="31">
        <v>1698.5</v>
      </c>
      <c r="N106" s="31">
        <v>1670.15</v>
      </c>
      <c r="O106" s="42">
        <v>40756200</v>
      </c>
      <c r="P106" s="43">
        <v>-2.4135503613142355E-2</v>
      </c>
    </row>
    <row r="107" spans="1:16" ht="12.75" customHeight="1">
      <c r="A107" s="31">
        <v>97</v>
      </c>
      <c r="B107" s="32" t="s">
        <v>80</v>
      </c>
      <c r="C107" s="33" t="s">
        <v>137</v>
      </c>
      <c r="D107" s="34">
        <v>44497</v>
      </c>
      <c r="E107" s="40">
        <v>132.4</v>
      </c>
      <c r="F107" s="40">
        <v>131.79999999999998</v>
      </c>
      <c r="G107" s="41">
        <v>130.49999999999997</v>
      </c>
      <c r="H107" s="41">
        <v>128.6</v>
      </c>
      <c r="I107" s="41">
        <v>127.29999999999998</v>
      </c>
      <c r="J107" s="41">
        <v>133.69999999999996</v>
      </c>
      <c r="K107" s="41">
        <v>134.99999999999997</v>
      </c>
      <c r="L107" s="41">
        <v>136.89999999999995</v>
      </c>
      <c r="M107" s="31">
        <v>133.1</v>
      </c>
      <c r="N107" s="31">
        <v>129.9</v>
      </c>
      <c r="O107" s="42">
        <v>41288000</v>
      </c>
      <c r="P107" s="43">
        <v>-5.2223216950164131E-2</v>
      </c>
    </row>
    <row r="108" spans="1:16" ht="12.75" customHeight="1">
      <c r="A108" s="31">
        <v>98</v>
      </c>
      <c r="B108" s="32" t="s">
        <v>48</v>
      </c>
      <c r="C108" s="33" t="s">
        <v>267</v>
      </c>
      <c r="D108" s="34">
        <v>44497</v>
      </c>
      <c r="E108" s="40">
        <v>2359.5</v>
      </c>
      <c r="F108" s="40">
        <v>2331.7666666666669</v>
      </c>
      <c r="G108" s="41">
        <v>2283.5333333333338</v>
      </c>
      <c r="H108" s="41">
        <v>2207.5666666666671</v>
      </c>
      <c r="I108" s="41">
        <v>2159.3333333333339</v>
      </c>
      <c r="J108" s="41">
        <v>2407.7333333333336</v>
      </c>
      <c r="K108" s="41">
        <v>2455.9666666666662</v>
      </c>
      <c r="L108" s="41">
        <v>2531.9333333333334</v>
      </c>
      <c r="M108" s="31">
        <v>2380</v>
      </c>
      <c r="N108" s="31">
        <v>2255.8000000000002</v>
      </c>
      <c r="O108" s="42">
        <v>793350</v>
      </c>
      <c r="P108" s="43">
        <v>0.12651757188498403</v>
      </c>
    </row>
    <row r="109" spans="1:16" ht="12.75" customHeight="1">
      <c r="A109" s="31">
        <v>99</v>
      </c>
      <c r="B109" s="32" t="s">
        <v>45</v>
      </c>
      <c r="C109" s="33" t="s">
        <v>138</v>
      </c>
      <c r="D109" s="34">
        <v>44497</v>
      </c>
      <c r="E109" s="40">
        <v>4710.45</v>
      </c>
      <c r="F109" s="40">
        <v>4671.05</v>
      </c>
      <c r="G109" s="41">
        <v>4564.4000000000005</v>
      </c>
      <c r="H109" s="41">
        <v>4418.3500000000004</v>
      </c>
      <c r="I109" s="41">
        <v>4311.7000000000007</v>
      </c>
      <c r="J109" s="41">
        <v>4817.1000000000004</v>
      </c>
      <c r="K109" s="41">
        <v>4923.75</v>
      </c>
      <c r="L109" s="41">
        <v>5069.8</v>
      </c>
      <c r="M109" s="31">
        <v>4777.7</v>
      </c>
      <c r="N109" s="31">
        <v>4525</v>
      </c>
      <c r="O109" s="42">
        <v>2788500</v>
      </c>
      <c r="P109" s="43">
        <v>-3.7469149652232442E-2</v>
      </c>
    </row>
    <row r="110" spans="1:16" ht="12.75" customHeight="1">
      <c r="A110" s="31">
        <v>100</v>
      </c>
      <c r="B110" s="32" t="s">
        <v>57</v>
      </c>
      <c r="C110" s="33" t="s">
        <v>139</v>
      </c>
      <c r="D110" s="34">
        <v>44497</v>
      </c>
      <c r="E110" s="40">
        <v>234.05</v>
      </c>
      <c r="F110" s="40">
        <v>234.28333333333333</v>
      </c>
      <c r="G110" s="41">
        <v>232.56666666666666</v>
      </c>
      <c r="H110" s="41">
        <v>231.08333333333334</v>
      </c>
      <c r="I110" s="41">
        <v>229.36666666666667</v>
      </c>
      <c r="J110" s="41">
        <v>235.76666666666665</v>
      </c>
      <c r="K110" s="41">
        <v>237.48333333333329</v>
      </c>
      <c r="L110" s="41">
        <v>238.96666666666664</v>
      </c>
      <c r="M110" s="31">
        <v>236</v>
      </c>
      <c r="N110" s="31">
        <v>232.8</v>
      </c>
      <c r="O110" s="42">
        <v>188899200</v>
      </c>
      <c r="P110" s="43">
        <v>9.4955489614243329E-4</v>
      </c>
    </row>
    <row r="111" spans="1:16" ht="12.75" customHeight="1">
      <c r="A111" s="31">
        <v>101</v>
      </c>
      <c r="B111" s="32" t="s">
        <v>121</v>
      </c>
      <c r="C111" s="33" t="s">
        <v>140</v>
      </c>
      <c r="D111" s="34">
        <v>44497</v>
      </c>
      <c r="E111" s="40">
        <v>408.65</v>
      </c>
      <c r="F111" s="40">
        <v>412.36666666666662</v>
      </c>
      <c r="G111" s="41">
        <v>403.33333333333326</v>
      </c>
      <c r="H111" s="41">
        <v>398.01666666666665</v>
      </c>
      <c r="I111" s="41">
        <v>388.98333333333329</v>
      </c>
      <c r="J111" s="41">
        <v>417.68333333333322</v>
      </c>
      <c r="K111" s="41">
        <v>426.71666666666664</v>
      </c>
      <c r="L111" s="41">
        <v>432.03333333333319</v>
      </c>
      <c r="M111" s="31">
        <v>421.4</v>
      </c>
      <c r="N111" s="31">
        <v>407.05</v>
      </c>
      <c r="O111" s="42">
        <v>40600000</v>
      </c>
      <c r="P111" s="43">
        <v>-3.6198539787717036E-3</v>
      </c>
    </row>
    <row r="112" spans="1:16" ht="12.75" customHeight="1">
      <c r="A112" s="31">
        <v>102</v>
      </c>
      <c r="B112" s="32" t="s">
        <v>43</v>
      </c>
      <c r="C112" s="33" t="s">
        <v>426</v>
      </c>
      <c r="D112" s="34">
        <v>44497</v>
      </c>
      <c r="E112" s="40">
        <v>3424.35</v>
      </c>
      <c r="F112" s="40">
        <v>3410.1833333333329</v>
      </c>
      <c r="G112" s="41">
        <v>3370.3666666666659</v>
      </c>
      <c r="H112" s="41">
        <v>3316.3833333333328</v>
      </c>
      <c r="I112" s="41">
        <v>3276.5666666666657</v>
      </c>
      <c r="J112" s="41">
        <v>3464.1666666666661</v>
      </c>
      <c r="K112" s="41">
        <v>3503.9833333333327</v>
      </c>
      <c r="L112" s="41">
        <v>3557.9666666666662</v>
      </c>
      <c r="M112" s="31">
        <v>3450</v>
      </c>
      <c r="N112" s="31">
        <v>3356.2</v>
      </c>
      <c r="O112" s="42">
        <v>74725</v>
      </c>
      <c r="P112" s="43">
        <v>-3.6117381489841983E-2</v>
      </c>
    </row>
    <row r="113" spans="1:16" ht="12.75" customHeight="1">
      <c r="A113" s="31">
        <v>103</v>
      </c>
      <c r="B113" s="32" t="s">
        <v>121</v>
      </c>
      <c r="C113" s="33" t="s">
        <v>141</v>
      </c>
      <c r="D113" s="34">
        <v>44497</v>
      </c>
      <c r="E113" s="40">
        <v>668.5</v>
      </c>
      <c r="F113" s="40">
        <v>667.06666666666672</v>
      </c>
      <c r="G113" s="41">
        <v>661.63333333333344</v>
      </c>
      <c r="H113" s="41">
        <v>654.76666666666677</v>
      </c>
      <c r="I113" s="41">
        <v>649.33333333333348</v>
      </c>
      <c r="J113" s="41">
        <v>673.93333333333339</v>
      </c>
      <c r="K113" s="41">
        <v>679.36666666666656</v>
      </c>
      <c r="L113" s="41">
        <v>686.23333333333335</v>
      </c>
      <c r="M113" s="31">
        <v>672.5</v>
      </c>
      <c r="N113" s="31">
        <v>660.2</v>
      </c>
      <c r="O113" s="42">
        <v>46568250</v>
      </c>
      <c r="P113" s="43">
        <v>-1.3895724169875228E-3</v>
      </c>
    </row>
    <row r="114" spans="1:16" ht="12.75" customHeight="1">
      <c r="A114" s="31">
        <v>104</v>
      </c>
      <c r="B114" s="32" t="s">
        <v>45</v>
      </c>
      <c r="C114" s="33" t="s">
        <v>142</v>
      </c>
      <c r="D114" s="34">
        <v>44497</v>
      </c>
      <c r="E114" s="40">
        <v>3992.75</v>
      </c>
      <c r="F114" s="40">
        <v>3992.2000000000003</v>
      </c>
      <c r="G114" s="41">
        <v>3955.6000000000004</v>
      </c>
      <c r="H114" s="41">
        <v>3918.4500000000003</v>
      </c>
      <c r="I114" s="41">
        <v>3881.8500000000004</v>
      </c>
      <c r="J114" s="41">
        <v>4029.3500000000004</v>
      </c>
      <c r="K114" s="41">
        <v>4065.95</v>
      </c>
      <c r="L114" s="41">
        <v>4103.1000000000004</v>
      </c>
      <c r="M114" s="31">
        <v>4028.8</v>
      </c>
      <c r="N114" s="31">
        <v>3955.05</v>
      </c>
      <c r="O114" s="42">
        <v>1830250</v>
      </c>
      <c r="P114" s="43">
        <v>7.3460410557184747E-2</v>
      </c>
    </row>
    <row r="115" spans="1:16" ht="12.75" customHeight="1">
      <c r="A115" s="31">
        <v>105</v>
      </c>
      <c r="B115" s="32" t="s">
        <v>59</v>
      </c>
      <c r="C115" s="33" t="s">
        <v>143</v>
      </c>
      <c r="D115" s="34">
        <v>44497</v>
      </c>
      <c r="E115" s="40">
        <v>1961.6</v>
      </c>
      <c r="F115" s="40">
        <v>1970</v>
      </c>
      <c r="G115" s="41">
        <v>1950.4</v>
      </c>
      <c r="H115" s="41">
        <v>1939.2</v>
      </c>
      <c r="I115" s="41">
        <v>1919.6000000000001</v>
      </c>
      <c r="J115" s="41">
        <v>1981.2</v>
      </c>
      <c r="K115" s="41">
        <v>2000.8</v>
      </c>
      <c r="L115" s="41">
        <v>2012</v>
      </c>
      <c r="M115" s="31">
        <v>1989.6</v>
      </c>
      <c r="N115" s="31">
        <v>1958.8</v>
      </c>
      <c r="O115" s="42">
        <v>12378400</v>
      </c>
      <c r="P115" s="43">
        <v>4.5084596940326231E-2</v>
      </c>
    </row>
    <row r="116" spans="1:16" ht="12.75" customHeight="1">
      <c r="A116" s="31">
        <v>106</v>
      </c>
      <c r="B116" s="32" t="s">
        <v>64</v>
      </c>
      <c r="C116" s="33" t="s">
        <v>144</v>
      </c>
      <c r="D116" s="34">
        <v>44497</v>
      </c>
      <c r="E116" s="40">
        <v>90.65</v>
      </c>
      <c r="F116" s="40">
        <v>90.600000000000009</v>
      </c>
      <c r="G116" s="41">
        <v>89.950000000000017</v>
      </c>
      <c r="H116" s="41">
        <v>89.250000000000014</v>
      </c>
      <c r="I116" s="41">
        <v>88.600000000000023</v>
      </c>
      <c r="J116" s="41">
        <v>91.300000000000011</v>
      </c>
      <c r="K116" s="41">
        <v>91.950000000000017</v>
      </c>
      <c r="L116" s="41">
        <v>92.65</v>
      </c>
      <c r="M116" s="31">
        <v>91.25</v>
      </c>
      <c r="N116" s="31">
        <v>89.9</v>
      </c>
      <c r="O116" s="42">
        <v>65038112</v>
      </c>
      <c r="P116" s="43">
        <v>-7.2197248331290018E-3</v>
      </c>
    </row>
    <row r="117" spans="1:16" ht="12.75" customHeight="1">
      <c r="A117" s="31">
        <v>107</v>
      </c>
      <c r="B117" s="32" t="s">
        <v>45</v>
      </c>
      <c r="C117" s="33" t="s">
        <v>145</v>
      </c>
      <c r="D117" s="34">
        <v>44497</v>
      </c>
      <c r="E117" s="40">
        <v>3694.45</v>
      </c>
      <c r="F117" s="40">
        <v>3712.6833333333329</v>
      </c>
      <c r="G117" s="41">
        <v>3665.4166666666661</v>
      </c>
      <c r="H117" s="41">
        <v>3636.3833333333332</v>
      </c>
      <c r="I117" s="41">
        <v>3589.1166666666663</v>
      </c>
      <c r="J117" s="41">
        <v>3741.7166666666658</v>
      </c>
      <c r="K117" s="41">
        <v>3788.9833333333331</v>
      </c>
      <c r="L117" s="41">
        <v>3818.0166666666655</v>
      </c>
      <c r="M117" s="31">
        <v>3759.95</v>
      </c>
      <c r="N117" s="31">
        <v>3683.65</v>
      </c>
      <c r="O117" s="42">
        <v>718000</v>
      </c>
      <c r="P117" s="43">
        <v>3.4940600978336828E-3</v>
      </c>
    </row>
    <row r="118" spans="1:16" ht="12.75" customHeight="1">
      <c r="A118" s="31">
        <v>108</v>
      </c>
      <c r="B118" s="32" t="s">
        <v>64</v>
      </c>
      <c r="C118" s="33" t="s">
        <v>146</v>
      </c>
      <c r="D118" s="34">
        <v>44497</v>
      </c>
      <c r="E118" s="40">
        <v>445.5</v>
      </c>
      <c r="F118" s="40">
        <v>445.3</v>
      </c>
      <c r="G118" s="41">
        <v>440.35</v>
      </c>
      <c r="H118" s="41">
        <v>435.2</v>
      </c>
      <c r="I118" s="41">
        <v>430.25</v>
      </c>
      <c r="J118" s="41">
        <v>450.45000000000005</v>
      </c>
      <c r="K118" s="41">
        <v>455.4</v>
      </c>
      <c r="L118" s="41">
        <v>460.55000000000007</v>
      </c>
      <c r="M118" s="31">
        <v>450.25</v>
      </c>
      <c r="N118" s="31">
        <v>440.15</v>
      </c>
      <c r="O118" s="42">
        <v>17148000</v>
      </c>
      <c r="P118" s="43">
        <v>-3.3806626098715348E-2</v>
      </c>
    </row>
    <row r="119" spans="1:16" ht="12.75" customHeight="1">
      <c r="A119" s="31">
        <v>109</v>
      </c>
      <c r="B119" s="32" t="s">
        <v>71</v>
      </c>
      <c r="C119" s="33" t="s">
        <v>147</v>
      </c>
      <c r="D119" s="34">
        <v>44497</v>
      </c>
      <c r="E119" s="40">
        <v>1719.95</v>
      </c>
      <c r="F119" s="40">
        <v>1719.3333333333333</v>
      </c>
      <c r="G119" s="41">
        <v>1703.6666666666665</v>
      </c>
      <c r="H119" s="41">
        <v>1687.3833333333332</v>
      </c>
      <c r="I119" s="41">
        <v>1671.7166666666665</v>
      </c>
      <c r="J119" s="41">
        <v>1735.6166666666666</v>
      </c>
      <c r="K119" s="41">
        <v>1751.2833333333331</v>
      </c>
      <c r="L119" s="41">
        <v>1767.5666666666666</v>
      </c>
      <c r="M119" s="31">
        <v>1735</v>
      </c>
      <c r="N119" s="31">
        <v>1703.05</v>
      </c>
      <c r="O119" s="42">
        <v>11574175</v>
      </c>
      <c r="P119" s="43">
        <v>2.1828519214173309E-2</v>
      </c>
    </row>
    <row r="120" spans="1:16" ht="12.75" customHeight="1">
      <c r="A120" s="31">
        <v>110</v>
      </c>
      <c r="B120" s="32" t="s">
        <v>88</v>
      </c>
      <c r="C120" s="33" t="s">
        <v>148</v>
      </c>
      <c r="D120" s="34">
        <v>44497</v>
      </c>
      <c r="E120" s="40">
        <v>5801.1</v>
      </c>
      <c r="F120" s="40">
        <v>5798.7666666666664</v>
      </c>
      <c r="G120" s="41">
        <v>5729.5333333333328</v>
      </c>
      <c r="H120" s="41">
        <v>5657.9666666666662</v>
      </c>
      <c r="I120" s="41">
        <v>5588.7333333333327</v>
      </c>
      <c r="J120" s="41">
        <v>5870.333333333333</v>
      </c>
      <c r="K120" s="41">
        <v>5939.5666666666666</v>
      </c>
      <c r="L120" s="41">
        <v>6011.1333333333332</v>
      </c>
      <c r="M120" s="31">
        <v>5868</v>
      </c>
      <c r="N120" s="31">
        <v>5727.2</v>
      </c>
      <c r="O120" s="42">
        <v>648450</v>
      </c>
      <c r="P120" s="43">
        <v>6.6354218056240755E-2</v>
      </c>
    </row>
    <row r="121" spans="1:16" ht="12.75" customHeight="1">
      <c r="A121" s="31">
        <v>111</v>
      </c>
      <c r="B121" s="32" t="s">
        <v>88</v>
      </c>
      <c r="C121" s="33" t="s">
        <v>149</v>
      </c>
      <c r="D121" s="34">
        <v>44497</v>
      </c>
      <c r="E121" s="40">
        <v>4703.2</v>
      </c>
      <c r="F121" s="40">
        <v>4700.7666666666664</v>
      </c>
      <c r="G121" s="41">
        <v>4642.583333333333</v>
      </c>
      <c r="H121" s="41">
        <v>4581.9666666666662</v>
      </c>
      <c r="I121" s="41">
        <v>4523.7833333333328</v>
      </c>
      <c r="J121" s="41">
        <v>4761.3833333333332</v>
      </c>
      <c r="K121" s="41">
        <v>4819.5666666666675</v>
      </c>
      <c r="L121" s="41">
        <v>4880.1833333333334</v>
      </c>
      <c r="M121" s="31">
        <v>4758.95</v>
      </c>
      <c r="N121" s="31">
        <v>4640.1499999999996</v>
      </c>
      <c r="O121" s="42">
        <v>606600</v>
      </c>
      <c r="P121" s="43">
        <v>6.5331928345626969E-2</v>
      </c>
    </row>
    <row r="122" spans="1:16" ht="12.75" customHeight="1">
      <c r="A122" s="31">
        <v>112</v>
      </c>
      <c r="B122" s="32" t="s">
        <v>48</v>
      </c>
      <c r="C122" s="33" t="s">
        <v>150</v>
      </c>
      <c r="D122" s="34">
        <v>44497</v>
      </c>
      <c r="E122" s="40">
        <v>960.7</v>
      </c>
      <c r="F122" s="40">
        <v>958.56666666666661</v>
      </c>
      <c r="G122" s="41">
        <v>952.23333333333323</v>
      </c>
      <c r="H122" s="41">
        <v>943.76666666666665</v>
      </c>
      <c r="I122" s="41">
        <v>937.43333333333328</v>
      </c>
      <c r="J122" s="41">
        <v>967.03333333333319</v>
      </c>
      <c r="K122" s="41">
        <v>973.36666666666667</v>
      </c>
      <c r="L122" s="41">
        <v>981.83333333333314</v>
      </c>
      <c r="M122" s="31">
        <v>964.9</v>
      </c>
      <c r="N122" s="31">
        <v>950.1</v>
      </c>
      <c r="O122" s="42">
        <v>11184300</v>
      </c>
      <c r="P122" s="43">
        <v>-3.3778822147158175E-2</v>
      </c>
    </row>
    <row r="123" spans="1:16" ht="12.75" customHeight="1">
      <c r="A123" s="31">
        <v>113</v>
      </c>
      <c r="B123" s="32" t="s">
        <v>50</v>
      </c>
      <c r="C123" s="33" t="s">
        <v>151</v>
      </c>
      <c r="D123" s="34">
        <v>44497</v>
      </c>
      <c r="E123" s="40">
        <v>879.3</v>
      </c>
      <c r="F123" s="40">
        <v>869.13333333333333</v>
      </c>
      <c r="G123" s="41">
        <v>848.51666666666665</v>
      </c>
      <c r="H123" s="41">
        <v>817.73333333333335</v>
      </c>
      <c r="I123" s="41">
        <v>797.11666666666667</v>
      </c>
      <c r="J123" s="41">
        <v>899.91666666666663</v>
      </c>
      <c r="K123" s="41">
        <v>920.53333333333319</v>
      </c>
      <c r="L123" s="41">
        <v>951.31666666666661</v>
      </c>
      <c r="M123" s="31">
        <v>889.75</v>
      </c>
      <c r="N123" s="31">
        <v>838.35</v>
      </c>
      <c r="O123" s="42">
        <v>11435900</v>
      </c>
      <c r="P123" s="43">
        <v>-2.3957462062373043E-2</v>
      </c>
    </row>
    <row r="124" spans="1:16" ht="12.75" customHeight="1">
      <c r="A124" s="31">
        <v>114</v>
      </c>
      <c r="B124" s="32" t="s">
        <v>64</v>
      </c>
      <c r="C124" s="33" t="s">
        <v>152</v>
      </c>
      <c r="D124" s="34">
        <v>44497</v>
      </c>
      <c r="E124" s="40">
        <v>183.3</v>
      </c>
      <c r="F124" s="40">
        <v>184.08333333333334</v>
      </c>
      <c r="G124" s="41">
        <v>181.91666666666669</v>
      </c>
      <c r="H124" s="41">
        <v>180.53333333333333</v>
      </c>
      <c r="I124" s="41">
        <v>178.36666666666667</v>
      </c>
      <c r="J124" s="41">
        <v>185.4666666666667</v>
      </c>
      <c r="K124" s="41">
        <v>187.63333333333338</v>
      </c>
      <c r="L124" s="41">
        <v>189.01666666666671</v>
      </c>
      <c r="M124" s="31">
        <v>186.25</v>
      </c>
      <c r="N124" s="31">
        <v>182.7</v>
      </c>
      <c r="O124" s="42">
        <v>23792000</v>
      </c>
      <c r="P124" s="43">
        <v>9.6757766083856722E-3</v>
      </c>
    </row>
    <row r="125" spans="1:16" ht="12.75" customHeight="1">
      <c r="A125" s="31">
        <v>115</v>
      </c>
      <c r="B125" s="32" t="s">
        <v>64</v>
      </c>
      <c r="C125" s="33" t="s">
        <v>153</v>
      </c>
      <c r="D125" s="34">
        <v>44497</v>
      </c>
      <c r="E125" s="40">
        <v>195.05</v>
      </c>
      <c r="F125" s="40">
        <v>191.98333333333335</v>
      </c>
      <c r="G125" s="41">
        <v>188.31666666666669</v>
      </c>
      <c r="H125" s="41">
        <v>181.58333333333334</v>
      </c>
      <c r="I125" s="41">
        <v>177.91666666666669</v>
      </c>
      <c r="J125" s="41">
        <v>198.7166666666667</v>
      </c>
      <c r="K125" s="41">
        <v>202.38333333333333</v>
      </c>
      <c r="L125" s="41">
        <v>209.1166666666667</v>
      </c>
      <c r="M125" s="31">
        <v>195.65</v>
      </c>
      <c r="N125" s="31">
        <v>185.25</v>
      </c>
      <c r="O125" s="42">
        <v>20028000</v>
      </c>
      <c r="P125" s="43">
        <v>2.267156862745098E-2</v>
      </c>
    </row>
    <row r="126" spans="1:16" ht="12.75" customHeight="1">
      <c r="A126" s="31">
        <v>116</v>
      </c>
      <c r="B126" s="32" t="s">
        <v>57</v>
      </c>
      <c r="C126" s="33" t="s">
        <v>154</v>
      </c>
      <c r="D126" s="34">
        <v>44497</v>
      </c>
      <c r="E126" s="40">
        <v>563.85</v>
      </c>
      <c r="F126" s="40">
        <v>565.1</v>
      </c>
      <c r="G126" s="41">
        <v>560.45000000000005</v>
      </c>
      <c r="H126" s="41">
        <v>557.05000000000007</v>
      </c>
      <c r="I126" s="41">
        <v>552.40000000000009</v>
      </c>
      <c r="J126" s="41">
        <v>568.5</v>
      </c>
      <c r="K126" s="41">
        <v>573.14999999999986</v>
      </c>
      <c r="L126" s="41">
        <v>576.54999999999995</v>
      </c>
      <c r="M126" s="31">
        <v>569.75</v>
      </c>
      <c r="N126" s="31">
        <v>561.70000000000005</v>
      </c>
      <c r="O126" s="42">
        <v>8376000</v>
      </c>
      <c r="P126" s="43">
        <v>9.3998553868402026E-3</v>
      </c>
    </row>
    <row r="127" spans="1:16" ht="12.75" customHeight="1">
      <c r="A127" s="31">
        <v>117</v>
      </c>
      <c r="B127" s="32" t="s">
        <v>50</v>
      </c>
      <c r="C127" s="33" t="s">
        <v>155</v>
      </c>
      <c r="D127" s="34">
        <v>44497</v>
      </c>
      <c r="E127" s="40">
        <v>7501.3</v>
      </c>
      <c r="F127" s="40">
        <v>7441.3</v>
      </c>
      <c r="G127" s="41">
        <v>7295.9500000000007</v>
      </c>
      <c r="H127" s="41">
        <v>7090.6</v>
      </c>
      <c r="I127" s="41">
        <v>6945.2500000000009</v>
      </c>
      <c r="J127" s="41">
        <v>7646.6500000000005</v>
      </c>
      <c r="K127" s="41">
        <v>7792.0000000000009</v>
      </c>
      <c r="L127" s="41">
        <v>7997.35</v>
      </c>
      <c r="M127" s="31">
        <v>7586.65</v>
      </c>
      <c r="N127" s="31">
        <v>7235.95</v>
      </c>
      <c r="O127" s="42">
        <v>2831600</v>
      </c>
      <c r="P127" s="43">
        <v>-3.1733005060867188E-2</v>
      </c>
    </row>
    <row r="128" spans="1:16" ht="12.75" customHeight="1">
      <c r="A128" s="31">
        <v>118</v>
      </c>
      <c r="B128" s="32" t="s">
        <v>57</v>
      </c>
      <c r="C128" s="33" t="s">
        <v>156</v>
      </c>
      <c r="D128" s="34">
        <v>44497</v>
      </c>
      <c r="E128" s="40">
        <v>904.25</v>
      </c>
      <c r="F128" s="40">
        <v>900.31666666666661</v>
      </c>
      <c r="G128" s="41">
        <v>883.43333333333317</v>
      </c>
      <c r="H128" s="41">
        <v>862.61666666666656</v>
      </c>
      <c r="I128" s="41">
        <v>845.73333333333312</v>
      </c>
      <c r="J128" s="41">
        <v>921.13333333333321</v>
      </c>
      <c r="K128" s="41">
        <v>938.01666666666665</v>
      </c>
      <c r="L128" s="41">
        <v>958.83333333333326</v>
      </c>
      <c r="M128" s="31">
        <v>917.2</v>
      </c>
      <c r="N128" s="31">
        <v>879.5</v>
      </c>
      <c r="O128" s="42">
        <v>14875000</v>
      </c>
      <c r="P128" s="43">
        <v>-6.1069906896007574E-2</v>
      </c>
    </row>
    <row r="129" spans="1:16" ht="12.75" customHeight="1">
      <c r="A129" s="31">
        <v>119</v>
      </c>
      <c r="B129" s="32" t="s">
        <v>45</v>
      </c>
      <c r="C129" s="33" t="s">
        <v>471</v>
      </c>
      <c r="D129" s="34">
        <v>44497</v>
      </c>
      <c r="E129" s="40">
        <v>1833.65</v>
      </c>
      <c r="F129" s="40">
        <v>1815.4666666666665</v>
      </c>
      <c r="G129" s="41">
        <v>1739.1833333333329</v>
      </c>
      <c r="H129" s="41">
        <v>1644.7166666666665</v>
      </c>
      <c r="I129" s="41">
        <v>1568.4333333333329</v>
      </c>
      <c r="J129" s="41">
        <v>1909.9333333333329</v>
      </c>
      <c r="K129" s="41">
        <v>1986.2166666666662</v>
      </c>
      <c r="L129" s="41">
        <v>2080.6833333333329</v>
      </c>
      <c r="M129" s="31">
        <v>1891.75</v>
      </c>
      <c r="N129" s="31">
        <v>1721</v>
      </c>
      <c r="O129" s="42">
        <v>1985200</v>
      </c>
      <c r="P129" s="43">
        <v>0.11456081744940066</v>
      </c>
    </row>
    <row r="130" spans="1:16" ht="12.75" customHeight="1">
      <c r="A130" s="31">
        <v>120</v>
      </c>
      <c r="B130" s="32" t="s">
        <v>48</v>
      </c>
      <c r="C130" s="33" t="s">
        <v>157</v>
      </c>
      <c r="D130" s="34">
        <v>44497</v>
      </c>
      <c r="E130" s="40">
        <v>2713.95</v>
      </c>
      <c r="F130" s="40">
        <v>2725.9333333333329</v>
      </c>
      <c r="G130" s="41">
        <v>2690.016666666666</v>
      </c>
      <c r="H130" s="41">
        <v>2666.083333333333</v>
      </c>
      <c r="I130" s="41">
        <v>2630.1666666666661</v>
      </c>
      <c r="J130" s="41">
        <v>2749.8666666666659</v>
      </c>
      <c r="K130" s="41">
        <v>2785.7833333333328</v>
      </c>
      <c r="L130" s="41">
        <v>2809.7166666666658</v>
      </c>
      <c r="M130" s="31">
        <v>2761.85</v>
      </c>
      <c r="N130" s="31">
        <v>2702</v>
      </c>
      <c r="O130" s="42">
        <v>621400</v>
      </c>
      <c r="P130" s="43">
        <v>2.0361247947454843E-2</v>
      </c>
    </row>
    <row r="131" spans="1:16" ht="12.75" customHeight="1">
      <c r="A131" s="31">
        <v>121</v>
      </c>
      <c r="B131" s="32" t="s">
        <v>64</v>
      </c>
      <c r="C131" s="33" t="s">
        <v>158</v>
      </c>
      <c r="D131" s="34">
        <v>44497</v>
      </c>
      <c r="E131" s="40">
        <v>1031.0999999999999</v>
      </c>
      <c r="F131" s="40">
        <v>1033.4499999999998</v>
      </c>
      <c r="G131" s="41">
        <v>1025.8499999999997</v>
      </c>
      <c r="H131" s="41">
        <v>1020.5999999999999</v>
      </c>
      <c r="I131" s="41">
        <v>1012.9999999999998</v>
      </c>
      <c r="J131" s="41">
        <v>1038.6999999999996</v>
      </c>
      <c r="K131" s="41">
        <v>1046.3</v>
      </c>
      <c r="L131" s="41">
        <v>1051.5499999999995</v>
      </c>
      <c r="M131" s="31">
        <v>1041.05</v>
      </c>
      <c r="N131" s="31">
        <v>1028.2</v>
      </c>
      <c r="O131" s="42">
        <v>2388100</v>
      </c>
      <c r="P131" s="43">
        <v>-2.4436600597339125E-3</v>
      </c>
    </row>
    <row r="132" spans="1:16" ht="12.75" customHeight="1">
      <c r="A132" s="31">
        <v>122</v>
      </c>
      <c r="B132" s="32" t="s">
        <v>80</v>
      </c>
      <c r="C132" s="33" t="s">
        <v>159</v>
      </c>
      <c r="D132" s="34">
        <v>44497</v>
      </c>
      <c r="E132" s="40">
        <v>1081.5999999999999</v>
      </c>
      <c r="F132" s="40">
        <v>1081.7</v>
      </c>
      <c r="G132" s="41">
        <v>1074.9000000000001</v>
      </c>
      <c r="H132" s="41">
        <v>1068.2</v>
      </c>
      <c r="I132" s="41">
        <v>1061.4000000000001</v>
      </c>
      <c r="J132" s="41">
        <v>1088.4000000000001</v>
      </c>
      <c r="K132" s="41">
        <v>1095.1999999999998</v>
      </c>
      <c r="L132" s="41">
        <v>1101.9000000000001</v>
      </c>
      <c r="M132" s="31">
        <v>1088.5</v>
      </c>
      <c r="N132" s="31">
        <v>1075</v>
      </c>
      <c r="O132" s="42">
        <v>3793200</v>
      </c>
      <c r="P132" s="43">
        <v>2.8469171953798601E-2</v>
      </c>
    </row>
    <row r="133" spans="1:16" ht="12.75" customHeight="1">
      <c r="A133" s="31">
        <v>123</v>
      </c>
      <c r="B133" s="32" t="s">
        <v>88</v>
      </c>
      <c r="C133" s="33" t="s">
        <v>160</v>
      </c>
      <c r="D133" s="34">
        <v>44497</v>
      </c>
      <c r="E133" s="40">
        <v>4271.2</v>
      </c>
      <c r="F133" s="40">
        <v>4270.4833333333336</v>
      </c>
      <c r="G133" s="41">
        <v>4205.9666666666672</v>
      </c>
      <c r="H133" s="41">
        <v>4140.7333333333336</v>
      </c>
      <c r="I133" s="41">
        <v>4076.2166666666672</v>
      </c>
      <c r="J133" s="41">
        <v>4335.7166666666672</v>
      </c>
      <c r="K133" s="41">
        <v>4400.2333333333336</v>
      </c>
      <c r="L133" s="41">
        <v>4465.4666666666672</v>
      </c>
      <c r="M133" s="31">
        <v>4335</v>
      </c>
      <c r="N133" s="31">
        <v>4205.25</v>
      </c>
      <c r="O133" s="42">
        <v>2834400</v>
      </c>
      <c r="P133" s="43">
        <v>-1.7607098294745598E-2</v>
      </c>
    </row>
    <row r="134" spans="1:16" ht="12.75" customHeight="1">
      <c r="A134" s="31">
        <v>124</v>
      </c>
      <c r="B134" s="32" t="s">
        <v>50</v>
      </c>
      <c r="C134" s="33" t="s">
        <v>161</v>
      </c>
      <c r="D134" s="34">
        <v>44497</v>
      </c>
      <c r="E134" s="40">
        <v>236.95</v>
      </c>
      <c r="F134" s="40">
        <v>234.2833333333333</v>
      </c>
      <c r="G134" s="41">
        <v>227.96666666666661</v>
      </c>
      <c r="H134" s="41">
        <v>218.98333333333332</v>
      </c>
      <c r="I134" s="41">
        <v>212.66666666666663</v>
      </c>
      <c r="J134" s="41">
        <v>243.26666666666659</v>
      </c>
      <c r="K134" s="41">
        <v>249.58333333333331</v>
      </c>
      <c r="L134" s="41">
        <v>258.56666666666661</v>
      </c>
      <c r="M134" s="31">
        <v>240.6</v>
      </c>
      <c r="N134" s="31">
        <v>225.3</v>
      </c>
      <c r="O134" s="42">
        <v>32616500</v>
      </c>
      <c r="P134" s="43">
        <v>1.4589003810560696E-2</v>
      </c>
    </row>
    <row r="135" spans="1:16" ht="12.75" customHeight="1">
      <c r="A135" s="31">
        <v>125</v>
      </c>
      <c r="B135" s="32" t="s">
        <v>88</v>
      </c>
      <c r="C135" s="33" t="s">
        <v>162</v>
      </c>
      <c r="D135" s="34">
        <v>44497</v>
      </c>
      <c r="E135" s="40">
        <v>3197.35</v>
      </c>
      <c r="F135" s="40">
        <v>3195.4500000000003</v>
      </c>
      <c r="G135" s="41">
        <v>3127.9000000000005</v>
      </c>
      <c r="H135" s="41">
        <v>3058.4500000000003</v>
      </c>
      <c r="I135" s="41">
        <v>2990.9000000000005</v>
      </c>
      <c r="J135" s="41">
        <v>3264.9000000000005</v>
      </c>
      <c r="K135" s="41">
        <v>3332.4500000000007</v>
      </c>
      <c r="L135" s="41">
        <v>3401.9000000000005</v>
      </c>
      <c r="M135" s="31">
        <v>3263</v>
      </c>
      <c r="N135" s="31">
        <v>3126</v>
      </c>
      <c r="O135" s="42">
        <v>2314975</v>
      </c>
      <c r="P135" s="43">
        <v>-1.7246136865342165E-2</v>
      </c>
    </row>
    <row r="136" spans="1:16" ht="12.75" customHeight="1">
      <c r="A136" s="31">
        <v>126</v>
      </c>
      <c r="B136" s="32" t="s">
        <v>50</v>
      </c>
      <c r="C136" s="33" t="s">
        <v>163</v>
      </c>
      <c r="D136" s="34">
        <v>44497</v>
      </c>
      <c r="E136" s="40">
        <v>81646.5</v>
      </c>
      <c r="F136" s="40">
        <v>80802.166666666672</v>
      </c>
      <c r="G136" s="41">
        <v>79804.333333333343</v>
      </c>
      <c r="H136" s="41">
        <v>77962.166666666672</v>
      </c>
      <c r="I136" s="41">
        <v>76964.333333333343</v>
      </c>
      <c r="J136" s="41">
        <v>82644.333333333343</v>
      </c>
      <c r="K136" s="41">
        <v>83642.166666666686</v>
      </c>
      <c r="L136" s="41">
        <v>85484.333333333343</v>
      </c>
      <c r="M136" s="31">
        <v>81800</v>
      </c>
      <c r="N136" s="31">
        <v>78960</v>
      </c>
      <c r="O136" s="42">
        <v>52310</v>
      </c>
      <c r="P136" s="43">
        <v>-3.1116873495091683E-2</v>
      </c>
    </row>
    <row r="137" spans="1:16" ht="12.75" customHeight="1">
      <c r="A137" s="31">
        <v>127</v>
      </c>
      <c r="B137" s="32" t="s">
        <v>64</v>
      </c>
      <c r="C137" s="33" t="s">
        <v>164</v>
      </c>
      <c r="D137" s="34">
        <v>44497</v>
      </c>
      <c r="E137" s="40">
        <v>1549.4</v>
      </c>
      <c r="F137" s="40">
        <v>1551.2833333333335</v>
      </c>
      <c r="G137" s="41">
        <v>1505.2166666666672</v>
      </c>
      <c r="H137" s="41">
        <v>1461.0333333333335</v>
      </c>
      <c r="I137" s="41">
        <v>1414.9666666666672</v>
      </c>
      <c r="J137" s="41">
        <v>1595.4666666666672</v>
      </c>
      <c r="K137" s="41">
        <v>1641.5333333333333</v>
      </c>
      <c r="L137" s="41">
        <v>1685.7166666666672</v>
      </c>
      <c r="M137" s="31">
        <v>1597.35</v>
      </c>
      <c r="N137" s="31">
        <v>1507.1</v>
      </c>
      <c r="O137" s="42">
        <v>4005000</v>
      </c>
      <c r="P137" s="43">
        <v>6.0786650774731825E-2</v>
      </c>
    </row>
    <row r="138" spans="1:16" ht="12.75" customHeight="1">
      <c r="A138" s="31">
        <v>128</v>
      </c>
      <c r="B138" s="32" t="s">
        <v>45</v>
      </c>
      <c r="C138" s="33" t="s">
        <v>165</v>
      </c>
      <c r="D138" s="34">
        <v>44497</v>
      </c>
      <c r="E138" s="40">
        <v>444.45</v>
      </c>
      <c r="F138" s="40">
        <v>445.05</v>
      </c>
      <c r="G138" s="41">
        <v>441.35</v>
      </c>
      <c r="H138" s="41">
        <v>438.25</v>
      </c>
      <c r="I138" s="41">
        <v>434.55</v>
      </c>
      <c r="J138" s="41">
        <v>448.15000000000003</v>
      </c>
      <c r="K138" s="41">
        <v>451.84999999999997</v>
      </c>
      <c r="L138" s="41">
        <v>454.95000000000005</v>
      </c>
      <c r="M138" s="31">
        <v>448.75</v>
      </c>
      <c r="N138" s="31">
        <v>441.95</v>
      </c>
      <c r="O138" s="42">
        <v>2723200</v>
      </c>
      <c r="P138" s="43">
        <v>2.4683925346177003E-2</v>
      </c>
    </row>
    <row r="139" spans="1:16" ht="12.75" customHeight="1">
      <c r="A139" s="31">
        <v>129</v>
      </c>
      <c r="B139" s="32" t="s">
        <v>121</v>
      </c>
      <c r="C139" s="33" t="s">
        <v>166</v>
      </c>
      <c r="D139" s="34">
        <v>44497</v>
      </c>
      <c r="E139" s="40">
        <v>96.8</v>
      </c>
      <c r="F139" s="40">
        <v>98.133333333333326</v>
      </c>
      <c r="G139" s="41">
        <v>95.266666666666652</v>
      </c>
      <c r="H139" s="41">
        <v>93.73333333333332</v>
      </c>
      <c r="I139" s="41">
        <v>90.866666666666646</v>
      </c>
      <c r="J139" s="41">
        <v>99.666666666666657</v>
      </c>
      <c r="K139" s="41">
        <v>102.53333333333333</v>
      </c>
      <c r="L139" s="41">
        <v>104.06666666666666</v>
      </c>
      <c r="M139" s="31">
        <v>101</v>
      </c>
      <c r="N139" s="31">
        <v>96.6</v>
      </c>
      <c r="O139" s="42">
        <v>109973000</v>
      </c>
      <c r="P139" s="43">
        <v>-1.1762908646501681E-2</v>
      </c>
    </row>
    <row r="140" spans="1:16" ht="12.75" customHeight="1">
      <c r="A140" s="31">
        <v>130</v>
      </c>
      <c r="B140" s="32" t="s">
        <v>45</v>
      </c>
      <c r="C140" s="33" t="s">
        <v>167</v>
      </c>
      <c r="D140" s="34">
        <v>44497</v>
      </c>
      <c r="E140" s="40">
        <v>6621.25</v>
      </c>
      <c r="F140" s="40">
        <v>6603.333333333333</v>
      </c>
      <c r="G140" s="41">
        <v>6566.7666666666664</v>
      </c>
      <c r="H140" s="41">
        <v>6512.2833333333338</v>
      </c>
      <c r="I140" s="41">
        <v>6475.7166666666672</v>
      </c>
      <c r="J140" s="41">
        <v>6657.8166666666657</v>
      </c>
      <c r="K140" s="41">
        <v>6694.3833333333332</v>
      </c>
      <c r="L140" s="41">
        <v>6748.866666666665</v>
      </c>
      <c r="M140" s="31">
        <v>6639.9</v>
      </c>
      <c r="N140" s="31">
        <v>6548.85</v>
      </c>
      <c r="O140" s="42">
        <v>959375</v>
      </c>
      <c r="P140" s="43">
        <v>8.8652482269503549E-2</v>
      </c>
    </row>
    <row r="141" spans="1:16" ht="12.75" customHeight="1">
      <c r="A141" s="31">
        <v>131</v>
      </c>
      <c r="B141" s="32" t="s">
        <v>39</v>
      </c>
      <c r="C141" s="33" t="s">
        <v>168</v>
      </c>
      <c r="D141" s="34">
        <v>44497</v>
      </c>
      <c r="E141" s="40">
        <v>3982</v>
      </c>
      <c r="F141" s="40">
        <v>4012.3333333333335</v>
      </c>
      <c r="G141" s="41">
        <v>3931.666666666667</v>
      </c>
      <c r="H141" s="41">
        <v>3881.3333333333335</v>
      </c>
      <c r="I141" s="41">
        <v>3800.666666666667</v>
      </c>
      <c r="J141" s="41">
        <v>4062.666666666667</v>
      </c>
      <c r="K141" s="41">
        <v>4143.3333333333339</v>
      </c>
      <c r="L141" s="41">
        <v>4193.666666666667</v>
      </c>
      <c r="M141" s="31">
        <v>4093</v>
      </c>
      <c r="N141" s="31">
        <v>3962</v>
      </c>
      <c r="O141" s="42">
        <v>711900</v>
      </c>
      <c r="P141" s="43">
        <v>-5.6568196103079825E-3</v>
      </c>
    </row>
    <row r="142" spans="1:16" ht="12.75" customHeight="1">
      <c r="A142" s="31">
        <v>132</v>
      </c>
      <c r="B142" s="32" t="s">
        <v>57</v>
      </c>
      <c r="C142" s="33" t="s">
        <v>169</v>
      </c>
      <c r="D142" s="34">
        <v>44497</v>
      </c>
      <c r="E142" s="40">
        <v>19149.25</v>
      </c>
      <c r="F142" s="40">
        <v>19186.75</v>
      </c>
      <c r="G142" s="41">
        <v>19021.599999999999</v>
      </c>
      <c r="H142" s="41">
        <v>18893.949999999997</v>
      </c>
      <c r="I142" s="41">
        <v>18728.799999999996</v>
      </c>
      <c r="J142" s="41">
        <v>19314.400000000001</v>
      </c>
      <c r="K142" s="41">
        <v>19479.550000000003</v>
      </c>
      <c r="L142" s="41">
        <v>19607.200000000004</v>
      </c>
      <c r="M142" s="31">
        <v>19351.900000000001</v>
      </c>
      <c r="N142" s="31">
        <v>19059.099999999999</v>
      </c>
      <c r="O142" s="42">
        <v>297650</v>
      </c>
      <c r="P142" s="43">
        <v>7.299927901946647E-2</v>
      </c>
    </row>
    <row r="143" spans="1:16" ht="12.75" customHeight="1">
      <c r="A143" s="31">
        <v>133</v>
      </c>
      <c r="B143" s="32" t="s">
        <v>121</v>
      </c>
      <c r="C143" s="33" t="s">
        <v>170</v>
      </c>
      <c r="D143" s="34">
        <v>44497</v>
      </c>
      <c r="E143" s="40">
        <v>145.05000000000001</v>
      </c>
      <c r="F143" s="40">
        <v>145.26666666666668</v>
      </c>
      <c r="G143" s="41">
        <v>143.88333333333335</v>
      </c>
      <c r="H143" s="41">
        <v>142.71666666666667</v>
      </c>
      <c r="I143" s="41">
        <v>141.33333333333334</v>
      </c>
      <c r="J143" s="41">
        <v>146.43333333333337</v>
      </c>
      <c r="K143" s="41">
        <v>147.81666666666669</v>
      </c>
      <c r="L143" s="41">
        <v>148.98333333333338</v>
      </c>
      <c r="M143" s="31">
        <v>146.65</v>
      </c>
      <c r="N143" s="31">
        <v>144.1</v>
      </c>
      <c r="O143" s="42">
        <v>116003800</v>
      </c>
      <c r="P143" s="43">
        <v>5.7507987220447284E-3</v>
      </c>
    </row>
    <row r="144" spans="1:16" ht="12.75" customHeight="1">
      <c r="A144" s="31">
        <v>134</v>
      </c>
      <c r="B144" s="32" t="s">
        <v>171</v>
      </c>
      <c r="C144" s="33" t="s">
        <v>172</v>
      </c>
      <c r="D144" s="34">
        <v>44497</v>
      </c>
      <c r="E144" s="40">
        <v>143.15</v>
      </c>
      <c r="F144" s="40">
        <v>143.83333333333334</v>
      </c>
      <c r="G144" s="41">
        <v>141.9666666666667</v>
      </c>
      <c r="H144" s="41">
        <v>140.78333333333336</v>
      </c>
      <c r="I144" s="41">
        <v>138.91666666666671</v>
      </c>
      <c r="J144" s="41">
        <v>145.01666666666668</v>
      </c>
      <c r="K144" s="41">
        <v>146.8833333333333</v>
      </c>
      <c r="L144" s="41">
        <v>148.06666666666666</v>
      </c>
      <c r="M144" s="31">
        <v>145.69999999999999</v>
      </c>
      <c r="N144" s="31">
        <v>142.65</v>
      </c>
      <c r="O144" s="42">
        <v>56800500</v>
      </c>
      <c r="P144" s="43">
        <v>1.756356581231492E-2</v>
      </c>
    </row>
    <row r="145" spans="1:16" ht="12.75" customHeight="1">
      <c r="A145" s="31">
        <v>135</v>
      </c>
      <c r="B145" s="32" t="s">
        <v>98</v>
      </c>
      <c r="C145" s="33" t="s">
        <v>271</v>
      </c>
      <c r="D145" s="34">
        <v>44497</v>
      </c>
      <c r="E145" s="40">
        <v>941.85</v>
      </c>
      <c r="F145" s="40">
        <v>923.33333333333337</v>
      </c>
      <c r="G145" s="41">
        <v>890.56666666666672</v>
      </c>
      <c r="H145" s="41">
        <v>839.2833333333333</v>
      </c>
      <c r="I145" s="41">
        <v>806.51666666666665</v>
      </c>
      <c r="J145" s="41">
        <v>974.61666666666679</v>
      </c>
      <c r="K145" s="41">
        <v>1007.3833333333334</v>
      </c>
      <c r="L145" s="41">
        <v>1058.666666666667</v>
      </c>
      <c r="M145" s="31">
        <v>956.1</v>
      </c>
      <c r="N145" s="31">
        <v>872.05</v>
      </c>
      <c r="O145" s="42">
        <v>1253700</v>
      </c>
      <c r="P145" s="43">
        <v>8.4140435835351093E-2</v>
      </c>
    </row>
    <row r="146" spans="1:16" ht="12.75" customHeight="1">
      <c r="A146" s="31">
        <v>136</v>
      </c>
      <c r="B146" s="32" t="s">
        <v>88</v>
      </c>
      <c r="C146" s="33" t="s">
        <v>482</v>
      </c>
      <c r="D146" s="34">
        <v>44497</v>
      </c>
      <c r="E146" s="40">
        <v>4752.7</v>
      </c>
      <c r="F146" s="40">
        <v>4725.416666666667</v>
      </c>
      <c r="G146" s="41">
        <v>4657.3333333333339</v>
      </c>
      <c r="H146" s="41">
        <v>4561.9666666666672</v>
      </c>
      <c r="I146" s="41">
        <v>4493.8833333333341</v>
      </c>
      <c r="J146" s="41">
        <v>4820.7833333333338</v>
      </c>
      <c r="K146" s="41">
        <v>4888.8666666666677</v>
      </c>
      <c r="L146" s="41">
        <v>4984.2333333333336</v>
      </c>
      <c r="M146" s="31">
        <v>4793.5</v>
      </c>
      <c r="N146" s="31">
        <v>4630.05</v>
      </c>
      <c r="O146" s="42">
        <v>703500</v>
      </c>
      <c r="P146" s="43">
        <v>4.4618954131715157E-3</v>
      </c>
    </row>
    <row r="147" spans="1:16" ht="12.75" customHeight="1">
      <c r="A147" s="31">
        <v>137</v>
      </c>
      <c r="B147" s="32" t="s">
        <v>80</v>
      </c>
      <c r="C147" s="33" t="s">
        <v>173</v>
      </c>
      <c r="D147" s="34">
        <v>44497</v>
      </c>
      <c r="E147" s="40">
        <v>161.1</v>
      </c>
      <c r="F147" s="40">
        <v>163.61666666666667</v>
      </c>
      <c r="G147" s="41">
        <v>157.23333333333335</v>
      </c>
      <c r="H147" s="41">
        <v>153.36666666666667</v>
      </c>
      <c r="I147" s="41">
        <v>146.98333333333335</v>
      </c>
      <c r="J147" s="41">
        <v>167.48333333333335</v>
      </c>
      <c r="K147" s="41">
        <v>173.86666666666667</v>
      </c>
      <c r="L147" s="41">
        <v>177.73333333333335</v>
      </c>
      <c r="M147" s="31">
        <v>170</v>
      </c>
      <c r="N147" s="31">
        <v>159.75</v>
      </c>
      <c r="O147" s="42">
        <v>55155100</v>
      </c>
      <c r="P147" s="43">
        <v>-0.12121212121212122</v>
      </c>
    </row>
    <row r="148" spans="1:16" ht="12.75" customHeight="1">
      <c r="A148" s="31">
        <v>138</v>
      </c>
      <c r="B148" s="32" t="s">
        <v>41</v>
      </c>
      <c r="C148" s="33" t="s">
        <v>174</v>
      </c>
      <c r="D148" s="34">
        <v>44497</v>
      </c>
      <c r="E148" s="40">
        <v>37209.300000000003</v>
      </c>
      <c r="F148" s="40">
        <v>36234.400000000001</v>
      </c>
      <c r="G148" s="41">
        <v>35123.9</v>
      </c>
      <c r="H148" s="41">
        <v>33038.5</v>
      </c>
      <c r="I148" s="41">
        <v>31928</v>
      </c>
      <c r="J148" s="41">
        <v>38319.800000000003</v>
      </c>
      <c r="K148" s="41">
        <v>39430.300000000003</v>
      </c>
      <c r="L148" s="41">
        <v>41515.700000000004</v>
      </c>
      <c r="M148" s="31">
        <v>37344.9</v>
      </c>
      <c r="N148" s="31">
        <v>34149</v>
      </c>
      <c r="O148" s="42">
        <v>102870</v>
      </c>
      <c r="P148" s="43">
        <v>4.9824150058616649E-3</v>
      </c>
    </row>
    <row r="149" spans="1:16" ht="12.75" customHeight="1">
      <c r="A149" s="31">
        <v>139</v>
      </c>
      <c r="B149" s="32" t="s">
        <v>48</v>
      </c>
      <c r="C149" s="33" t="s">
        <v>175</v>
      </c>
      <c r="D149" s="34">
        <v>44497</v>
      </c>
      <c r="E149" s="40">
        <v>2897.15</v>
      </c>
      <c r="F149" s="40">
        <v>2929.8833333333332</v>
      </c>
      <c r="G149" s="41">
        <v>2829.7666666666664</v>
      </c>
      <c r="H149" s="41">
        <v>2762.3833333333332</v>
      </c>
      <c r="I149" s="41">
        <v>2662.2666666666664</v>
      </c>
      <c r="J149" s="41">
        <v>2997.2666666666664</v>
      </c>
      <c r="K149" s="41">
        <v>3097.3833333333332</v>
      </c>
      <c r="L149" s="41">
        <v>3164.7666666666664</v>
      </c>
      <c r="M149" s="31">
        <v>3030</v>
      </c>
      <c r="N149" s="31">
        <v>2862.5</v>
      </c>
      <c r="O149" s="42">
        <v>4676100</v>
      </c>
      <c r="P149" s="43">
        <v>6.23516181431963E-2</v>
      </c>
    </row>
    <row r="150" spans="1:16" ht="12.75" customHeight="1">
      <c r="A150" s="31">
        <v>140</v>
      </c>
      <c r="B150" s="32" t="s">
        <v>88</v>
      </c>
      <c r="C150" s="33" t="s">
        <v>487</v>
      </c>
      <c r="D150" s="34">
        <v>44497</v>
      </c>
      <c r="E150" s="40">
        <v>3822.55</v>
      </c>
      <c r="F150" s="40">
        <v>3806.9666666666672</v>
      </c>
      <c r="G150" s="41">
        <v>3769.1333333333341</v>
      </c>
      <c r="H150" s="41">
        <v>3715.7166666666672</v>
      </c>
      <c r="I150" s="41">
        <v>3677.8833333333341</v>
      </c>
      <c r="J150" s="41">
        <v>3860.3833333333341</v>
      </c>
      <c r="K150" s="41">
        <v>3898.2166666666672</v>
      </c>
      <c r="L150" s="41">
        <v>3951.6333333333341</v>
      </c>
      <c r="M150" s="31">
        <v>3844.8</v>
      </c>
      <c r="N150" s="31">
        <v>3753.55</v>
      </c>
      <c r="O150" s="42">
        <v>217800</v>
      </c>
      <c r="P150" s="43">
        <v>9.8335854765506811E-2</v>
      </c>
    </row>
    <row r="151" spans="1:16" ht="12.75" customHeight="1">
      <c r="A151" s="31">
        <v>141</v>
      </c>
      <c r="B151" s="32" t="s">
        <v>80</v>
      </c>
      <c r="C151" s="33" t="s">
        <v>176</v>
      </c>
      <c r="D151" s="34">
        <v>44497</v>
      </c>
      <c r="E151" s="40">
        <v>231.55</v>
      </c>
      <c r="F151" s="40">
        <v>231.65</v>
      </c>
      <c r="G151" s="41">
        <v>230.10000000000002</v>
      </c>
      <c r="H151" s="41">
        <v>228.65</v>
      </c>
      <c r="I151" s="41">
        <v>227.10000000000002</v>
      </c>
      <c r="J151" s="41">
        <v>233.10000000000002</v>
      </c>
      <c r="K151" s="41">
        <v>234.65000000000003</v>
      </c>
      <c r="L151" s="41">
        <v>236.10000000000002</v>
      </c>
      <c r="M151" s="31">
        <v>233.2</v>
      </c>
      <c r="N151" s="31">
        <v>230.2</v>
      </c>
      <c r="O151" s="42">
        <v>25761000</v>
      </c>
      <c r="P151" s="43">
        <v>-1.0258183494698018E-2</v>
      </c>
    </row>
    <row r="152" spans="1:16" ht="12.75" customHeight="1">
      <c r="A152" s="31">
        <v>142</v>
      </c>
      <c r="B152" s="32" t="s">
        <v>64</v>
      </c>
      <c r="C152" s="33" t="s">
        <v>177</v>
      </c>
      <c r="D152" s="34">
        <v>44497</v>
      </c>
      <c r="E152" s="40">
        <v>141.5</v>
      </c>
      <c r="F152" s="40">
        <v>141.71666666666667</v>
      </c>
      <c r="G152" s="41">
        <v>140.18333333333334</v>
      </c>
      <c r="H152" s="41">
        <v>138.86666666666667</v>
      </c>
      <c r="I152" s="41">
        <v>137.33333333333334</v>
      </c>
      <c r="J152" s="41">
        <v>143.03333333333333</v>
      </c>
      <c r="K152" s="41">
        <v>144.56666666666669</v>
      </c>
      <c r="L152" s="41">
        <v>145.88333333333333</v>
      </c>
      <c r="M152" s="31">
        <v>143.25</v>
      </c>
      <c r="N152" s="31">
        <v>140.4</v>
      </c>
      <c r="O152" s="42">
        <v>26728200</v>
      </c>
      <c r="P152" s="43">
        <v>-2.0833333333333333E-3</v>
      </c>
    </row>
    <row r="153" spans="1:16" ht="12.75" customHeight="1">
      <c r="A153" s="31">
        <v>143</v>
      </c>
      <c r="B153" s="32" t="s">
        <v>48</v>
      </c>
      <c r="C153" s="33" t="s">
        <v>178</v>
      </c>
      <c r="D153" s="34">
        <v>44497</v>
      </c>
      <c r="E153" s="40">
        <v>5593.1</v>
      </c>
      <c r="F153" s="40">
        <v>5610.7166666666672</v>
      </c>
      <c r="G153" s="41">
        <v>5567.4833333333345</v>
      </c>
      <c r="H153" s="41">
        <v>5541.8666666666677</v>
      </c>
      <c r="I153" s="41">
        <v>5498.633333333335</v>
      </c>
      <c r="J153" s="41">
        <v>5636.3333333333339</v>
      </c>
      <c r="K153" s="41">
        <v>5679.5666666666675</v>
      </c>
      <c r="L153" s="41">
        <v>5705.1833333333334</v>
      </c>
      <c r="M153" s="31">
        <v>5653.95</v>
      </c>
      <c r="N153" s="31">
        <v>5585.1</v>
      </c>
      <c r="O153" s="42">
        <v>221125</v>
      </c>
      <c r="P153" s="43">
        <v>-1.6930022573363431E-3</v>
      </c>
    </row>
    <row r="154" spans="1:16" ht="12.75" customHeight="1">
      <c r="A154" s="31">
        <v>144</v>
      </c>
      <c r="B154" s="32" t="s">
        <v>57</v>
      </c>
      <c r="C154" s="33" t="s">
        <v>179</v>
      </c>
      <c r="D154" s="34">
        <v>44497</v>
      </c>
      <c r="E154" s="40">
        <v>2469.3000000000002</v>
      </c>
      <c r="F154" s="40">
        <v>2460.0833333333335</v>
      </c>
      <c r="G154" s="41">
        <v>2437.2166666666672</v>
      </c>
      <c r="H154" s="41">
        <v>2405.1333333333337</v>
      </c>
      <c r="I154" s="41">
        <v>2382.2666666666673</v>
      </c>
      <c r="J154" s="41">
        <v>2492.166666666667</v>
      </c>
      <c r="K154" s="41">
        <v>2515.0333333333328</v>
      </c>
      <c r="L154" s="41">
        <v>2547.1166666666668</v>
      </c>
      <c r="M154" s="31">
        <v>2482.9499999999998</v>
      </c>
      <c r="N154" s="31">
        <v>2428</v>
      </c>
      <c r="O154" s="42">
        <v>2446500</v>
      </c>
      <c r="P154" s="43">
        <v>-4.4760935910478127E-3</v>
      </c>
    </row>
    <row r="155" spans="1:16" ht="12.75" customHeight="1">
      <c r="A155" s="31">
        <v>145</v>
      </c>
      <c r="B155" s="353" t="s">
        <v>39</v>
      </c>
      <c r="C155" s="33" t="s">
        <v>180</v>
      </c>
      <c r="D155" s="34">
        <v>44497</v>
      </c>
      <c r="E155" s="40">
        <v>3249.15</v>
      </c>
      <c r="F155" s="40">
        <v>3234.0499999999997</v>
      </c>
      <c r="G155" s="41">
        <v>3203.0999999999995</v>
      </c>
      <c r="H155" s="41">
        <v>3157.0499999999997</v>
      </c>
      <c r="I155" s="41">
        <v>3126.0999999999995</v>
      </c>
      <c r="J155" s="41">
        <v>3280.0999999999995</v>
      </c>
      <c r="K155" s="41">
        <v>3311.0499999999993</v>
      </c>
      <c r="L155" s="41">
        <v>3357.0999999999995</v>
      </c>
      <c r="M155" s="31">
        <v>3265</v>
      </c>
      <c r="N155" s="31">
        <v>3188</v>
      </c>
      <c r="O155" s="42">
        <v>1486750</v>
      </c>
      <c r="P155" s="43">
        <v>4.3911501435568313E-3</v>
      </c>
    </row>
    <row r="156" spans="1:16" ht="12.75" customHeight="1">
      <c r="A156" s="31">
        <v>146</v>
      </c>
      <c r="B156" s="32" t="s">
        <v>59</v>
      </c>
      <c r="C156" s="33" t="s">
        <v>181</v>
      </c>
      <c r="D156" s="34">
        <v>44497</v>
      </c>
      <c r="E156" s="40">
        <v>39.950000000000003</v>
      </c>
      <c r="F156" s="40">
        <v>40.133333333333333</v>
      </c>
      <c r="G156" s="41">
        <v>39.666666666666664</v>
      </c>
      <c r="H156" s="41">
        <v>39.383333333333333</v>
      </c>
      <c r="I156" s="41">
        <v>38.916666666666664</v>
      </c>
      <c r="J156" s="41">
        <v>40.416666666666664</v>
      </c>
      <c r="K156" s="41">
        <v>40.883333333333333</v>
      </c>
      <c r="L156" s="41">
        <v>41.166666666666664</v>
      </c>
      <c r="M156" s="31">
        <v>40.6</v>
      </c>
      <c r="N156" s="31">
        <v>39.85</v>
      </c>
      <c r="O156" s="42">
        <v>321488000</v>
      </c>
      <c r="P156" s="43">
        <v>-2.1333593103112367E-2</v>
      </c>
    </row>
    <row r="157" spans="1:16" ht="12.75" customHeight="1">
      <c r="A157" s="31">
        <v>147</v>
      </c>
      <c r="B157" s="32" t="s">
        <v>45</v>
      </c>
      <c r="C157" s="33" t="s">
        <v>273</v>
      </c>
      <c r="D157" s="34">
        <v>44497</v>
      </c>
      <c r="E157" s="40">
        <v>2428.1</v>
      </c>
      <c r="F157" s="40">
        <v>2425.3666666666668</v>
      </c>
      <c r="G157" s="41">
        <v>2402.7333333333336</v>
      </c>
      <c r="H157" s="41">
        <v>2377.3666666666668</v>
      </c>
      <c r="I157" s="41">
        <v>2354.7333333333336</v>
      </c>
      <c r="J157" s="41">
        <v>2450.7333333333336</v>
      </c>
      <c r="K157" s="41">
        <v>2473.3666666666668</v>
      </c>
      <c r="L157" s="41">
        <v>2498.7333333333336</v>
      </c>
      <c r="M157" s="31">
        <v>2448</v>
      </c>
      <c r="N157" s="31">
        <v>2400</v>
      </c>
      <c r="O157" s="42">
        <v>898800</v>
      </c>
      <c r="P157" s="43">
        <v>2.7434842249657063E-2</v>
      </c>
    </row>
    <row r="158" spans="1:16" ht="12.75" customHeight="1">
      <c r="A158" s="31">
        <v>148</v>
      </c>
      <c r="B158" s="32" t="s">
        <v>171</v>
      </c>
      <c r="C158" s="33" t="s">
        <v>182</v>
      </c>
      <c r="D158" s="34">
        <v>44497</v>
      </c>
      <c r="E158" s="40">
        <v>188.35</v>
      </c>
      <c r="F158" s="40">
        <v>189.03333333333333</v>
      </c>
      <c r="G158" s="41">
        <v>186.81666666666666</v>
      </c>
      <c r="H158" s="41">
        <v>185.28333333333333</v>
      </c>
      <c r="I158" s="41">
        <v>183.06666666666666</v>
      </c>
      <c r="J158" s="41">
        <v>190.56666666666666</v>
      </c>
      <c r="K158" s="41">
        <v>192.7833333333333</v>
      </c>
      <c r="L158" s="41">
        <v>194.31666666666666</v>
      </c>
      <c r="M158" s="31">
        <v>191.25</v>
      </c>
      <c r="N158" s="31">
        <v>187.5</v>
      </c>
      <c r="O158" s="42">
        <v>35571110</v>
      </c>
      <c r="P158" s="43">
        <v>1.8476103221865933E-2</v>
      </c>
    </row>
    <row r="159" spans="1:16" ht="12.75" customHeight="1">
      <c r="A159" s="31">
        <v>149</v>
      </c>
      <c r="B159" s="32" t="s">
        <v>183</v>
      </c>
      <c r="C159" s="33" t="s">
        <v>184</v>
      </c>
      <c r="D159" s="34">
        <v>44497</v>
      </c>
      <c r="E159" s="40">
        <v>1686.95</v>
      </c>
      <c r="F159" s="40">
        <v>1677.05</v>
      </c>
      <c r="G159" s="41">
        <v>1659.3</v>
      </c>
      <c r="H159" s="41">
        <v>1631.65</v>
      </c>
      <c r="I159" s="41">
        <v>1613.9</v>
      </c>
      <c r="J159" s="41">
        <v>1704.6999999999998</v>
      </c>
      <c r="K159" s="41">
        <v>1722.4499999999998</v>
      </c>
      <c r="L159" s="41">
        <v>1750.0999999999997</v>
      </c>
      <c r="M159" s="31">
        <v>1694.8</v>
      </c>
      <c r="N159" s="31">
        <v>1649.4</v>
      </c>
      <c r="O159" s="42">
        <v>3070408</v>
      </c>
      <c r="P159" s="43">
        <v>7.478632478632479E-3</v>
      </c>
    </row>
    <row r="160" spans="1:16" ht="12.75" customHeight="1">
      <c r="A160" s="31">
        <v>150</v>
      </c>
      <c r="B160" s="32" t="s">
        <v>43</v>
      </c>
      <c r="C160" s="33" t="s">
        <v>185</v>
      </c>
      <c r="D160" s="34">
        <v>44497</v>
      </c>
      <c r="E160" s="40">
        <v>1019.75</v>
      </c>
      <c r="F160" s="40">
        <v>1017.3833333333333</v>
      </c>
      <c r="G160" s="41">
        <v>1008.7666666666667</v>
      </c>
      <c r="H160" s="41">
        <v>997.7833333333333</v>
      </c>
      <c r="I160" s="41">
        <v>989.16666666666663</v>
      </c>
      <c r="J160" s="41">
        <v>1028.3666666666668</v>
      </c>
      <c r="K160" s="41">
        <v>1036.9833333333331</v>
      </c>
      <c r="L160" s="41">
        <v>1047.9666666666667</v>
      </c>
      <c r="M160" s="31">
        <v>1026</v>
      </c>
      <c r="N160" s="31">
        <v>1006.4</v>
      </c>
      <c r="O160" s="42">
        <v>2091000</v>
      </c>
      <c r="P160" s="43">
        <v>2.1594684385382059E-2</v>
      </c>
    </row>
    <row r="161" spans="1:16" ht="12.75" customHeight="1">
      <c r="A161" s="31">
        <v>151</v>
      </c>
      <c r="B161" s="32" t="s">
        <v>59</v>
      </c>
      <c r="C161" s="33" t="s">
        <v>186</v>
      </c>
      <c r="D161" s="34">
        <v>44497</v>
      </c>
      <c r="E161" s="40">
        <v>190.4</v>
      </c>
      <c r="F161" s="40">
        <v>189.68333333333331</v>
      </c>
      <c r="G161" s="41">
        <v>186.96666666666661</v>
      </c>
      <c r="H161" s="41">
        <v>183.5333333333333</v>
      </c>
      <c r="I161" s="41">
        <v>180.81666666666661</v>
      </c>
      <c r="J161" s="41">
        <v>193.11666666666662</v>
      </c>
      <c r="K161" s="41">
        <v>195.83333333333331</v>
      </c>
      <c r="L161" s="41">
        <v>199.26666666666662</v>
      </c>
      <c r="M161" s="31">
        <v>192.4</v>
      </c>
      <c r="N161" s="31">
        <v>186.25</v>
      </c>
      <c r="O161" s="42">
        <v>25018300</v>
      </c>
      <c r="P161" s="43">
        <v>-4.1124819384239189E-2</v>
      </c>
    </row>
    <row r="162" spans="1:16" ht="12.75" customHeight="1">
      <c r="A162" s="31">
        <v>152</v>
      </c>
      <c r="B162" s="32" t="s">
        <v>171</v>
      </c>
      <c r="C162" s="33" t="s">
        <v>187</v>
      </c>
      <c r="D162" s="34">
        <v>44497</v>
      </c>
      <c r="E162" s="40">
        <v>158.75</v>
      </c>
      <c r="F162" s="40">
        <v>159.1</v>
      </c>
      <c r="G162" s="41">
        <v>157.39999999999998</v>
      </c>
      <c r="H162" s="41">
        <v>156.04999999999998</v>
      </c>
      <c r="I162" s="41">
        <v>154.34999999999997</v>
      </c>
      <c r="J162" s="41">
        <v>160.44999999999999</v>
      </c>
      <c r="K162" s="41">
        <v>162.14999999999998</v>
      </c>
      <c r="L162" s="41">
        <v>163.5</v>
      </c>
      <c r="M162" s="31">
        <v>160.80000000000001</v>
      </c>
      <c r="N162" s="31">
        <v>157.75</v>
      </c>
      <c r="O162" s="42">
        <v>24720000</v>
      </c>
      <c r="P162" s="43">
        <v>2.4111359681829481E-2</v>
      </c>
    </row>
    <row r="163" spans="1:16" ht="12.75" customHeight="1">
      <c r="A163" s="31">
        <v>153</v>
      </c>
      <c r="B163" s="354" t="s">
        <v>80</v>
      </c>
      <c r="C163" s="33" t="s">
        <v>188</v>
      </c>
      <c r="D163" s="34">
        <v>44497</v>
      </c>
      <c r="E163" s="40">
        <v>2578.8000000000002</v>
      </c>
      <c r="F163" s="40">
        <v>2584.5833333333335</v>
      </c>
      <c r="G163" s="41">
        <v>2566.3166666666671</v>
      </c>
      <c r="H163" s="41">
        <v>2553.8333333333335</v>
      </c>
      <c r="I163" s="41">
        <v>2535.5666666666671</v>
      </c>
      <c r="J163" s="41">
        <v>2597.0666666666671</v>
      </c>
      <c r="K163" s="41">
        <v>2615.3333333333335</v>
      </c>
      <c r="L163" s="41">
        <v>2627.8166666666671</v>
      </c>
      <c r="M163" s="31">
        <v>2602.85</v>
      </c>
      <c r="N163" s="31">
        <v>2572.1</v>
      </c>
      <c r="O163" s="42">
        <v>29488000</v>
      </c>
      <c r="P163" s="43">
        <v>3.9322495531534602E-3</v>
      </c>
    </row>
    <row r="164" spans="1:16" ht="12.75" customHeight="1">
      <c r="A164" s="31">
        <v>154</v>
      </c>
      <c r="B164" s="32" t="s">
        <v>121</v>
      </c>
      <c r="C164" s="33" t="s">
        <v>189</v>
      </c>
      <c r="D164" s="34">
        <v>44497</v>
      </c>
      <c r="E164" s="40">
        <v>116.8</v>
      </c>
      <c r="F164" s="40">
        <v>116.73333333333333</v>
      </c>
      <c r="G164" s="41">
        <v>115.66666666666667</v>
      </c>
      <c r="H164" s="41">
        <v>114.53333333333333</v>
      </c>
      <c r="I164" s="41">
        <v>113.46666666666667</v>
      </c>
      <c r="J164" s="41">
        <v>117.86666666666667</v>
      </c>
      <c r="K164" s="41">
        <v>118.93333333333334</v>
      </c>
      <c r="L164" s="41">
        <v>120.06666666666668</v>
      </c>
      <c r="M164" s="31">
        <v>117.8</v>
      </c>
      <c r="N164" s="31">
        <v>115.6</v>
      </c>
      <c r="O164" s="42">
        <v>191710000</v>
      </c>
      <c r="P164" s="43">
        <v>-2.2286821705426358E-2</v>
      </c>
    </row>
    <row r="165" spans="1:16" ht="12.75" customHeight="1">
      <c r="A165" s="31">
        <v>155</v>
      </c>
      <c r="B165" s="32" t="s">
        <v>64</v>
      </c>
      <c r="C165" s="33" t="s">
        <v>190</v>
      </c>
      <c r="D165" s="34">
        <v>44497</v>
      </c>
      <c r="E165" s="40">
        <v>1218.5999999999999</v>
      </c>
      <c r="F165" s="40">
        <v>1223.55</v>
      </c>
      <c r="G165" s="41">
        <v>1207.6999999999998</v>
      </c>
      <c r="H165" s="41">
        <v>1196.8</v>
      </c>
      <c r="I165" s="41">
        <v>1180.9499999999998</v>
      </c>
      <c r="J165" s="41">
        <v>1234.4499999999998</v>
      </c>
      <c r="K165" s="41">
        <v>1250.2999999999997</v>
      </c>
      <c r="L165" s="41">
        <v>1261.1999999999998</v>
      </c>
      <c r="M165" s="31">
        <v>1239.4000000000001</v>
      </c>
      <c r="N165" s="31">
        <v>1212.6500000000001</v>
      </c>
      <c r="O165" s="42">
        <v>8854500</v>
      </c>
      <c r="P165" s="43">
        <v>1.8109692997585376E-2</v>
      </c>
    </row>
    <row r="166" spans="1:16" ht="12.75" customHeight="1">
      <c r="A166" s="31">
        <v>156</v>
      </c>
      <c r="B166" s="32" t="s">
        <v>59</v>
      </c>
      <c r="C166" s="33" t="s">
        <v>191</v>
      </c>
      <c r="D166" s="34">
        <v>44497</v>
      </c>
      <c r="E166" s="40">
        <v>459.65</v>
      </c>
      <c r="F166" s="40">
        <v>461.11666666666662</v>
      </c>
      <c r="G166" s="41">
        <v>457.08333333333326</v>
      </c>
      <c r="H166" s="41">
        <v>454.51666666666665</v>
      </c>
      <c r="I166" s="41">
        <v>450.48333333333329</v>
      </c>
      <c r="J166" s="41">
        <v>463.68333333333322</v>
      </c>
      <c r="K166" s="41">
        <v>467.71666666666664</v>
      </c>
      <c r="L166" s="41">
        <v>470.28333333333319</v>
      </c>
      <c r="M166" s="31">
        <v>465.15</v>
      </c>
      <c r="N166" s="31">
        <v>458.55</v>
      </c>
      <c r="O166" s="42">
        <v>87114000</v>
      </c>
      <c r="P166" s="43">
        <v>1.8662737669262613E-2</v>
      </c>
    </row>
    <row r="167" spans="1:16" ht="12.75" customHeight="1">
      <c r="A167" s="31">
        <v>157</v>
      </c>
      <c r="B167" s="32" t="s">
        <v>43</v>
      </c>
      <c r="C167" s="33" t="s">
        <v>192</v>
      </c>
      <c r="D167" s="34">
        <v>44497</v>
      </c>
      <c r="E167" s="40">
        <v>28190</v>
      </c>
      <c r="F167" s="40">
        <v>28224.05</v>
      </c>
      <c r="G167" s="41">
        <v>27966.949999999997</v>
      </c>
      <c r="H167" s="41">
        <v>27743.899999999998</v>
      </c>
      <c r="I167" s="41">
        <v>27486.799999999996</v>
      </c>
      <c r="J167" s="41">
        <v>28447.1</v>
      </c>
      <c r="K167" s="41">
        <v>28704.199999999997</v>
      </c>
      <c r="L167" s="41">
        <v>28927.25</v>
      </c>
      <c r="M167" s="31">
        <v>28481.15</v>
      </c>
      <c r="N167" s="31">
        <v>28001</v>
      </c>
      <c r="O167" s="42">
        <v>171425</v>
      </c>
      <c r="P167" s="43">
        <v>5.2171244437624671E-2</v>
      </c>
    </row>
    <row r="168" spans="1:16" ht="12.75" customHeight="1">
      <c r="A168" s="31">
        <v>158</v>
      </c>
      <c r="B168" s="32" t="s">
        <v>71</v>
      </c>
      <c r="C168" s="33" t="s">
        <v>193</v>
      </c>
      <c r="D168" s="34">
        <v>44497</v>
      </c>
      <c r="E168" s="40">
        <v>2243.25</v>
      </c>
      <c r="F168" s="40">
        <v>2239.1166666666668</v>
      </c>
      <c r="G168" s="41">
        <v>2224.2833333333338</v>
      </c>
      <c r="H168" s="41">
        <v>2205.3166666666671</v>
      </c>
      <c r="I168" s="41">
        <v>2190.483333333334</v>
      </c>
      <c r="J168" s="41">
        <v>2258.0833333333335</v>
      </c>
      <c r="K168" s="41">
        <v>2272.9166666666665</v>
      </c>
      <c r="L168" s="41">
        <v>2291.8833333333332</v>
      </c>
      <c r="M168" s="31">
        <v>2253.9499999999998</v>
      </c>
      <c r="N168" s="31">
        <v>2220.15</v>
      </c>
      <c r="O168" s="42">
        <v>1754500</v>
      </c>
      <c r="P168" s="43">
        <v>-9.395552771688068E-4</v>
      </c>
    </row>
    <row r="169" spans="1:16" ht="12.75" customHeight="1">
      <c r="A169" s="31">
        <v>159</v>
      </c>
      <c r="B169" s="32" t="s">
        <v>41</v>
      </c>
      <c r="C169" s="33" t="s">
        <v>194</v>
      </c>
      <c r="D169" s="34">
        <v>44497</v>
      </c>
      <c r="E169" s="40">
        <v>11626.3</v>
      </c>
      <c r="F169" s="40">
        <v>11613.066666666666</v>
      </c>
      <c r="G169" s="41">
        <v>11488.233333333332</v>
      </c>
      <c r="H169" s="41">
        <v>11350.166666666666</v>
      </c>
      <c r="I169" s="41">
        <v>11225.333333333332</v>
      </c>
      <c r="J169" s="41">
        <v>11751.133333333331</v>
      </c>
      <c r="K169" s="41">
        <v>11875.966666666667</v>
      </c>
      <c r="L169" s="41">
        <v>12014.033333333331</v>
      </c>
      <c r="M169" s="31">
        <v>11737.9</v>
      </c>
      <c r="N169" s="31">
        <v>11475</v>
      </c>
      <c r="O169" s="42">
        <v>788875</v>
      </c>
      <c r="P169" s="43">
        <v>-2.1853688778673278E-2</v>
      </c>
    </row>
    <row r="170" spans="1:16" ht="12.75" customHeight="1">
      <c r="A170" s="31">
        <v>160</v>
      </c>
      <c r="B170" s="32" t="s">
        <v>64</v>
      </c>
      <c r="C170" s="33" t="s">
        <v>195</v>
      </c>
      <c r="D170" s="34">
        <v>44497</v>
      </c>
      <c r="E170" s="40">
        <v>1346</v>
      </c>
      <c r="F170" s="40">
        <v>1337.9333333333334</v>
      </c>
      <c r="G170" s="41">
        <v>1325.8666666666668</v>
      </c>
      <c r="H170" s="41">
        <v>1305.7333333333333</v>
      </c>
      <c r="I170" s="41">
        <v>1293.6666666666667</v>
      </c>
      <c r="J170" s="41">
        <v>1358.0666666666668</v>
      </c>
      <c r="K170" s="41">
        <v>1370.1333333333334</v>
      </c>
      <c r="L170" s="41">
        <v>1390.2666666666669</v>
      </c>
      <c r="M170" s="31">
        <v>1350</v>
      </c>
      <c r="N170" s="31">
        <v>1317.8</v>
      </c>
      <c r="O170" s="42">
        <v>4341200</v>
      </c>
      <c r="P170" s="43">
        <v>-4.3029715192663784E-2</v>
      </c>
    </row>
    <row r="171" spans="1:16" ht="12.75" customHeight="1">
      <c r="A171" s="31">
        <v>161</v>
      </c>
      <c r="B171" s="32" t="s">
        <v>48</v>
      </c>
      <c r="C171" s="33" t="s">
        <v>531</v>
      </c>
      <c r="D171" s="34">
        <v>44497</v>
      </c>
      <c r="E171" s="40">
        <v>588.9</v>
      </c>
      <c r="F171" s="40">
        <v>587.51666666666665</v>
      </c>
      <c r="G171" s="41">
        <v>582.83333333333326</v>
      </c>
      <c r="H171" s="41">
        <v>576.76666666666665</v>
      </c>
      <c r="I171" s="41">
        <v>572.08333333333326</v>
      </c>
      <c r="J171" s="41">
        <v>593.58333333333326</v>
      </c>
      <c r="K171" s="41">
        <v>598.26666666666665</v>
      </c>
      <c r="L171" s="41">
        <v>604.33333333333326</v>
      </c>
      <c r="M171" s="31">
        <v>592.20000000000005</v>
      </c>
      <c r="N171" s="31">
        <v>581.45000000000005</v>
      </c>
      <c r="O171" s="42">
        <v>2930850</v>
      </c>
      <c r="P171" s="43">
        <v>2.6477541371158392E-2</v>
      </c>
    </row>
    <row r="172" spans="1:16" ht="12.75" customHeight="1">
      <c r="A172" s="31">
        <v>162</v>
      </c>
      <c r="B172" s="32" t="s">
        <v>48</v>
      </c>
      <c r="C172" s="33" t="s">
        <v>196</v>
      </c>
      <c r="D172" s="34">
        <v>44497</v>
      </c>
      <c r="E172" s="40">
        <v>824.9</v>
      </c>
      <c r="F172" s="40">
        <v>819.9666666666667</v>
      </c>
      <c r="G172" s="41">
        <v>811.43333333333339</v>
      </c>
      <c r="H172" s="41">
        <v>797.9666666666667</v>
      </c>
      <c r="I172" s="41">
        <v>789.43333333333339</v>
      </c>
      <c r="J172" s="41">
        <v>833.43333333333339</v>
      </c>
      <c r="K172" s="41">
        <v>841.9666666666667</v>
      </c>
      <c r="L172" s="41">
        <v>855.43333333333339</v>
      </c>
      <c r="M172" s="31">
        <v>828.5</v>
      </c>
      <c r="N172" s="31">
        <v>806.5</v>
      </c>
      <c r="O172" s="42">
        <v>34220200</v>
      </c>
      <c r="P172" s="43">
        <v>5.480516117895827E-2</v>
      </c>
    </row>
    <row r="173" spans="1:16" ht="12.75" customHeight="1">
      <c r="A173" s="31">
        <v>163</v>
      </c>
      <c r="B173" s="32" t="s">
        <v>183</v>
      </c>
      <c r="C173" s="33" t="s">
        <v>197</v>
      </c>
      <c r="D173" s="34">
        <v>44497</v>
      </c>
      <c r="E173" s="40">
        <v>545.15</v>
      </c>
      <c r="F173" s="40">
        <v>546.30000000000007</v>
      </c>
      <c r="G173" s="41">
        <v>538.60000000000014</v>
      </c>
      <c r="H173" s="41">
        <v>532.05000000000007</v>
      </c>
      <c r="I173" s="41">
        <v>524.35000000000014</v>
      </c>
      <c r="J173" s="41">
        <v>552.85000000000014</v>
      </c>
      <c r="K173" s="41">
        <v>560.55000000000018</v>
      </c>
      <c r="L173" s="41">
        <v>567.10000000000014</v>
      </c>
      <c r="M173" s="31">
        <v>554</v>
      </c>
      <c r="N173" s="31">
        <v>539.75</v>
      </c>
      <c r="O173" s="42">
        <v>13650000</v>
      </c>
      <c r="P173" s="43">
        <v>6.0807075732448868E-3</v>
      </c>
    </row>
    <row r="174" spans="1:16" ht="12.75" customHeight="1">
      <c r="A174" s="31">
        <v>164</v>
      </c>
      <c r="B174" s="32" t="s">
        <v>48</v>
      </c>
      <c r="C174" s="33" t="s">
        <v>278</v>
      </c>
      <c r="D174" s="34">
        <v>44497</v>
      </c>
      <c r="E174" s="40">
        <v>624.45000000000005</v>
      </c>
      <c r="F174" s="40">
        <v>624.31666666666672</v>
      </c>
      <c r="G174" s="41">
        <v>618.63333333333344</v>
      </c>
      <c r="H174" s="41">
        <v>612.81666666666672</v>
      </c>
      <c r="I174" s="41">
        <v>607.13333333333344</v>
      </c>
      <c r="J174" s="41">
        <v>630.13333333333344</v>
      </c>
      <c r="K174" s="41">
        <v>635.81666666666661</v>
      </c>
      <c r="L174" s="41">
        <v>641.63333333333344</v>
      </c>
      <c r="M174" s="31">
        <v>630</v>
      </c>
      <c r="N174" s="31">
        <v>618.5</v>
      </c>
      <c r="O174" s="42">
        <v>1791800</v>
      </c>
      <c r="P174" s="43">
        <v>6.6857688634192934E-3</v>
      </c>
    </row>
    <row r="175" spans="1:16" ht="12.75" customHeight="1">
      <c r="A175" s="31">
        <v>165</v>
      </c>
      <c r="B175" s="32" t="s">
        <v>39</v>
      </c>
      <c r="C175" s="33" t="s">
        <v>198</v>
      </c>
      <c r="D175" s="34">
        <v>44497</v>
      </c>
      <c r="E175" s="40">
        <v>962.9</v>
      </c>
      <c r="F175" s="40">
        <v>965.13333333333321</v>
      </c>
      <c r="G175" s="41">
        <v>952.96666666666647</v>
      </c>
      <c r="H175" s="41">
        <v>943.0333333333333</v>
      </c>
      <c r="I175" s="41">
        <v>930.86666666666656</v>
      </c>
      <c r="J175" s="41">
        <v>975.06666666666638</v>
      </c>
      <c r="K175" s="41">
        <v>987.23333333333312</v>
      </c>
      <c r="L175" s="41">
        <v>997.16666666666629</v>
      </c>
      <c r="M175" s="31">
        <v>977.3</v>
      </c>
      <c r="N175" s="31">
        <v>955.2</v>
      </c>
      <c r="O175" s="42">
        <v>12134000</v>
      </c>
      <c r="P175" s="43">
        <v>1.2516688918558077E-2</v>
      </c>
    </row>
    <row r="176" spans="1:16" ht="12.75" customHeight="1">
      <c r="A176" s="31">
        <v>166</v>
      </c>
      <c r="B176" s="32" t="s">
        <v>57</v>
      </c>
      <c r="C176" s="33" t="s">
        <v>199</v>
      </c>
      <c r="D176" s="34">
        <v>44497</v>
      </c>
      <c r="E176" s="40">
        <v>825.55</v>
      </c>
      <c r="F176" s="40">
        <v>826.36666666666667</v>
      </c>
      <c r="G176" s="41">
        <v>821.18333333333339</v>
      </c>
      <c r="H176" s="41">
        <v>816.81666666666672</v>
      </c>
      <c r="I176" s="41">
        <v>811.63333333333344</v>
      </c>
      <c r="J176" s="41">
        <v>830.73333333333335</v>
      </c>
      <c r="K176" s="41">
        <v>835.91666666666652</v>
      </c>
      <c r="L176" s="41">
        <v>840.2833333333333</v>
      </c>
      <c r="M176" s="31">
        <v>831.55</v>
      </c>
      <c r="N176" s="31">
        <v>822</v>
      </c>
      <c r="O176" s="42">
        <v>12370050</v>
      </c>
      <c r="P176" s="43">
        <v>-8.9768548561540134E-3</v>
      </c>
    </row>
    <row r="177" spans="1:16" ht="12.75" customHeight="1">
      <c r="A177" s="31">
        <v>167</v>
      </c>
      <c r="B177" s="32" t="s">
        <v>50</v>
      </c>
      <c r="C177" s="33" t="s">
        <v>200</v>
      </c>
      <c r="D177" s="34">
        <v>44497</v>
      </c>
      <c r="E177" s="40">
        <v>378.45</v>
      </c>
      <c r="F177" s="40">
        <v>366.76666666666665</v>
      </c>
      <c r="G177" s="41">
        <v>351.08333333333331</v>
      </c>
      <c r="H177" s="41">
        <v>323.71666666666664</v>
      </c>
      <c r="I177" s="41">
        <v>308.0333333333333</v>
      </c>
      <c r="J177" s="41">
        <v>394.13333333333333</v>
      </c>
      <c r="K177" s="41">
        <v>409.81666666666672</v>
      </c>
      <c r="L177" s="41">
        <v>437.18333333333334</v>
      </c>
      <c r="M177" s="31">
        <v>382.45</v>
      </c>
      <c r="N177" s="31">
        <v>339.4</v>
      </c>
      <c r="O177" s="42">
        <v>110770950</v>
      </c>
      <c r="P177" s="43">
        <v>0.15727259193092155</v>
      </c>
    </row>
    <row r="178" spans="1:16" ht="12.75" customHeight="1">
      <c r="A178" s="31">
        <v>168</v>
      </c>
      <c r="B178" s="32" t="s">
        <v>171</v>
      </c>
      <c r="C178" s="33" t="s">
        <v>201</v>
      </c>
      <c r="D178" s="34">
        <v>44497</v>
      </c>
      <c r="E178" s="40">
        <v>178.35</v>
      </c>
      <c r="F178" s="40">
        <v>179.98333333333335</v>
      </c>
      <c r="G178" s="41">
        <v>175.4666666666667</v>
      </c>
      <c r="H178" s="41">
        <v>172.58333333333334</v>
      </c>
      <c r="I178" s="41">
        <v>168.06666666666669</v>
      </c>
      <c r="J178" s="41">
        <v>182.8666666666667</v>
      </c>
      <c r="K178" s="41">
        <v>187.38333333333335</v>
      </c>
      <c r="L178" s="41">
        <v>190.26666666666671</v>
      </c>
      <c r="M178" s="31">
        <v>184.5</v>
      </c>
      <c r="N178" s="31">
        <v>177.1</v>
      </c>
      <c r="O178" s="42">
        <v>134838000</v>
      </c>
      <c r="P178" s="43">
        <v>-3.8894983544430039E-3</v>
      </c>
    </row>
    <row r="179" spans="1:16" ht="12.75" customHeight="1">
      <c r="A179" s="31">
        <v>169</v>
      </c>
      <c r="B179" s="32" t="s">
        <v>121</v>
      </c>
      <c r="C179" s="33" t="s">
        <v>202</v>
      </c>
      <c r="D179" s="34">
        <v>44497</v>
      </c>
      <c r="E179" s="40">
        <v>1294.45</v>
      </c>
      <c r="F179" s="40">
        <v>1297.0333333333333</v>
      </c>
      <c r="G179" s="41">
        <v>1282.5166666666667</v>
      </c>
      <c r="H179" s="41">
        <v>1270.5833333333333</v>
      </c>
      <c r="I179" s="41">
        <v>1256.0666666666666</v>
      </c>
      <c r="J179" s="41">
        <v>1308.9666666666667</v>
      </c>
      <c r="K179" s="41">
        <v>1323.4833333333331</v>
      </c>
      <c r="L179" s="41">
        <v>1335.4166666666667</v>
      </c>
      <c r="M179" s="31">
        <v>1311.55</v>
      </c>
      <c r="N179" s="31">
        <v>1285.0999999999999</v>
      </c>
      <c r="O179" s="42">
        <v>47446150</v>
      </c>
      <c r="P179" s="43">
        <v>-1.2542456835550523E-2</v>
      </c>
    </row>
    <row r="180" spans="1:16" ht="12.75" customHeight="1">
      <c r="A180" s="31">
        <v>170</v>
      </c>
      <c r="B180" s="32" t="s">
        <v>88</v>
      </c>
      <c r="C180" s="33" t="s">
        <v>203</v>
      </c>
      <c r="D180" s="34">
        <v>44497</v>
      </c>
      <c r="E180" s="40">
        <v>3885.9</v>
      </c>
      <c r="F180" s="40">
        <v>3870.6</v>
      </c>
      <c r="G180" s="41">
        <v>3833.2</v>
      </c>
      <c r="H180" s="41">
        <v>3780.5</v>
      </c>
      <c r="I180" s="41">
        <v>3743.1</v>
      </c>
      <c r="J180" s="41">
        <v>3923.2999999999997</v>
      </c>
      <c r="K180" s="41">
        <v>3960.7000000000003</v>
      </c>
      <c r="L180" s="41">
        <v>4013.3999999999996</v>
      </c>
      <c r="M180" s="31">
        <v>3908</v>
      </c>
      <c r="N180" s="31">
        <v>3817.9</v>
      </c>
      <c r="O180" s="42">
        <v>8345400</v>
      </c>
      <c r="P180" s="43">
        <v>-3.3929501649591944E-2</v>
      </c>
    </row>
    <row r="181" spans="1:16" ht="12.75" customHeight="1">
      <c r="A181" s="31">
        <v>171</v>
      </c>
      <c r="B181" s="32" t="s">
        <v>88</v>
      </c>
      <c r="C181" s="33" t="s">
        <v>204</v>
      </c>
      <c r="D181" s="34">
        <v>44497</v>
      </c>
      <c r="E181" s="40">
        <v>1419.45</v>
      </c>
      <c r="F181" s="40">
        <v>1410.2833333333335</v>
      </c>
      <c r="G181" s="41">
        <v>1391.866666666667</v>
      </c>
      <c r="H181" s="41">
        <v>1364.2833333333335</v>
      </c>
      <c r="I181" s="41">
        <v>1345.866666666667</v>
      </c>
      <c r="J181" s="41">
        <v>1437.866666666667</v>
      </c>
      <c r="K181" s="41">
        <v>1456.2833333333335</v>
      </c>
      <c r="L181" s="41">
        <v>1483.866666666667</v>
      </c>
      <c r="M181" s="31">
        <v>1428.7</v>
      </c>
      <c r="N181" s="31">
        <v>1382.7</v>
      </c>
      <c r="O181" s="42">
        <v>12214200</v>
      </c>
      <c r="P181" s="43">
        <v>-5.6659991207932397E-3</v>
      </c>
    </row>
    <row r="182" spans="1:16" ht="12.75" customHeight="1">
      <c r="A182" s="31">
        <v>172</v>
      </c>
      <c r="B182" s="32" t="s">
        <v>57</v>
      </c>
      <c r="C182" s="33" t="s">
        <v>205</v>
      </c>
      <c r="D182" s="34">
        <v>44497</v>
      </c>
      <c r="E182" s="40">
        <v>2378.65</v>
      </c>
      <c r="F182" s="40">
        <v>2332.4</v>
      </c>
      <c r="G182" s="41">
        <v>2278.0500000000002</v>
      </c>
      <c r="H182" s="41">
        <v>2177.4500000000003</v>
      </c>
      <c r="I182" s="41">
        <v>2123.1000000000004</v>
      </c>
      <c r="J182" s="41">
        <v>2433</v>
      </c>
      <c r="K182" s="41">
        <v>2487.3499999999995</v>
      </c>
      <c r="L182" s="41">
        <v>2587.9499999999998</v>
      </c>
      <c r="M182" s="31">
        <v>2386.75</v>
      </c>
      <c r="N182" s="31">
        <v>2231.8000000000002</v>
      </c>
      <c r="O182" s="42">
        <v>5640000</v>
      </c>
      <c r="P182" s="43">
        <v>-1.3899816417519015E-2</v>
      </c>
    </row>
    <row r="183" spans="1:16" ht="12.75" customHeight="1">
      <c r="A183" s="31">
        <v>173</v>
      </c>
      <c r="B183" s="32" t="s">
        <v>48</v>
      </c>
      <c r="C183" s="33" t="s">
        <v>206</v>
      </c>
      <c r="D183" s="34">
        <v>44497</v>
      </c>
      <c r="E183" s="40">
        <v>3086.85</v>
      </c>
      <c r="F183" s="40">
        <v>3088.9833333333331</v>
      </c>
      <c r="G183" s="41">
        <v>3069.0166666666664</v>
      </c>
      <c r="H183" s="41">
        <v>3051.1833333333334</v>
      </c>
      <c r="I183" s="41">
        <v>3031.2166666666667</v>
      </c>
      <c r="J183" s="41">
        <v>3106.8166666666662</v>
      </c>
      <c r="K183" s="41">
        <v>3126.7833333333324</v>
      </c>
      <c r="L183" s="41">
        <v>3144.6166666666659</v>
      </c>
      <c r="M183" s="31">
        <v>3108.95</v>
      </c>
      <c r="N183" s="31">
        <v>3071.15</v>
      </c>
      <c r="O183" s="42">
        <v>660500</v>
      </c>
      <c r="P183" s="43">
        <v>2.2841656987998452E-2</v>
      </c>
    </row>
    <row r="184" spans="1:16" ht="12.75" customHeight="1">
      <c r="A184" s="31">
        <v>174</v>
      </c>
      <c r="B184" s="32" t="s">
        <v>171</v>
      </c>
      <c r="C184" s="33" t="s">
        <v>207</v>
      </c>
      <c r="D184" s="34">
        <v>44497</v>
      </c>
      <c r="E184" s="40">
        <v>511.05</v>
      </c>
      <c r="F184" s="40">
        <v>511.95</v>
      </c>
      <c r="G184" s="41">
        <v>506.65</v>
      </c>
      <c r="H184" s="41">
        <v>502.25</v>
      </c>
      <c r="I184" s="41">
        <v>496.95</v>
      </c>
      <c r="J184" s="41">
        <v>516.34999999999991</v>
      </c>
      <c r="K184" s="41">
        <v>521.65000000000009</v>
      </c>
      <c r="L184" s="41">
        <v>526.04999999999995</v>
      </c>
      <c r="M184" s="31">
        <v>517.25</v>
      </c>
      <c r="N184" s="31">
        <v>507.55</v>
      </c>
      <c r="O184" s="42">
        <v>4122000</v>
      </c>
      <c r="P184" s="43">
        <v>3.2858707557502738E-3</v>
      </c>
    </row>
    <row r="185" spans="1:16" ht="12.75" customHeight="1">
      <c r="A185" s="31">
        <v>175</v>
      </c>
      <c r="B185" s="32" t="s">
        <v>45</v>
      </c>
      <c r="C185" s="33" t="s">
        <v>208</v>
      </c>
      <c r="D185" s="34">
        <v>44497</v>
      </c>
      <c r="E185" s="40">
        <v>1112.55</v>
      </c>
      <c r="F185" s="40">
        <v>1101</v>
      </c>
      <c r="G185" s="41">
        <v>1071.55</v>
      </c>
      <c r="H185" s="41">
        <v>1030.55</v>
      </c>
      <c r="I185" s="41">
        <v>1001.0999999999999</v>
      </c>
      <c r="J185" s="41">
        <v>1142</v>
      </c>
      <c r="K185" s="41">
        <v>1171.4499999999998</v>
      </c>
      <c r="L185" s="41">
        <v>1212.45</v>
      </c>
      <c r="M185" s="31">
        <v>1130.45</v>
      </c>
      <c r="N185" s="31">
        <v>1060</v>
      </c>
      <c r="O185" s="42">
        <v>1820475</v>
      </c>
      <c r="P185" s="43">
        <v>7.9071766222604215E-2</v>
      </c>
    </row>
    <row r="186" spans="1:16" ht="12.75" customHeight="1">
      <c r="A186" s="31">
        <v>176</v>
      </c>
      <c r="B186" s="32" t="s">
        <v>50</v>
      </c>
      <c r="C186" s="33" t="s">
        <v>209</v>
      </c>
      <c r="D186" s="34">
        <v>44497</v>
      </c>
      <c r="E186" s="40">
        <v>560.5</v>
      </c>
      <c r="F186" s="40">
        <v>557.41666666666663</v>
      </c>
      <c r="G186" s="41">
        <v>549.08333333333326</v>
      </c>
      <c r="H186" s="41">
        <v>537.66666666666663</v>
      </c>
      <c r="I186" s="41">
        <v>529.33333333333326</v>
      </c>
      <c r="J186" s="41">
        <v>568.83333333333326</v>
      </c>
      <c r="K186" s="41">
        <v>577.16666666666652</v>
      </c>
      <c r="L186" s="41">
        <v>588.58333333333326</v>
      </c>
      <c r="M186" s="31">
        <v>565.75</v>
      </c>
      <c r="N186" s="31">
        <v>546</v>
      </c>
      <c r="O186" s="42">
        <v>8031800</v>
      </c>
      <c r="P186" s="43">
        <v>1.8462630924906798E-2</v>
      </c>
    </row>
    <row r="187" spans="1:16" ht="12.75" customHeight="1">
      <c r="A187" s="31">
        <v>177</v>
      </c>
      <c r="B187" s="32" t="s">
        <v>57</v>
      </c>
      <c r="C187" s="33" t="s">
        <v>210</v>
      </c>
      <c r="D187" s="34">
        <v>44497</v>
      </c>
      <c r="E187" s="40">
        <v>1650.35</v>
      </c>
      <c r="F187" s="40">
        <v>1633.5666666666666</v>
      </c>
      <c r="G187" s="41">
        <v>1602.5333333333333</v>
      </c>
      <c r="H187" s="41">
        <v>1554.7166666666667</v>
      </c>
      <c r="I187" s="41">
        <v>1523.6833333333334</v>
      </c>
      <c r="J187" s="41">
        <v>1681.3833333333332</v>
      </c>
      <c r="K187" s="41">
        <v>1712.4166666666665</v>
      </c>
      <c r="L187" s="41">
        <v>1760.2333333333331</v>
      </c>
      <c r="M187" s="31">
        <v>1664.6</v>
      </c>
      <c r="N187" s="31">
        <v>1585.75</v>
      </c>
      <c r="O187" s="42">
        <v>1489600</v>
      </c>
      <c r="P187" s="43">
        <v>-2.9639762881896944E-2</v>
      </c>
    </row>
    <row r="188" spans="1:16" ht="12.75" customHeight="1">
      <c r="A188" s="31">
        <v>178</v>
      </c>
      <c r="B188" s="32" t="s">
        <v>43</v>
      </c>
      <c r="C188" s="33" t="s">
        <v>211</v>
      </c>
      <c r="D188" s="34">
        <v>44497</v>
      </c>
      <c r="E188" s="40">
        <v>7389.1</v>
      </c>
      <c r="F188" s="40">
        <v>7405.7833333333328</v>
      </c>
      <c r="G188" s="41">
        <v>7331.3666666666659</v>
      </c>
      <c r="H188" s="41">
        <v>7273.6333333333332</v>
      </c>
      <c r="I188" s="41">
        <v>7199.2166666666662</v>
      </c>
      <c r="J188" s="41">
        <v>7463.5166666666655</v>
      </c>
      <c r="K188" s="41">
        <v>7537.9333333333334</v>
      </c>
      <c r="L188" s="41">
        <v>7595.6666666666652</v>
      </c>
      <c r="M188" s="31">
        <v>7480.2</v>
      </c>
      <c r="N188" s="31">
        <v>7348.05</v>
      </c>
      <c r="O188" s="42">
        <v>2031800</v>
      </c>
      <c r="P188" s="43">
        <v>0.14441815928804777</v>
      </c>
    </row>
    <row r="189" spans="1:16" ht="12.75" customHeight="1">
      <c r="A189" s="31">
        <v>179</v>
      </c>
      <c r="B189" s="32" t="s">
        <v>39</v>
      </c>
      <c r="C189" s="33" t="s">
        <v>212</v>
      </c>
      <c r="D189" s="34">
        <v>44497</v>
      </c>
      <c r="E189" s="40">
        <v>729.65</v>
      </c>
      <c r="F189" s="40">
        <v>731.61666666666667</v>
      </c>
      <c r="G189" s="41">
        <v>723.83333333333337</v>
      </c>
      <c r="H189" s="41">
        <v>718.01666666666665</v>
      </c>
      <c r="I189" s="41">
        <v>710.23333333333335</v>
      </c>
      <c r="J189" s="41">
        <v>737.43333333333339</v>
      </c>
      <c r="K189" s="41">
        <v>745.2166666666667</v>
      </c>
      <c r="L189" s="41">
        <v>751.03333333333342</v>
      </c>
      <c r="M189" s="31">
        <v>739.4</v>
      </c>
      <c r="N189" s="31">
        <v>725.8</v>
      </c>
      <c r="O189" s="42">
        <v>27695200</v>
      </c>
      <c r="P189" s="43">
        <v>2.9725941321475179E-2</v>
      </c>
    </row>
    <row r="190" spans="1:16" ht="12.75" customHeight="1">
      <c r="A190" s="31">
        <v>180</v>
      </c>
      <c r="B190" s="32" t="s">
        <v>121</v>
      </c>
      <c r="C190" s="33" t="s">
        <v>213</v>
      </c>
      <c r="D190" s="34">
        <v>44497</v>
      </c>
      <c r="E190" s="40">
        <v>291.7</v>
      </c>
      <c r="F190" s="40">
        <v>292.73333333333329</v>
      </c>
      <c r="G190" s="41">
        <v>289.61666666666656</v>
      </c>
      <c r="H190" s="41">
        <v>287.53333333333325</v>
      </c>
      <c r="I190" s="41">
        <v>284.41666666666652</v>
      </c>
      <c r="J190" s="41">
        <v>294.81666666666661</v>
      </c>
      <c r="K190" s="41">
        <v>297.93333333333328</v>
      </c>
      <c r="L190" s="41">
        <v>300.01666666666665</v>
      </c>
      <c r="M190" s="31">
        <v>295.85000000000002</v>
      </c>
      <c r="N190" s="31">
        <v>290.64999999999998</v>
      </c>
      <c r="O190" s="42">
        <v>116246900</v>
      </c>
      <c r="P190" s="43">
        <v>7.5501101617496914E-3</v>
      </c>
    </row>
    <row r="191" spans="1:16" ht="12.75" customHeight="1">
      <c r="A191" s="31">
        <v>181</v>
      </c>
      <c r="B191" s="32" t="s">
        <v>71</v>
      </c>
      <c r="C191" s="33" t="s">
        <v>214</v>
      </c>
      <c r="D191" s="34">
        <v>44497</v>
      </c>
      <c r="E191" s="40">
        <v>1286.45</v>
      </c>
      <c r="F191" s="40">
        <v>1271.05</v>
      </c>
      <c r="G191" s="41">
        <v>1248.3999999999999</v>
      </c>
      <c r="H191" s="41">
        <v>1210.3499999999999</v>
      </c>
      <c r="I191" s="41">
        <v>1187.6999999999998</v>
      </c>
      <c r="J191" s="41">
        <v>1309.0999999999999</v>
      </c>
      <c r="K191" s="41">
        <v>1331.75</v>
      </c>
      <c r="L191" s="41">
        <v>1369.8</v>
      </c>
      <c r="M191" s="31">
        <v>1293.7</v>
      </c>
      <c r="N191" s="31">
        <v>1233</v>
      </c>
      <c r="O191" s="42">
        <v>2737000</v>
      </c>
      <c r="P191" s="43">
        <v>4.8056672410492052E-2</v>
      </c>
    </row>
    <row r="192" spans="1:16" ht="12.75" customHeight="1">
      <c r="A192" s="31">
        <v>182</v>
      </c>
      <c r="B192" s="32" t="s">
        <v>88</v>
      </c>
      <c r="C192" s="33" t="s">
        <v>215</v>
      </c>
      <c r="D192" s="34">
        <v>44497</v>
      </c>
      <c r="E192" s="40">
        <v>645.65</v>
      </c>
      <c r="F192" s="40">
        <v>644.75</v>
      </c>
      <c r="G192" s="41">
        <v>638.04999999999995</v>
      </c>
      <c r="H192" s="41">
        <v>630.44999999999993</v>
      </c>
      <c r="I192" s="41">
        <v>623.74999999999989</v>
      </c>
      <c r="J192" s="41">
        <v>652.35</v>
      </c>
      <c r="K192" s="41">
        <v>659.05000000000007</v>
      </c>
      <c r="L192" s="41">
        <v>666.65000000000009</v>
      </c>
      <c r="M192" s="31">
        <v>651.45000000000005</v>
      </c>
      <c r="N192" s="31">
        <v>637.15</v>
      </c>
      <c r="O192" s="42">
        <v>35982400</v>
      </c>
      <c r="P192" s="43">
        <v>-9.6877889823418026E-3</v>
      </c>
    </row>
    <row r="193" spans="1:16" ht="12.75" customHeight="1">
      <c r="A193" s="31">
        <v>183</v>
      </c>
      <c r="B193" s="32" t="s">
        <v>183</v>
      </c>
      <c r="C193" s="33" t="s">
        <v>216</v>
      </c>
      <c r="D193" s="34">
        <v>44497</v>
      </c>
      <c r="E193" s="40">
        <v>294</v>
      </c>
      <c r="F193" s="40">
        <v>295.01666666666665</v>
      </c>
      <c r="G193" s="41">
        <v>291.68333333333328</v>
      </c>
      <c r="H193" s="41">
        <v>289.36666666666662</v>
      </c>
      <c r="I193" s="41">
        <v>286.03333333333325</v>
      </c>
      <c r="J193" s="41">
        <v>297.33333333333331</v>
      </c>
      <c r="K193" s="41">
        <v>300.66666666666669</v>
      </c>
      <c r="L193" s="41">
        <v>302.98333333333335</v>
      </c>
      <c r="M193" s="31">
        <v>298.35000000000002</v>
      </c>
      <c r="N193" s="31">
        <v>292.7</v>
      </c>
      <c r="O193" s="42">
        <v>50082000</v>
      </c>
      <c r="P193" s="43">
        <v>3.8484666265784727E-3</v>
      </c>
    </row>
    <row r="194" spans="1:16" ht="12.75" customHeight="1">
      <c r="A194" s="31"/>
      <c r="B194" s="32"/>
      <c r="C194" s="33"/>
      <c r="D194" s="34"/>
      <c r="E194" s="40"/>
      <c r="F194" s="40"/>
      <c r="G194" s="41"/>
      <c r="H194" s="41"/>
      <c r="I194" s="41"/>
      <c r="J194" s="41"/>
      <c r="K194" s="41"/>
      <c r="L194" s="41"/>
      <c r="M194" s="31"/>
      <c r="N194" s="31"/>
      <c r="O194" s="42"/>
      <c r="P194" s="43"/>
    </row>
    <row r="195" spans="1:16" ht="12.75" customHeight="1">
      <c r="L195" s="1"/>
      <c r="M195" s="1"/>
      <c r="N195" s="1"/>
      <c r="O195" s="1"/>
      <c r="P195" s="1"/>
    </row>
    <row r="196" spans="1:16" ht="12.75" customHeight="1">
      <c r="L196" s="1"/>
      <c r="M196" s="1"/>
      <c r="N196" s="1"/>
      <c r="O196" s="1"/>
      <c r="P196" s="1"/>
    </row>
    <row r="197" spans="1:16" ht="12.75" customHeight="1">
      <c r="A197" s="44"/>
      <c r="B197" s="45"/>
      <c r="C197" s="44"/>
      <c r="D197" s="46"/>
      <c r="E197" s="47"/>
      <c r="F197" s="47"/>
      <c r="G197" s="48"/>
      <c r="H197" s="48"/>
      <c r="I197" s="48"/>
      <c r="J197" s="48"/>
      <c r="K197" s="48"/>
      <c r="L197" s="1"/>
      <c r="M197" s="1"/>
      <c r="N197" s="1"/>
      <c r="O197" s="1"/>
      <c r="P197" s="1"/>
    </row>
    <row r="198" spans="1:16" ht="12.75" customHeight="1">
      <c r="A198" s="1"/>
      <c r="B198" s="45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1"/>
      <c r="B199" s="45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45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45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49" t="s">
        <v>217</v>
      </c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49" t="s">
        <v>218</v>
      </c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49" t="s">
        <v>219</v>
      </c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49" t="s">
        <v>220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49" t="s">
        <v>221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4" t="s">
        <v>222</v>
      </c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50" t="s">
        <v>223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50" t="s">
        <v>224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50" t="s">
        <v>225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50" t="s">
        <v>226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50" t="s">
        <v>227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50" t="s">
        <v>228</v>
      </c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50" t="s">
        <v>229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50" t="s">
        <v>230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50" t="s">
        <v>231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workbookViewId="0">
      <pane ySplit="9" topLeftCell="A10" activePane="bottomLeft" state="frozen"/>
      <selection pane="bottomLeft" activeCell="N17" sqref="N17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44477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96" t="s">
        <v>16</v>
      </c>
      <c r="B8" s="398"/>
      <c r="C8" s="402" t="s">
        <v>20</v>
      </c>
      <c r="D8" s="402" t="s">
        <v>21</v>
      </c>
      <c r="E8" s="393" t="s">
        <v>22</v>
      </c>
      <c r="F8" s="394"/>
      <c r="G8" s="395"/>
      <c r="H8" s="393" t="s">
        <v>23</v>
      </c>
      <c r="I8" s="394"/>
      <c r="J8" s="395"/>
      <c r="K8" s="26"/>
      <c r="L8" s="53"/>
      <c r="M8" s="53"/>
      <c r="N8" s="1"/>
      <c r="O8" s="1"/>
    </row>
    <row r="9" spans="1:15" ht="36" customHeight="1">
      <c r="A9" s="400"/>
      <c r="B9" s="401"/>
      <c r="C9" s="401"/>
      <c r="D9" s="4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232</v>
      </c>
      <c r="N9" s="1"/>
      <c r="O9" s="1"/>
    </row>
    <row r="10" spans="1:15" ht="12.75" customHeight="1">
      <c r="A10" s="56">
        <v>1</v>
      </c>
      <c r="B10" s="31" t="s">
        <v>233</v>
      </c>
      <c r="C10" s="37">
        <v>17790.349999999999</v>
      </c>
      <c r="D10" s="35">
        <v>17803.899999999998</v>
      </c>
      <c r="E10" s="35">
        <v>17750.249999999996</v>
      </c>
      <c r="F10" s="35">
        <v>17710.149999999998</v>
      </c>
      <c r="G10" s="35">
        <v>17656.499999999996</v>
      </c>
      <c r="H10" s="35">
        <v>17843.999999999996</v>
      </c>
      <c r="I10" s="35">
        <v>17897.649999999998</v>
      </c>
      <c r="J10" s="35">
        <v>17937.749999999996</v>
      </c>
      <c r="K10" s="37">
        <v>17857.55</v>
      </c>
      <c r="L10" s="37">
        <v>17763.8</v>
      </c>
      <c r="M10" s="57"/>
      <c r="N10" s="1"/>
      <c r="O10" s="1"/>
    </row>
    <row r="11" spans="1:15" ht="12.75" customHeight="1">
      <c r="A11" s="56">
        <v>2</v>
      </c>
      <c r="B11" s="31" t="s">
        <v>234</v>
      </c>
      <c r="C11" s="31">
        <v>37753.199999999997</v>
      </c>
      <c r="D11" s="40">
        <v>37775.700000000004</v>
      </c>
      <c r="E11" s="40">
        <v>37627.750000000007</v>
      </c>
      <c r="F11" s="40">
        <v>37502.300000000003</v>
      </c>
      <c r="G11" s="40">
        <v>37354.350000000006</v>
      </c>
      <c r="H11" s="40">
        <v>37901.150000000009</v>
      </c>
      <c r="I11" s="40">
        <v>38049.100000000006</v>
      </c>
      <c r="J11" s="40">
        <v>38174.55000000001</v>
      </c>
      <c r="K11" s="31">
        <v>37923.65</v>
      </c>
      <c r="L11" s="31">
        <v>37650.25</v>
      </c>
      <c r="M11" s="57"/>
      <c r="N11" s="1"/>
      <c r="O11" s="1"/>
    </row>
    <row r="12" spans="1:15" ht="12.75" customHeight="1">
      <c r="A12" s="56">
        <v>3</v>
      </c>
      <c r="B12" s="44" t="s">
        <v>235</v>
      </c>
      <c r="C12" s="31">
        <v>2420.4</v>
      </c>
      <c r="D12" s="40">
        <v>2436.1999999999998</v>
      </c>
      <c r="E12" s="40">
        <v>2400.3999999999996</v>
      </c>
      <c r="F12" s="40">
        <v>2380.3999999999996</v>
      </c>
      <c r="G12" s="40">
        <v>2344.5999999999995</v>
      </c>
      <c r="H12" s="40">
        <v>2456.1999999999998</v>
      </c>
      <c r="I12" s="40">
        <v>2492</v>
      </c>
      <c r="J12" s="40">
        <v>2512</v>
      </c>
      <c r="K12" s="31">
        <v>2472</v>
      </c>
      <c r="L12" s="31">
        <v>2416.1999999999998</v>
      </c>
      <c r="M12" s="57"/>
      <c r="N12" s="1"/>
      <c r="O12" s="1"/>
    </row>
    <row r="13" spans="1:15" ht="12.75" customHeight="1">
      <c r="A13" s="56">
        <v>4</v>
      </c>
      <c r="B13" s="31" t="s">
        <v>236</v>
      </c>
      <c r="C13" s="31">
        <v>5087.7</v>
      </c>
      <c r="D13" s="40">
        <v>5097.3166666666666</v>
      </c>
      <c r="E13" s="40">
        <v>5074.6833333333334</v>
      </c>
      <c r="F13" s="40">
        <v>5061.666666666667</v>
      </c>
      <c r="G13" s="40">
        <v>5039.0333333333338</v>
      </c>
      <c r="H13" s="40">
        <v>5110.333333333333</v>
      </c>
      <c r="I13" s="40">
        <v>5132.9666666666662</v>
      </c>
      <c r="J13" s="40">
        <v>5145.9833333333327</v>
      </c>
      <c r="K13" s="31">
        <v>5119.95</v>
      </c>
      <c r="L13" s="31">
        <v>5084.3</v>
      </c>
      <c r="M13" s="57"/>
      <c r="N13" s="1"/>
      <c r="O13" s="1"/>
    </row>
    <row r="14" spans="1:15" ht="12.75" customHeight="1">
      <c r="A14" s="56">
        <v>5</v>
      </c>
      <c r="B14" s="31" t="s">
        <v>237</v>
      </c>
      <c r="C14" s="31">
        <v>35703.85</v>
      </c>
      <c r="D14" s="40">
        <v>35613.699999999997</v>
      </c>
      <c r="E14" s="40">
        <v>35323.449999999997</v>
      </c>
      <c r="F14" s="40">
        <v>34943.050000000003</v>
      </c>
      <c r="G14" s="40">
        <v>34652.800000000003</v>
      </c>
      <c r="H14" s="40">
        <v>35994.099999999991</v>
      </c>
      <c r="I14" s="40">
        <v>36284.349999999991</v>
      </c>
      <c r="J14" s="40">
        <v>36664.749999999985</v>
      </c>
      <c r="K14" s="31">
        <v>35903.949999999997</v>
      </c>
      <c r="L14" s="31">
        <v>35233.300000000003</v>
      </c>
      <c r="M14" s="57"/>
      <c r="N14" s="1"/>
      <c r="O14" s="1"/>
    </row>
    <row r="15" spans="1:15" ht="12.75" customHeight="1">
      <c r="A15" s="56">
        <v>6</v>
      </c>
      <c r="B15" s="31" t="s">
        <v>238</v>
      </c>
      <c r="C15" s="31">
        <v>4224.3999999999996</v>
      </c>
      <c r="D15" s="40">
        <v>4240.416666666667</v>
      </c>
      <c r="E15" s="40">
        <v>4199.9333333333343</v>
      </c>
      <c r="F15" s="40">
        <v>4175.4666666666672</v>
      </c>
      <c r="G15" s="40">
        <v>4134.9833333333345</v>
      </c>
      <c r="H15" s="40">
        <v>4264.8833333333341</v>
      </c>
      <c r="I15" s="40">
        <v>4305.3666666666659</v>
      </c>
      <c r="J15" s="40">
        <v>4329.8333333333339</v>
      </c>
      <c r="K15" s="31">
        <v>4280.8999999999996</v>
      </c>
      <c r="L15" s="31">
        <v>4215.95</v>
      </c>
      <c r="M15" s="57"/>
      <c r="N15" s="1"/>
      <c r="O15" s="1"/>
    </row>
    <row r="16" spans="1:15" ht="12.75" customHeight="1">
      <c r="A16" s="56">
        <v>7</v>
      </c>
      <c r="B16" s="31" t="s">
        <v>239</v>
      </c>
      <c r="C16" s="31">
        <v>8553.4500000000007</v>
      </c>
      <c r="D16" s="40">
        <v>8519.9500000000007</v>
      </c>
      <c r="E16" s="40">
        <v>8464.3000000000011</v>
      </c>
      <c r="F16" s="40">
        <v>8375.15</v>
      </c>
      <c r="G16" s="40">
        <v>8319.5</v>
      </c>
      <c r="H16" s="40">
        <v>8609.1000000000022</v>
      </c>
      <c r="I16" s="40">
        <v>8664.7500000000036</v>
      </c>
      <c r="J16" s="40">
        <v>8753.9000000000033</v>
      </c>
      <c r="K16" s="31">
        <v>8575.6</v>
      </c>
      <c r="L16" s="31">
        <v>8430.7999999999993</v>
      </c>
      <c r="M16" s="57"/>
      <c r="N16" s="1"/>
      <c r="O16" s="1"/>
    </row>
    <row r="17" spans="1:15" ht="12.75" customHeight="1">
      <c r="A17" s="56">
        <v>8</v>
      </c>
      <c r="B17" s="31" t="s">
        <v>44</v>
      </c>
      <c r="C17" s="31">
        <v>2265.85</v>
      </c>
      <c r="D17" s="40">
        <v>2252.3833333333337</v>
      </c>
      <c r="E17" s="40">
        <v>2228.7666666666673</v>
      </c>
      <c r="F17" s="40">
        <v>2191.6833333333338</v>
      </c>
      <c r="G17" s="40">
        <v>2168.0666666666675</v>
      </c>
      <c r="H17" s="40">
        <v>2289.4666666666672</v>
      </c>
      <c r="I17" s="40">
        <v>2313.083333333333</v>
      </c>
      <c r="J17" s="40">
        <v>2350.166666666667</v>
      </c>
      <c r="K17" s="31">
        <v>2276</v>
      </c>
      <c r="L17" s="31">
        <v>2215.3000000000002</v>
      </c>
      <c r="M17" s="31">
        <v>3.1839300000000001</v>
      </c>
      <c r="N17" s="1"/>
      <c r="O17" s="1"/>
    </row>
    <row r="18" spans="1:15" ht="12.75" customHeight="1">
      <c r="A18" s="56">
        <v>9</v>
      </c>
      <c r="B18" s="31" t="s">
        <v>60</v>
      </c>
      <c r="C18" s="31">
        <v>1205.9000000000001</v>
      </c>
      <c r="D18" s="40">
        <v>1208.9833333333333</v>
      </c>
      <c r="E18" s="40">
        <v>1195.9166666666667</v>
      </c>
      <c r="F18" s="40">
        <v>1185.9333333333334</v>
      </c>
      <c r="G18" s="40">
        <v>1172.8666666666668</v>
      </c>
      <c r="H18" s="40">
        <v>1218.9666666666667</v>
      </c>
      <c r="I18" s="40">
        <v>1232.0333333333333</v>
      </c>
      <c r="J18" s="40">
        <v>1242.0166666666667</v>
      </c>
      <c r="K18" s="31">
        <v>1222.05</v>
      </c>
      <c r="L18" s="31">
        <v>1199</v>
      </c>
      <c r="M18" s="31">
        <v>8.1861999999999995</v>
      </c>
      <c r="N18" s="1"/>
      <c r="O18" s="1"/>
    </row>
    <row r="19" spans="1:15" ht="12.75" customHeight="1">
      <c r="A19" s="56">
        <v>10</v>
      </c>
      <c r="B19" s="31" t="s">
        <v>40</v>
      </c>
      <c r="C19" s="58">
        <v>1080.7</v>
      </c>
      <c r="D19" s="40">
        <v>1086.9166666666667</v>
      </c>
      <c r="E19" s="40">
        <v>1058.8333333333335</v>
      </c>
      <c r="F19" s="40">
        <v>1036.9666666666667</v>
      </c>
      <c r="G19" s="40">
        <v>1008.8833333333334</v>
      </c>
      <c r="H19" s="40">
        <v>1108.7833333333335</v>
      </c>
      <c r="I19" s="40">
        <v>1136.866666666667</v>
      </c>
      <c r="J19" s="40">
        <v>1158.7333333333336</v>
      </c>
      <c r="K19" s="31">
        <v>1115</v>
      </c>
      <c r="L19" s="31">
        <v>1065.05</v>
      </c>
      <c r="M19" s="31">
        <v>18.18149</v>
      </c>
      <c r="N19" s="1"/>
      <c r="O19" s="1"/>
    </row>
    <row r="20" spans="1:15" ht="12.75" customHeight="1">
      <c r="A20" s="56">
        <v>11</v>
      </c>
      <c r="B20" s="31" t="s">
        <v>240</v>
      </c>
      <c r="C20" s="31">
        <v>21741.200000000001</v>
      </c>
      <c r="D20" s="40">
        <v>22073.333333333332</v>
      </c>
      <c r="E20" s="40">
        <v>21277.866666666665</v>
      </c>
      <c r="F20" s="40">
        <v>20814.533333333333</v>
      </c>
      <c r="G20" s="40">
        <v>20019.066666666666</v>
      </c>
      <c r="H20" s="40">
        <v>22536.666666666664</v>
      </c>
      <c r="I20" s="40">
        <v>23332.133333333331</v>
      </c>
      <c r="J20" s="40">
        <v>23795.466666666664</v>
      </c>
      <c r="K20" s="31">
        <v>22868.799999999999</v>
      </c>
      <c r="L20" s="31">
        <v>21610</v>
      </c>
      <c r="M20" s="31">
        <v>0.45762999999999998</v>
      </c>
      <c r="N20" s="1"/>
      <c r="O20" s="1"/>
    </row>
    <row r="21" spans="1:15" ht="12.75" customHeight="1">
      <c r="A21" s="56">
        <v>12</v>
      </c>
      <c r="B21" s="31" t="s">
        <v>46</v>
      </c>
      <c r="C21" s="31">
        <v>1520.75</v>
      </c>
      <c r="D21" s="40">
        <v>1515.5</v>
      </c>
      <c r="E21" s="40">
        <v>1495.25</v>
      </c>
      <c r="F21" s="40">
        <v>1469.75</v>
      </c>
      <c r="G21" s="40">
        <v>1449.5</v>
      </c>
      <c r="H21" s="40">
        <v>1541</v>
      </c>
      <c r="I21" s="40">
        <v>1561.25</v>
      </c>
      <c r="J21" s="40">
        <v>1586.75</v>
      </c>
      <c r="K21" s="31">
        <v>1535.75</v>
      </c>
      <c r="L21" s="31">
        <v>1490</v>
      </c>
      <c r="M21" s="31">
        <v>19.19106</v>
      </c>
      <c r="N21" s="1"/>
      <c r="O21" s="1"/>
    </row>
    <row r="22" spans="1:15" ht="12.75" customHeight="1">
      <c r="A22" s="56">
        <v>13</v>
      </c>
      <c r="B22" s="31" t="s">
        <v>241</v>
      </c>
      <c r="C22" s="31">
        <v>1205.6500000000001</v>
      </c>
      <c r="D22" s="40">
        <v>1214.9166666666667</v>
      </c>
      <c r="E22" s="40">
        <v>1192.8333333333335</v>
      </c>
      <c r="F22" s="40">
        <v>1180.0166666666667</v>
      </c>
      <c r="G22" s="40">
        <v>1157.9333333333334</v>
      </c>
      <c r="H22" s="40">
        <v>1227.7333333333336</v>
      </c>
      <c r="I22" s="40">
        <v>1249.8166666666671</v>
      </c>
      <c r="J22" s="40">
        <v>1262.6333333333337</v>
      </c>
      <c r="K22" s="31">
        <v>1237</v>
      </c>
      <c r="L22" s="31">
        <v>1202.0999999999999</v>
      </c>
      <c r="M22" s="31">
        <v>1.7954399999999999</v>
      </c>
      <c r="N22" s="1"/>
      <c r="O22" s="1"/>
    </row>
    <row r="23" spans="1:15" ht="12.75" customHeight="1">
      <c r="A23" s="56">
        <v>14</v>
      </c>
      <c r="B23" s="31" t="s">
        <v>47</v>
      </c>
      <c r="C23" s="31">
        <v>736.15</v>
      </c>
      <c r="D23" s="40">
        <v>733.83333333333337</v>
      </c>
      <c r="E23" s="40">
        <v>728.86666666666679</v>
      </c>
      <c r="F23" s="40">
        <v>721.58333333333337</v>
      </c>
      <c r="G23" s="40">
        <v>716.61666666666679</v>
      </c>
      <c r="H23" s="40">
        <v>741.11666666666679</v>
      </c>
      <c r="I23" s="40">
        <v>746.08333333333326</v>
      </c>
      <c r="J23" s="40">
        <v>753.36666666666679</v>
      </c>
      <c r="K23" s="31">
        <v>738.8</v>
      </c>
      <c r="L23" s="31">
        <v>726.55</v>
      </c>
      <c r="M23" s="31">
        <v>32.374189999999999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1425.2</v>
      </c>
      <c r="D24" s="40">
        <v>1416.6666666666667</v>
      </c>
      <c r="E24" s="40">
        <v>1402.5333333333335</v>
      </c>
      <c r="F24" s="40">
        <v>1379.8666666666668</v>
      </c>
      <c r="G24" s="40">
        <v>1365.7333333333336</v>
      </c>
      <c r="H24" s="40">
        <v>1439.3333333333335</v>
      </c>
      <c r="I24" s="40">
        <v>1453.4666666666667</v>
      </c>
      <c r="J24" s="40">
        <v>1476.1333333333334</v>
      </c>
      <c r="K24" s="31">
        <v>1430.8</v>
      </c>
      <c r="L24" s="31">
        <v>1394</v>
      </c>
      <c r="M24" s="31">
        <v>1.86415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1764.3</v>
      </c>
      <c r="D25" s="40">
        <v>1764.1833333333334</v>
      </c>
      <c r="E25" s="40">
        <v>1729.3666666666668</v>
      </c>
      <c r="F25" s="40">
        <v>1694.4333333333334</v>
      </c>
      <c r="G25" s="40">
        <v>1659.6166666666668</v>
      </c>
      <c r="H25" s="40">
        <v>1799.1166666666668</v>
      </c>
      <c r="I25" s="40">
        <v>1833.9333333333334</v>
      </c>
      <c r="J25" s="40">
        <v>1868.8666666666668</v>
      </c>
      <c r="K25" s="31">
        <v>1799</v>
      </c>
      <c r="L25" s="31">
        <v>1729.25</v>
      </c>
      <c r="M25" s="31">
        <v>1.0331999999999999</v>
      </c>
      <c r="N25" s="1"/>
      <c r="O25" s="1"/>
    </row>
    <row r="26" spans="1:15" ht="12.75" customHeight="1">
      <c r="A26" s="56">
        <v>17</v>
      </c>
      <c r="B26" s="31" t="s">
        <v>244</v>
      </c>
      <c r="C26" s="31">
        <v>110.1</v>
      </c>
      <c r="D26" s="40">
        <v>110.71666666666665</v>
      </c>
      <c r="E26" s="40">
        <v>108.98333333333331</v>
      </c>
      <c r="F26" s="40">
        <v>107.86666666666665</v>
      </c>
      <c r="G26" s="40">
        <v>106.1333333333333</v>
      </c>
      <c r="H26" s="40">
        <v>111.83333333333331</v>
      </c>
      <c r="I26" s="40">
        <v>113.56666666666666</v>
      </c>
      <c r="J26" s="40">
        <v>114.68333333333332</v>
      </c>
      <c r="K26" s="31">
        <v>112.45</v>
      </c>
      <c r="L26" s="31">
        <v>109.6</v>
      </c>
      <c r="M26" s="31">
        <v>24.99118</v>
      </c>
      <c r="N26" s="1"/>
      <c r="O26" s="1"/>
    </row>
    <row r="27" spans="1:15" ht="12.75" customHeight="1">
      <c r="A27" s="56">
        <v>18</v>
      </c>
      <c r="B27" s="31" t="s">
        <v>42</v>
      </c>
      <c r="C27" s="31">
        <v>258.89999999999998</v>
      </c>
      <c r="D27" s="40">
        <v>254.5333333333333</v>
      </c>
      <c r="E27" s="40">
        <v>247.36666666666662</v>
      </c>
      <c r="F27" s="40">
        <v>235.83333333333331</v>
      </c>
      <c r="G27" s="40">
        <v>228.66666666666663</v>
      </c>
      <c r="H27" s="40">
        <v>266.06666666666661</v>
      </c>
      <c r="I27" s="40">
        <v>273.23333333333335</v>
      </c>
      <c r="J27" s="40">
        <v>284.76666666666659</v>
      </c>
      <c r="K27" s="31">
        <v>261.7</v>
      </c>
      <c r="L27" s="31">
        <v>243</v>
      </c>
      <c r="M27" s="31">
        <v>93.834100000000007</v>
      </c>
      <c r="N27" s="1"/>
      <c r="O27" s="1"/>
    </row>
    <row r="28" spans="1:15" ht="12.75" customHeight="1">
      <c r="A28" s="56">
        <v>19</v>
      </c>
      <c r="B28" s="31" t="s">
        <v>245</v>
      </c>
      <c r="C28" s="31">
        <v>2301.4</v>
      </c>
      <c r="D28" s="40">
        <v>2293.4666666666667</v>
      </c>
      <c r="E28" s="40">
        <v>2256.9333333333334</v>
      </c>
      <c r="F28" s="40">
        <v>2212.4666666666667</v>
      </c>
      <c r="G28" s="40">
        <v>2175.9333333333334</v>
      </c>
      <c r="H28" s="40">
        <v>2337.9333333333334</v>
      </c>
      <c r="I28" s="40">
        <v>2374.4666666666672</v>
      </c>
      <c r="J28" s="40">
        <v>2418.9333333333334</v>
      </c>
      <c r="K28" s="31">
        <v>2330</v>
      </c>
      <c r="L28" s="31">
        <v>2249</v>
      </c>
      <c r="M28" s="31">
        <v>0.53376000000000001</v>
      </c>
      <c r="N28" s="1"/>
      <c r="O28" s="1"/>
    </row>
    <row r="29" spans="1:15" ht="12.75" customHeight="1">
      <c r="A29" s="56">
        <v>20</v>
      </c>
      <c r="B29" s="31" t="s">
        <v>53</v>
      </c>
      <c r="C29" s="31">
        <v>777.9</v>
      </c>
      <c r="D29" s="40">
        <v>779.41666666666663</v>
      </c>
      <c r="E29" s="40">
        <v>773.83333333333326</v>
      </c>
      <c r="F29" s="40">
        <v>769.76666666666665</v>
      </c>
      <c r="G29" s="40">
        <v>764.18333333333328</v>
      </c>
      <c r="H29" s="40">
        <v>783.48333333333323</v>
      </c>
      <c r="I29" s="40">
        <v>789.06666666666649</v>
      </c>
      <c r="J29" s="40">
        <v>793.13333333333321</v>
      </c>
      <c r="K29" s="31">
        <v>785</v>
      </c>
      <c r="L29" s="31">
        <v>775.35</v>
      </c>
      <c r="M29" s="31">
        <v>2.14567</v>
      </c>
      <c r="N29" s="1"/>
      <c r="O29" s="1"/>
    </row>
    <row r="30" spans="1:15" ht="12.75" customHeight="1">
      <c r="A30" s="56">
        <v>21</v>
      </c>
      <c r="B30" s="31" t="s">
        <v>49</v>
      </c>
      <c r="C30" s="31">
        <v>3909.85</v>
      </c>
      <c r="D30" s="40">
        <v>3931.2000000000003</v>
      </c>
      <c r="E30" s="40">
        <v>3868.6500000000005</v>
      </c>
      <c r="F30" s="40">
        <v>3827.4500000000003</v>
      </c>
      <c r="G30" s="40">
        <v>3764.9000000000005</v>
      </c>
      <c r="H30" s="40">
        <v>3972.4000000000005</v>
      </c>
      <c r="I30" s="40">
        <v>4034.9500000000007</v>
      </c>
      <c r="J30" s="40">
        <v>4076.1500000000005</v>
      </c>
      <c r="K30" s="31">
        <v>3993.75</v>
      </c>
      <c r="L30" s="31">
        <v>3890</v>
      </c>
      <c r="M30" s="31">
        <v>3.44171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758.7</v>
      </c>
      <c r="D31" s="40">
        <v>758.5</v>
      </c>
      <c r="E31" s="40">
        <v>752</v>
      </c>
      <c r="F31" s="40">
        <v>745.3</v>
      </c>
      <c r="G31" s="40">
        <v>738.8</v>
      </c>
      <c r="H31" s="40">
        <v>765.2</v>
      </c>
      <c r="I31" s="40">
        <v>771.7</v>
      </c>
      <c r="J31" s="40">
        <v>778.40000000000009</v>
      </c>
      <c r="K31" s="31">
        <v>765</v>
      </c>
      <c r="L31" s="31">
        <v>751.8</v>
      </c>
      <c r="M31" s="31">
        <v>9.3202099999999994</v>
      </c>
      <c r="N31" s="1"/>
      <c r="O31" s="1"/>
    </row>
    <row r="32" spans="1:15" ht="12.75" customHeight="1">
      <c r="A32" s="56">
        <v>23</v>
      </c>
      <c r="B32" s="31" t="s">
        <v>52</v>
      </c>
      <c r="C32" s="31">
        <v>402.9</v>
      </c>
      <c r="D32" s="40">
        <v>401.63333333333327</v>
      </c>
      <c r="E32" s="40">
        <v>398.56666666666655</v>
      </c>
      <c r="F32" s="40">
        <v>394.23333333333329</v>
      </c>
      <c r="G32" s="40">
        <v>391.16666666666657</v>
      </c>
      <c r="H32" s="40">
        <v>405.96666666666653</v>
      </c>
      <c r="I32" s="40">
        <v>409.03333333333325</v>
      </c>
      <c r="J32" s="40">
        <v>413.3666666666665</v>
      </c>
      <c r="K32" s="31">
        <v>404.7</v>
      </c>
      <c r="L32" s="31">
        <v>397.3</v>
      </c>
      <c r="M32" s="31">
        <v>55.087870000000002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4428.3</v>
      </c>
      <c r="D33" s="40">
        <v>4425.7666666666664</v>
      </c>
      <c r="E33" s="40">
        <v>4383.5333333333328</v>
      </c>
      <c r="F33" s="40">
        <v>4338.7666666666664</v>
      </c>
      <c r="G33" s="40">
        <v>4296.5333333333328</v>
      </c>
      <c r="H33" s="40">
        <v>4470.5333333333328</v>
      </c>
      <c r="I33" s="40">
        <v>4512.7666666666664</v>
      </c>
      <c r="J33" s="40">
        <v>4557.5333333333328</v>
      </c>
      <c r="K33" s="31">
        <v>4468</v>
      </c>
      <c r="L33" s="31">
        <v>4381</v>
      </c>
      <c r="M33" s="31">
        <v>2.7677499999999999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228.15</v>
      </c>
      <c r="D34" s="40">
        <v>228.26666666666665</v>
      </c>
      <c r="E34" s="40">
        <v>223.5333333333333</v>
      </c>
      <c r="F34" s="40">
        <v>218.91666666666666</v>
      </c>
      <c r="G34" s="40">
        <v>214.18333333333331</v>
      </c>
      <c r="H34" s="40">
        <v>232.8833333333333</v>
      </c>
      <c r="I34" s="40">
        <v>237.61666666666665</v>
      </c>
      <c r="J34" s="40">
        <v>242.23333333333329</v>
      </c>
      <c r="K34" s="31">
        <v>233</v>
      </c>
      <c r="L34" s="31">
        <v>223.65</v>
      </c>
      <c r="M34" s="31">
        <v>64.179569999999998</v>
      </c>
      <c r="N34" s="1"/>
      <c r="O34" s="1"/>
    </row>
    <row r="35" spans="1:15" ht="12.75" customHeight="1">
      <c r="A35" s="56">
        <v>26</v>
      </c>
      <c r="B35" s="31" t="s">
        <v>56</v>
      </c>
      <c r="C35" s="31">
        <v>135.85</v>
      </c>
      <c r="D35" s="40">
        <v>135.18333333333334</v>
      </c>
      <c r="E35" s="40">
        <v>131.86666666666667</v>
      </c>
      <c r="F35" s="40">
        <v>127.88333333333333</v>
      </c>
      <c r="G35" s="40">
        <v>124.56666666666666</v>
      </c>
      <c r="H35" s="40">
        <v>139.16666666666669</v>
      </c>
      <c r="I35" s="40">
        <v>142.48333333333335</v>
      </c>
      <c r="J35" s="40">
        <v>146.4666666666667</v>
      </c>
      <c r="K35" s="31">
        <v>138.5</v>
      </c>
      <c r="L35" s="31">
        <v>131.19999999999999</v>
      </c>
      <c r="M35" s="31">
        <v>428.82283999999999</v>
      </c>
      <c r="N35" s="1"/>
      <c r="O35" s="1"/>
    </row>
    <row r="36" spans="1:15" ht="12.75" customHeight="1">
      <c r="A36" s="56">
        <v>27</v>
      </c>
      <c r="B36" s="31" t="s">
        <v>58</v>
      </c>
      <c r="C36" s="31">
        <v>3290.85</v>
      </c>
      <c r="D36" s="40">
        <v>3276.2833333333333</v>
      </c>
      <c r="E36" s="40">
        <v>3234.5666666666666</v>
      </c>
      <c r="F36" s="40">
        <v>3178.2833333333333</v>
      </c>
      <c r="G36" s="40">
        <v>3136.5666666666666</v>
      </c>
      <c r="H36" s="40">
        <v>3332.5666666666666</v>
      </c>
      <c r="I36" s="40">
        <v>3374.2833333333328</v>
      </c>
      <c r="J36" s="40">
        <v>3430.5666666666666</v>
      </c>
      <c r="K36" s="31">
        <v>3318</v>
      </c>
      <c r="L36" s="31">
        <v>3220</v>
      </c>
      <c r="M36" s="31">
        <v>11.772830000000001</v>
      </c>
      <c r="N36" s="1"/>
      <c r="O36" s="1"/>
    </row>
    <row r="37" spans="1:15" ht="12.75" customHeight="1">
      <c r="A37" s="56">
        <v>28</v>
      </c>
      <c r="B37" s="31" t="s">
        <v>61</v>
      </c>
      <c r="C37" s="31">
        <v>719.6</v>
      </c>
      <c r="D37" s="40">
        <v>720.7833333333333</v>
      </c>
      <c r="E37" s="40">
        <v>715.16666666666663</v>
      </c>
      <c r="F37" s="40">
        <v>710.73333333333335</v>
      </c>
      <c r="G37" s="40">
        <v>705.11666666666667</v>
      </c>
      <c r="H37" s="40">
        <v>725.21666666666658</v>
      </c>
      <c r="I37" s="40">
        <v>730.83333333333337</v>
      </c>
      <c r="J37" s="40">
        <v>735.26666666666654</v>
      </c>
      <c r="K37" s="31">
        <v>726.4</v>
      </c>
      <c r="L37" s="31">
        <v>716.35</v>
      </c>
      <c r="M37" s="31">
        <v>15.146649999999999</v>
      </c>
      <c r="N37" s="1"/>
      <c r="O37" s="1"/>
    </row>
    <row r="38" spans="1:15" ht="12.75" customHeight="1">
      <c r="A38" s="56">
        <v>29</v>
      </c>
      <c r="B38" s="31" t="s">
        <v>246</v>
      </c>
      <c r="C38" s="31">
        <v>4311.7</v>
      </c>
      <c r="D38" s="40">
        <v>4299.9000000000005</v>
      </c>
      <c r="E38" s="40">
        <v>4262.8000000000011</v>
      </c>
      <c r="F38" s="40">
        <v>4213.9000000000005</v>
      </c>
      <c r="G38" s="40">
        <v>4176.8000000000011</v>
      </c>
      <c r="H38" s="40">
        <v>4348.8000000000011</v>
      </c>
      <c r="I38" s="40">
        <v>4385.9000000000015</v>
      </c>
      <c r="J38" s="40">
        <v>4434.8000000000011</v>
      </c>
      <c r="K38" s="31">
        <v>4337</v>
      </c>
      <c r="L38" s="31">
        <v>4251</v>
      </c>
      <c r="M38" s="31">
        <v>5.7032100000000003</v>
      </c>
      <c r="N38" s="1"/>
      <c r="O38" s="1"/>
    </row>
    <row r="39" spans="1:15" ht="12.75" customHeight="1">
      <c r="A39" s="56">
        <v>30</v>
      </c>
      <c r="B39" s="31" t="s">
        <v>62</v>
      </c>
      <c r="C39" s="31">
        <v>777.1</v>
      </c>
      <c r="D39" s="40">
        <v>780.44999999999993</v>
      </c>
      <c r="E39" s="40">
        <v>770.74999999999989</v>
      </c>
      <c r="F39" s="40">
        <v>764.4</v>
      </c>
      <c r="G39" s="40">
        <v>754.69999999999993</v>
      </c>
      <c r="H39" s="40">
        <v>786.79999999999984</v>
      </c>
      <c r="I39" s="40">
        <v>796.49999999999989</v>
      </c>
      <c r="J39" s="40">
        <v>802.8499999999998</v>
      </c>
      <c r="K39" s="31">
        <v>790.15</v>
      </c>
      <c r="L39" s="31">
        <v>774.1</v>
      </c>
      <c r="M39" s="31">
        <v>66.226979999999998</v>
      </c>
      <c r="N39" s="1"/>
      <c r="O39" s="1"/>
    </row>
    <row r="40" spans="1:15" ht="12.75" customHeight="1">
      <c r="A40" s="56">
        <v>31</v>
      </c>
      <c r="B40" s="31" t="s">
        <v>63</v>
      </c>
      <c r="C40" s="31">
        <v>3828.55</v>
      </c>
      <c r="D40" s="40">
        <v>3827.4</v>
      </c>
      <c r="E40" s="40">
        <v>3786.15</v>
      </c>
      <c r="F40" s="40">
        <v>3743.75</v>
      </c>
      <c r="G40" s="40">
        <v>3702.5</v>
      </c>
      <c r="H40" s="40">
        <v>3869.8</v>
      </c>
      <c r="I40" s="40">
        <v>3911.05</v>
      </c>
      <c r="J40" s="40">
        <v>3953.4500000000003</v>
      </c>
      <c r="K40" s="31">
        <v>3868.65</v>
      </c>
      <c r="L40" s="31">
        <v>3785</v>
      </c>
      <c r="M40" s="31">
        <v>3.4391600000000002</v>
      </c>
      <c r="N40" s="1"/>
      <c r="O40" s="1"/>
    </row>
    <row r="41" spans="1:15" ht="12.75" customHeight="1">
      <c r="A41" s="56">
        <v>32</v>
      </c>
      <c r="B41" s="31" t="s">
        <v>66</v>
      </c>
      <c r="C41" s="31">
        <v>7747.9</v>
      </c>
      <c r="D41" s="40">
        <v>7790.3</v>
      </c>
      <c r="E41" s="40">
        <v>7695.6</v>
      </c>
      <c r="F41" s="40">
        <v>7643.3</v>
      </c>
      <c r="G41" s="40">
        <v>7548.6</v>
      </c>
      <c r="H41" s="40">
        <v>7842.6</v>
      </c>
      <c r="I41" s="40">
        <v>7937.2999999999993</v>
      </c>
      <c r="J41" s="40">
        <v>7989.6</v>
      </c>
      <c r="K41" s="31">
        <v>7885</v>
      </c>
      <c r="L41" s="31">
        <v>7738</v>
      </c>
      <c r="M41" s="31">
        <v>9.4055</v>
      </c>
      <c r="N41" s="1"/>
      <c r="O41" s="1"/>
    </row>
    <row r="42" spans="1:15" ht="12.75" customHeight="1">
      <c r="A42" s="56">
        <v>33</v>
      </c>
      <c r="B42" s="31" t="s">
        <v>65</v>
      </c>
      <c r="C42" s="31">
        <v>17470.25</v>
      </c>
      <c r="D42" s="40">
        <v>17591.75</v>
      </c>
      <c r="E42" s="40">
        <v>17303.5</v>
      </c>
      <c r="F42" s="40">
        <v>17136.75</v>
      </c>
      <c r="G42" s="40">
        <v>16848.5</v>
      </c>
      <c r="H42" s="40">
        <v>17758.5</v>
      </c>
      <c r="I42" s="40">
        <v>18046.75</v>
      </c>
      <c r="J42" s="40">
        <v>18213.5</v>
      </c>
      <c r="K42" s="31">
        <v>17880</v>
      </c>
      <c r="L42" s="31">
        <v>17425</v>
      </c>
      <c r="M42" s="31">
        <v>2.2410000000000001</v>
      </c>
      <c r="N42" s="1"/>
      <c r="O42" s="1"/>
    </row>
    <row r="43" spans="1:15" ht="12.75" customHeight="1">
      <c r="A43" s="56">
        <v>34</v>
      </c>
      <c r="B43" s="31" t="s">
        <v>247</v>
      </c>
      <c r="C43" s="31">
        <v>4741</v>
      </c>
      <c r="D43" s="40">
        <v>4766.333333333333</v>
      </c>
      <c r="E43" s="40">
        <v>4694.6666666666661</v>
      </c>
      <c r="F43" s="40">
        <v>4648.333333333333</v>
      </c>
      <c r="G43" s="40">
        <v>4576.6666666666661</v>
      </c>
      <c r="H43" s="40">
        <v>4812.6666666666661</v>
      </c>
      <c r="I43" s="40">
        <v>4884.3333333333321</v>
      </c>
      <c r="J43" s="40">
        <v>4930.6666666666661</v>
      </c>
      <c r="K43" s="31">
        <v>4838</v>
      </c>
      <c r="L43" s="31">
        <v>4720</v>
      </c>
      <c r="M43" s="31">
        <v>0.22875999999999999</v>
      </c>
      <c r="N43" s="1"/>
      <c r="O43" s="1"/>
    </row>
    <row r="44" spans="1:15" ht="12.75" customHeight="1">
      <c r="A44" s="56">
        <v>35</v>
      </c>
      <c r="B44" s="31" t="s">
        <v>67</v>
      </c>
      <c r="C44" s="31">
        <v>2551.65</v>
      </c>
      <c r="D44" s="40">
        <v>2545.5499999999997</v>
      </c>
      <c r="E44" s="40">
        <v>2523.0999999999995</v>
      </c>
      <c r="F44" s="40">
        <v>2494.5499999999997</v>
      </c>
      <c r="G44" s="40">
        <v>2472.0999999999995</v>
      </c>
      <c r="H44" s="40">
        <v>2574.0999999999995</v>
      </c>
      <c r="I44" s="40">
        <v>2596.5499999999993</v>
      </c>
      <c r="J44" s="40">
        <v>2625.0999999999995</v>
      </c>
      <c r="K44" s="31">
        <v>2568</v>
      </c>
      <c r="L44" s="31">
        <v>2517</v>
      </c>
      <c r="M44" s="31">
        <v>7.5591999999999997</v>
      </c>
      <c r="N44" s="1"/>
      <c r="O44" s="1"/>
    </row>
    <row r="45" spans="1:15" ht="12.75" customHeight="1">
      <c r="A45" s="56">
        <v>36</v>
      </c>
      <c r="B45" s="31" t="s">
        <v>68</v>
      </c>
      <c r="C45" s="31">
        <v>328.55</v>
      </c>
      <c r="D45" s="40">
        <v>322.5</v>
      </c>
      <c r="E45" s="40">
        <v>314.3</v>
      </c>
      <c r="F45" s="40">
        <v>300.05</v>
      </c>
      <c r="G45" s="40">
        <v>291.85000000000002</v>
      </c>
      <c r="H45" s="40">
        <v>336.75</v>
      </c>
      <c r="I45" s="40">
        <v>344.95000000000005</v>
      </c>
      <c r="J45" s="40">
        <v>359.2</v>
      </c>
      <c r="K45" s="31">
        <v>330.7</v>
      </c>
      <c r="L45" s="31">
        <v>308.25</v>
      </c>
      <c r="M45" s="31">
        <v>220.13345000000001</v>
      </c>
      <c r="N45" s="1"/>
      <c r="O45" s="1"/>
    </row>
    <row r="46" spans="1:15" ht="12.75" customHeight="1">
      <c r="A46" s="56">
        <v>37</v>
      </c>
      <c r="B46" s="31" t="s">
        <v>69</v>
      </c>
      <c r="C46" s="31">
        <v>84</v>
      </c>
      <c r="D46" s="40">
        <v>83.983333333333334</v>
      </c>
      <c r="E46" s="40">
        <v>83.116666666666674</v>
      </c>
      <c r="F46" s="40">
        <v>82.233333333333334</v>
      </c>
      <c r="G46" s="40">
        <v>81.366666666666674</v>
      </c>
      <c r="H46" s="40">
        <v>84.866666666666674</v>
      </c>
      <c r="I46" s="40">
        <v>85.73333333333332</v>
      </c>
      <c r="J46" s="40">
        <v>86.616666666666674</v>
      </c>
      <c r="K46" s="31">
        <v>84.85</v>
      </c>
      <c r="L46" s="31">
        <v>83.1</v>
      </c>
      <c r="M46" s="31">
        <v>252.29829000000001</v>
      </c>
      <c r="N46" s="1"/>
      <c r="O46" s="1"/>
    </row>
    <row r="47" spans="1:15" ht="12.75" customHeight="1">
      <c r="A47" s="56">
        <v>38</v>
      </c>
      <c r="B47" s="31" t="s">
        <v>248</v>
      </c>
      <c r="C47" s="31">
        <v>56.4</v>
      </c>
      <c r="D47" s="40">
        <v>56.616666666666667</v>
      </c>
      <c r="E47" s="40">
        <v>56.033333333333331</v>
      </c>
      <c r="F47" s="40">
        <v>55.666666666666664</v>
      </c>
      <c r="G47" s="40">
        <v>55.083333333333329</v>
      </c>
      <c r="H47" s="40">
        <v>56.983333333333334</v>
      </c>
      <c r="I47" s="40">
        <v>57.566666666666663</v>
      </c>
      <c r="J47" s="40">
        <v>57.933333333333337</v>
      </c>
      <c r="K47" s="31">
        <v>57.2</v>
      </c>
      <c r="L47" s="31">
        <v>56.25</v>
      </c>
      <c r="M47" s="31">
        <v>38.601469999999999</v>
      </c>
      <c r="N47" s="1"/>
      <c r="O47" s="1"/>
    </row>
    <row r="48" spans="1:15" ht="12.75" customHeight="1">
      <c r="A48" s="56">
        <v>39</v>
      </c>
      <c r="B48" s="31" t="s">
        <v>70</v>
      </c>
      <c r="C48" s="31">
        <v>1944.4</v>
      </c>
      <c r="D48" s="40">
        <v>1909.8833333333332</v>
      </c>
      <c r="E48" s="40">
        <v>1866.8666666666663</v>
      </c>
      <c r="F48" s="40">
        <v>1789.333333333333</v>
      </c>
      <c r="G48" s="40">
        <v>1746.3166666666662</v>
      </c>
      <c r="H48" s="40">
        <v>1987.4166666666665</v>
      </c>
      <c r="I48" s="40">
        <v>2030.4333333333334</v>
      </c>
      <c r="J48" s="40">
        <v>2107.9666666666667</v>
      </c>
      <c r="K48" s="31">
        <v>1952.9</v>
      </c>
      <c r="L48" s="31">
        <v>1832.35</v>
      </c>
      <c r="M48" s="31">
        <v>15.508179999999999</v>
      </c>
      <c r="N48" s="1"/>
      <c r="O48" s="1"/>
    </row>
    <row r="49" spans="1:15" ht="12.75" customHeight="1">
      <c r="A49" s="56">
        <v>40</v>
      </c>
      <c r="B49" s="31" t="s">
        <v>73</v>
      </c>
      <c r="C49" s="31">
        <v>829.55</v>
      </c>
      <c r="D49" s="40">
        <v>830.11666666666667</v>
      </c>
      <c r="E49" s="40">
        <v>820.93333333333339</v>
      </c>
      <c r="F49" s="40">
        <v>812.31666666666672</v>
      </c>
      <c r="G49" s="40">
        <v>803.13333333333344</v>
      </c>
      <c r="H49" s="40">
        <v>838.73333333333335</v>
      </c>
      <c r="I49" s="40">
        <v>847.91666666666652</v>
      </c>
      <c r="J49" s="40">
        <v>856.5333333333333</v>
      </c>
      <c r="K49" s="31">
        <v>839.3</v>
      </c>
      <c r="L49" s="31">
        <v>821.5</v>
      </c>
      <c r="M49" s="31">
        <v>5.0343999999999998</v>
      </c>
      <c r="N49" s="1"/>
      <c r="O49" s="1"/>
    </row>
    <row r="50" spans="1:15" ht="12.75" customHeight="1">
      <c r="A50" s="56">
        <v>41</v>
      </c>
      <c r="B50" s="31" t="s">
        <v>72</v>
      </c>
      <c r="C50" s="31">
        <v>203.1</v>
      </c>
      <c r="D50" s="40">
        <v>202.46666666666667</v>
      </c>
      <c r="E50" s="40">
        <v>201.13333333333333</v>
      </c>
      <c r="F50" s="40">
        <v>199.16666666666666</v>
      </c>
      <c r="G50" s="40">
        <v>197.83333333333331</v>
      </c>
      <c r="H50" s="40">
        <v>204.43333333333334</v>
      </c>
      <c r="I50" s="40">
        <v>205.76666666666665</v>
      </c>
      <c r="J50" s="40">
        <v>207.73333333333335</v>
      </c>
      <c r="K50" s="31">
        <v>203.8</v>
      </c>
      <c r="L50" s="31">
        <v>200.5</v>
      </c>
      <c r="M50" s="31">
        <v>25.291409999999999</v>
      </c>
      <c r="N50" s="1"/>
      <c r="O50" s="1"/>
    </row>
    <row r="51" spans="1:15" ht="12.75" customHeight="1">
      <c r="A51" s="56">
        <v>42</v>
      </c>
      <c r="B51" s="31" t="s">
        <v>74</v>
      </c>
      <c r="C51" s="31">
        <v>741.5</v>
      </c>
      <c r="D51" s="40">
        <v>739.83333333333337</v>
      </c>
      <c r="E51" s="40">
        <v>729.51666666666677</v>
      </c>
      <c r="F51" s="40">
        <v>717.53333333333342</v>
      </c>
      <c r="G51" s="40">
        <v>707.21666666666681</v>
      </c>
      <c r="H51" s="40">
        <v>751.81666666666672</v>
      </c>
      <c r="I51" s="40">
        <v>762.13333333333333</v>
      </c>
      <c r="J51" s="40">
        <v>774.11666666666667</v>
      </c>
      <c r="K51" s="31">
        <v>750.15</v>
      </c>
      <c r="L51" s="31">
        <v>727.85</v>
      </c>
      <c r="M51" s="31">
        <v>39.250509999999998</v>
      </c>
      <c r="N51" s="1"/>
      <c r="O51" s="1"/>
    </row>
    <row r="52" spans="1:15" ht="12.75" customHeight="1">
      <c r="A52" s="56">
        <v>43</v>
      </c>
      <c r="B52" s="31" t="s">
        <v>77</v>
      </c>
      <c r="C52" s="31">
        <v>63.25</v>
      </c>
      <c r="D52" s="40">
        <v>63.733333333333327</v>
      </c>
      <c r="E52" s="40">
        <v>62.61666666666666</v>
      </c>
      <c r="F52" s="40">
        <v>61.983333333333334</v>
      </c>
      <c r="G52" s="40">
        <v>60.866666666666667</v>
      </c>
      <c r="H52" s="40">
        <v>64.366666666666646</v>
      </c>
      <c r="I52" s="40">
        <v>65.48333333333332</v>
      </c>
      <c r="J52" s="40">
        <v>66.116666666666646</v>
      </c>
      <c r="K52" s="31">
        <v>64.849999999999994</v>
      </c>
      <c r="L52" s="31">
        <v>63.1</v>
      </c>
      <c r="M52" s="31">
        <v>300.79052000000001</v>
      </c>
      <c r="N52" s="1"/>
      <c r="O52" s="1"/>
    </row>
    <row r="53" spans="1:15" ht="12.75" customHeight="1">
      <c r="A53" s="56">
        <v>44</v>
      </c>
      <c r="B53" s="31" t="s">
        <v>81</v>
      </c>
      <c r="C53" s="31">
        <v>449.2</v>
      </c>
      <c r="D53" s="40">
        <v>449.73333333333335</v>
      </c>
      <c r="E53" s="40">
        <v>447.4666666666667</v>
      </c>
      <c r="F53" s="40">
        <v>445.73333333333335</v>
      </c>
      <c r="G53" s="40">
        <v>443.4666666666667</v>
      </c>
      <c r="H53" s="40">
        <v>451.4666666666667</v>
      </c>
      <c r="I53" s="40">
        <v>453.73333333333335</v>
      </c>
      <c r="J53" s="40">
        <v>455.4666666666667</v>
      </c>
      <c r="K53" s="31">
        <v>452</v>
      </c>
      <c r="L53" s="31">
        <v>448</v>
      </c>
      <c r="M53" s="31">
        <v>37.225569999999998</v>
      </c>
      <c r="N53" s="1"/>
      <c r="O53" s="1"/>
    </row>
    <row r="54" spans="1:15" ht="12.75" customHeight="1">
      <c r="A54" s="56">
        <v>45</v>
      </c>
      <c r="B54" s="31" t="s">
        <v>76</v>
      </c>
      <c r="C54" s="31">
        <v>692.5</v>
      </c>
      <c r="D54" s="40">
        <v>695.33333333333337</v>
      </c>
      <c r="E54" s="40">
        <v>688.4666666666667</v>
      </c>
      <c r="F54" s="40">
        <v>684.43333333333328</v>
      </c>
      <c r="G54" s="40">
        <v>677.56666666666661</v>
      </c>
      <c r="H54" s="40">
        <v>699.36666666666679</v>
      </c>
      <c r="I54" s="40">
        <v>706.23333333333335</v>
      </c>
      <c r="J54" s="40">
        <v>710.26666666666688</v>
      </c>
      <c r="K54" s="31">
        <v>702.2</v>
      </c>
      <c r="L54" s="31">
        <v>691.3</v>
      </c>
      <c r="M54" s="31">
        <v>81.215900000000005</v>
      </c>
      <c r="N54" s="1"/>
      <c r="O54" s="1"/>
    </row>
    <row r="55" spans="1:15" ht="12.75" customHeight="1">
      <c r="A55" s="56">
        <v>46</v>
      </c>
      <c r="B55" s="31" t="s">
        <v>78</v>
      </c>
      <c r="C55" s="31">
        <v>359.75</v>
      </c>
      <c r="D55" s="40">
        <v>359.59999999999997</v>
      </c>
      <c r="E55" s="40">
        <v>357.34999999999991</v>
      </c>
      <c r="F55" s="40">
        <v>354.94999999999993</v>
      </c>
      <c r="G55" s="40">
        <v>352.69999999999987</v>
      </c>
      <c r="H55" s="40">
        <v>361.99999999999994</v>
      </c>
      <c r="I55" s="40">
        <v>364.25000000000006</v>
      </c>
      <c r="J55" s="40">
        <v>366.65</v>
      </c>
      <c r="K55" s="31">
        <v>361.85</v>
      </c>
      <c r="L55" s="31">
        <v>357.2</v>
      </c>
      <c r="M55" s="31">
        <v>10.40559</v>
      </c>
      <c r="N55" s="1"/>
      <c r="O55" s="1"/>
    </row>
    <row r="56" spans="1:15" ht="12.75" customHeight="1">
      <c r="A56" s="56">
        <v>47</v>
      </c>
      <c r="B56" s="31" t="s">
        <v>249</v>
      </c>
      <c r="C56" s="31">
        <v>1157.45</v>
      </c>
      <c r="D56" s="40">
        <v>1161.4166666666667</v>
      </c>
      <c r="E56" s="40">
        <v>1142.9333333333334</v>
      </c>
      <c r="F56" s="40">
        <v>1128.4166666666667</v>
      </c>
      <c r="G56" s="40">
        <v>1109.9333333333334</v>
      </c>
      <c r="H56" s="40">
        <v>1175.9333333333334</v>
      </c>
      <c r="I56" s="40">
        <v>1194.4166666666665</v>
      </c>
      <c r="J56" s="40">
        <v>1208.9333333333334</v>
      </c>
      <c r="K56" s="31">
        <v>1179.9000000000001</v>
      </c>
      <c r="L56" s="31">
        <v>1146.9000000000001</v>
      </c>
      <c r="M56" s="31">
        <v>0.47089999999999999</v>
      </c>
      <c r="N56" s="1"/>
      <c r="O56" s="1"/>
    </row>
    <row r="57" spans="1:15" ht="12.75" customHeight="1">
      <c r="A57" s="56">
        <v>48</v>
      </c>
      <c r="B57" s="31" t="s">
        <v>79</v>
      </c>
      <c r="C57" s="31">
        <v>17513.400000000001</v>
      </c>
      <c r="D57" s="40">
        <v>17412.55</v>
      </c>
      <c r="E57" s="40">
        <v>17150.55</v>
      </c>
      <c r="F57" s="40">
        <v>16787.7</v>
      </c>
      <c r="G57" s="40">
        <v>16525.7</v>
      </c>
      <c r="H57" s="40">
        <v>17775.399999999998</v>
      </c>
      <c r="I57" s="40">
        <v>18037.399999999998</v>
      </c>
      <c r="J57" s="40">
        <v>18400.249999999996</v>
      </c>
      <c r="K57" s="31">
        <v>17674.55</v>
      </c>
      <c r="L57" s="31">
        <v>17049.7</v>
      </c>
      <c r="M57" s="31">
        <v>2.1286999999999998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3900.6</v>
      </c>
      <c r="D58" s="40">
        <v>3913.9</v>
      </c>
      <c r="E58" s="40">
        <v>3864.15</v>
      </c>
      <c r="F58" s="40">
        <v>3827.7</v>
      </c>
      <c r="G58" s="40">
        <v>3777.95</v>
      </c>
      <c r="H58" s="40">
        <v>3950.3500000000004</v>
      </c>
      <c r="I58" s="40">
        <v>4000.1000000000004</v>
      </c>
      <c r="J58" s="40">
        <v>4036.5500000000006</v>
      </c>
      <c r="K58" s="31">
        <v>3963.65</v>
      </c>
      <c r="L58" s="31">
        <v>3877.45</v>
      </c>
      <c r="M58" s="31">
        <v>1.8755599999999999</v>
      </c>
      <c r="N58" s="1"/>
      <c r="O58" s="1"/>
    </row>
    <row r="59" spans="1:15" ht="12.75" customHeight="1">
      <c r="A59" s="56">
        <v>50</v>
      </c>
      <c r="B59" s="31" t="s">
        <v>250</v>
      </c>
      <c r="C59" s="31">
        <v>89.25</v>
      </c>
      <c r="D59" s="40">
        <v>90.350000000000009</v>
      </c>
      <c r="E59" s="40">
        <v>87.600000000000023</v>
      </c>
      <c r="F59" s="40">
        <v>85.950000000000017</v>
      </c>
      <c r="G59" s="40">
        <v>83.200000000000031</v>
      </c>
      <c r="H59" s="40">
        <v>92.000000000000014</v>
      </c>
      <c r="I59" s="40">
        <v>94.749999999999986</v>
      </c>
      <c r="J59" s="40">
        <v>96.4</v>
      </c>
      <c r="K59" s="31">
        <v>93.1</v>
      </c>
      <c r="L59" s="31">
        <v>88.7</v>
      </c>
      <c r="M59" s="31">
        <v>59.447270000000003</v>
      </c>
      <c r="N59" s="1"/>
      <c r="O59" s="1"/>
    </row>
    <row r="60" spans="1:15" ht="12.75" customHeight="1">
      <c r="A60" s="56">
        <v>51</v>
      </c>
      <c r="B60" s="31" t="s">
        <v>83</v>
      </c>
      <c r="C60" s="31">
        <v>549.75</v>
      </c>
      <c r="D60" s="40">
        <v>552.13333333333333</v>
      </c>
      <c r="E60" s="40">
        <v>546.51666666666665</v>
      </c>
      <c r="F60" s="40">
        <v>543.2833333333333</v>
      </c>
      <c r="G60" s="40">
        <v>537.66666666666663</v>
      </c>
      <c r="H60" s="40">
        <v>555.36666666666667</v>
      </c>
      <c r="I60" s="40">
        <v>560.98333333333323</v>
      </c>
      <c r="J60" s="40">
        <v>564.2166666666667</v>
      </c>
      <c r="K60" s="31">
        <v>557.75</v>
      </c>
      <c r="L60" s="31">
        <v>548.9</v>
      </c>
      <c r="M60" s="31">
        <v>18.525700000000001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174.85</v>
      </c>
      <c r="D61" s="40">
        <v>175.31666666666669</v>
      </c>
      <c r="E61" s="40">
        <v>173.13333333333338</v>
      </c>
      <c r="F61" s="40">
        <v>171.41666666666669</v>
      </c>
      <c r="G61" s="40">
        <v>169.23333333333338</v>
      </c>
      <c r="H61" s="40">
        <v>177.03333333333339</v>
      </c>
      <c r="I61" s="40">
        <v>179.21666666666673</v>
      </c>
      <c r="J61" s="40">
        <v>180.93333333333339</v>
      </c>
      <c r="K61" s="31">
        <v>177.5</v>
      </c>
      <c r="L61" s="31">
        <v>173.6</v>
      </c>
      <c r="M61" s="31">
        <v>117.54552</v>
      </c>
      <c r="N61" s="1"/>
      <c r="O61" s="1"/>
    </row>
    <row r="62" spans="1:15" ht="12.75" customHeight="1">
      <c r="A62" s="56">
        <v>53</v>
      </c>
      <c r="B62" s="31" t="s">
        <v>251</v>
      </c>
      <c r="C62" s="31">
        <v>144.35</v>
      </c>
      <c r="D62" s="40">
        <v>145.04999999999998</v>
      </c>
      <c r="E62" s="40">
        <v>142.29999999999995</v>
      </c>
      <c r="F62" s="40">
        <v>140.24999999999997</v>
      </c>
      <c r="G62" s="40">
        <v>137.49999999999994</v>
      </c>
      <c r="H62" s="40">
        <v>147.09999999999997</v>
      </c>
      <c r="I62" s="40">
        <v>149.85000000000002</v>
      </c>
      <c r="J62" s="40">
        <v>151.89999999999998</v>
      </c>
      <c r="K62" s="31">
        <v>147.80000000000001</v>
      </c>
      <c r="L62" s="31">
        <v>143</v>
      </c>
      <c r="M62" s="31">
        <v>12.26197</v>
      </c>
      <c r="N62" s="1"/>
      <c r="O62" s="1"/>
    </row>
    <row r="63" spans="1:15" ht="12.75" customHeight="1">
      <c r="A63" s="56">
        <v>54</v>
      </c>
      <c r="B63" s="31" t="s">
        <v>85</v>
      </c>
      <c r="C63" s="31">
        <v>583.85</v>
      </c>
      <c r="D63" s="40">
        <v>577.81666666666672</v>
      </c>
      <c r="E63" s="40">
        <v>569.08333333333348</v>
      </c>
      <c r="F63" s="40">
        <v>554.31666666666672</v>
      </c>
      <c r="G63" s="40">
        <v>545.58333333333348</v>
      </c>
      <c r="H63" s="40">
        <v>592.58333333333348</v>
      </c>
      <c r="I63" s="40">
        <v>601.31666666666683</v>
      </c>
      <c r="J63" s="40">
        <v>616.08333333333348</v>
      </c>
      <c r="K63" s="31">
        <v>586.54999999999995</v>
      </c>
      <c r="L63" s="31">
        <v>563.04999999999995</v>
      </c>
      <c r="M63" s="31">
        <v>25.923210000000001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916.05</v>
      </c>
      <c r="D64" s="40">
        <v>912.1</v>
      </c>
      <c r="E64" s="40">
        <v>901.95</v>
      </c>
      <c r="F64" s="40">
        <v>887.85</v>
      </c>
      <c r="G64" s="40">
        <v>877.7</v>
      </c>
      <c r="H64" s="40">
        <v>926.2</v>
      </c>
      <c r="I64" s="40">
        <v>936.34999999999991</v>
      </c>
      <c r="J64" s="40">
        <v>950.45</v>
      </c>
      <c r="K64" s="31">
        <v>922.25</v>
      </c>
      <c r="L64" s="31">
        <v>898</v>
      </c>
      <c r="M64" s="31">
        <v>70.080489999999998</v>
      </c>
      <c r="N64" s="1"/>
      <c r="O64" s="1"/>
    </row>
    <row r="65" spans="1:15" ht="12.75" customHeight="1">
      <c r="A65" s="56">
        <v>56</v>
      </c>
      <c r="B65" s="31" t="s">
        <v>93</v>
      </c>
      <c r="C65" s="31">
        <v>160</v>
      </c>
      <c r="D65" s="40">
        <v>160.56666666666666</v>
      </c>
      <c r="E65" s="40">
        <v>158.73333333333332</v>
      </c>
      <c r="F65" s="40">
        <v>157.46666666666667</v>
      </c>
      <c r="G65" s="40">
        <v>155.63333333333333</v>
      </c>
      <c r="H65" s="40">
        <v>161.83333333333331</v>
      </c>
      <c r="I65" s="40">
        <v>163.66666666666669</v>
      </c>
      <c r="J65" s="40">
        <v>164.93333333333331</v>
      </c>
      <c r="K65" s="31">
        <v>162.4</v>
      </c>
      <c r="L65" s="31">
        <v>159.30000000000001</v>
      </c>
      <c r="M65" s="31">
        <v>17.790369999999999</v>
      </c>
      <c r="N65" s="1"/>
      <c r="O65" s="1"/>
    </row>
    <row r="66" spans="1:15" ht="12.75" customHeight="1">
      <c r="A66" s="56">
        <v>57</v>
      </c>
      <c r="B66" s="31" t="s">
        <v>87</v>
      </c>
      <c r="C66" s="31">
        <v>190.7</v>
      </c>
      <c r="D66" s="40">
        <v>191.63333333333333</v>
      </c>
      <c r="E66" s="40">
        <v>188.31666666666666</v>
      </c>
      <c r="F66" s="40">
        <v>185.93333333333334</v>
      </c>
      <c r="G66" s="40">
        <v>182.61666666666667</v>
      </c>
      <c r="H66" s="40">
        <v>194.01666666666665</v>
      </c>
      <c r="I66" s="40">
        <v>197.33333333333331</v>
      </c>
      <c r="J66" s="40">
        <v>199.71666666666664</v>
      </c>
      <c r="K66" s="31">
        <v>194.95</v>
      </c>
      <c r="L66" s="31">
        <v>189.25</v>
      </c>
      <c r="M66" s="31">
        <v>165.17663999999999</v>
      </c>
      <c r="N66" s="1"/>
      <c r="O66" s="1"/>
    </row>
    <row r="67" spans="1:15" ht="12.75" customHeight="1">
      <c r="A67" s="56">
        <v>58</v>
      </c>
      <c r="B67" s="31" t="s">
        <v>89</v>
      </c>
      <c r="C67" s="31">
        <v>5448.95</v>
      </c>
      <c r="D67" s="40">
        <v>5427</v>
      </c>
      <c r="E67" s="40">
        <v>5355</v>
      </c>
      <c r="F67" s="40">
        <v>5261.05</v>
      </c>
      <c r="G67" s="40">
        <v>5189.05</v>
      </c>
      <c r="H67" s="40">
        <v>5520.95</v>
      </c>
      <c r="I67" s="40">
        <v>5592.95</v>
      </c>
      <c r="J67" s="40">
        <v>5686.9</v>
      </c>
      <c r="K67" s="31">
        <v>5499</v>
      </c>
      <c r="L67" s="31">
        <v>5333.05</v>
      </c>
      <c r="M67" s="31">
        <v>2.3296800000000002</v>
      </c>
      <c r="N67" s="1"/>
      <c r="O67" s="1"/>
    </row>
    <row r="68" spans="1:15" ht="12.75" customHeight="1">
      <c r="A68" s="56">
        <v>59</v>
      </c>
      <c r="B68" s="31" t="s">
        <v>90</v>
      </c>
      <c r="C68" s="31">
        <v>1688.35</v>
      </c>
      <c r="D68" s="40">
        <v>1687.9833333333336</v>
      </c>
      <c r="E68" s="40">
        <v>1681.0166666666671</v>
      </c>
      <c r="F68" s="40">
        <v>1673.6833333333336</v>
      </c>
      <c r="G68" s="40">
        <v>1666.7166666666672</v>
      </c>
      <c r="H68" s="40">
        <v>1695.3166666666671</v>
      </c>
      <c r="I68" s="40">
        <v>1702.2833333333333</v>
      </c>
      <c r="J68" s="40">
        <v>1709.616666666667</v>
      </c>
      <c r="K68" s="31">
        <v>1694.95</v>
      </c>
      <c r="L68" s="31">
        <v>1680.65</v>
      </c>
      <c r="M68" s="31">
        <v>1.6690499999999999</v>
      </c>
      <c r="N68" s="1"/>
      <c r="O68" s="1"/>
    </row>
    <row r="69" spans="1:15" ht="12.75" customHeight="1">
      <c r="A69" s="56">
        <v>60</v>
      </c>
      <c r="B69" s="31" t="s">
        <v>91</v>
      </c>
      <c r="C69" s="31">
        <v>694.95</v>
      </c>
      <c r="D69" s="40">
        <v>697.13333333333333</v>
      </c>
      <c r="E69" s="40">
        <v>688.9666666666667</v>
      </c>
      <c r="F69" s="40">
        <v>682.98333333333335</v>
      </c>
      <c r="G69" s="40">
        <v>674.81666666666672</v>
      </c>
      <c r="H69" s="40">
        <v>703.11666666666667</v>
      </c>
      <c r="I69" s="40">
        <v>711.28333333333342</v>
      </c>
      <c r="J69" s="40">
        <v>717.26666666666665</v>
      </c>
      <c r="K69" s="31">
        <v>705.3</v>
      </c>
      <c r="L69" s="31">
        <v>691.15</v>
      </c>
      <c r="M69" s="31">
        <v>16.380289999999999</v>
      </c>
      <c r="N69" s="1"/>
      <c r="O69" s="1"/>
    </row>
    <row r="70" spans="1:15" ht="12.75" customHeight="1">
      <c r="A70" s="56">
        <v>61</v>
      </c>
      <c r="B70" s="31" t="s">
        <v>92</v>
      </c>
      <c r="C70" s="31">
        <v>857.8</v>
      </c>
      <c r="D70" s="40">
        <v>858.06666666666661</v>
      </c>
      <c r="E70" s="40">
        <v>841.23333333333323</v>
      </c>
      <c r="F70" s="40">
        <v>824.66666666666663</v>
      </c>
      <c r="G70" s="40">
        <v>807.83333333333326</v>
      </c>
      <c r="H70" s="40">
        <v>874.63333333333321</v>
      </c>
      <c r="I70" s="40">
        <v>891.4666666666667</v>
      </c>
      <c r="J70" s="40">
        <v>908.03333333333319</v>
      </c>
      <c r="K70" s="31">
        <v>874.9</v>
      </c>
      <c r="L70" s="31">
        <v>841.5</v>
      </c>
      <c r="M70" s="31">
        <v>14.52929</v>
      </c>
      <c r="N70" s="1"/>
      <c r="O70" s="1"/>
    </row>
    <row r="71" spans="1:15" ht="12.75" customHeight="1">
      <c r="A71" s="56">
        <v>62</v>
      </c>
      <c r="B71" s="31" t="s">
        <v>252</v>
      </c>
      <c r="C71" s="31">
        <v>478.9</v>
      </c>
      <c r="D71" s="40">
        <v>478.09999999999997</v>
      </c>
      <c r="E71" s="40">
        <v>473.24999999999994</v>
      </c>
      <c r="F71" s="40">
        <v>467.59999999999997</v>
      </c>
      <c r="G71" s="40">
        <v>462.74999999999994</v>
      </c>
      <c r="H71" s="40">
        <v>483.74999999999994</v>
      </c>
      <c r="I71" s="40">
        <v>488.59999999999997</v>
      </c>
      <c r="J71" s="40">
        <v>494.24999999999994</v>
      </c>
      <c r="K71" s="31">
        <v>482.95</v>
      </c>
      <c r="L71" s="31">
        <v>472.45</v>
      </c>
      <c r="M71" s="31">
        <v>6.2938799999999997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896.9</v>
      </c>
      <c r="D72" s="40">
        <v>895.06666666666661</v>
      </c>
      <c r="E72" s="40">
        <v>887.43333333333317</v>
      </c>
      <c r="F72" s="40">
        <v>877.96666666666658</v>
      </c>
      <c r="G72" s="40">
        <v>870.33333333333314</v>
      </c>
      <c r="H72" s="40">
        <v>904.53333333333319</v>
      </c>
      <c r="I72" s="40">
        <v>912.16666666666663</v>
      </c>
      <c r="J72" s="40">
        <v>921.63333333333321</v>
      </c>
      <c r="K72" s="31">
        <v>902.7</v>
      </c>
      <c r="L72" s="31">
        <v>885.6</v>
      </c>
      <c r="M72" s="31">
        <v>9.7839899999999993</v>
      </c>
      <c r="N72" s="1"/>
      <c r="O72" s="1"/>
    </row>
    <row r="73" spans="1:15" ht="12.75" customHeight="1">
      <c r="A73" s="56">
        <v>64</v>
      </c>
      <c r="B73" s="31" t="s">
        <v>99</v>
      </c>
      <c r="C73" s="31">
        <v>422.6</v>
      </c>
      <c r="D73" s="40">
        <v>421.88333333333338</v>
      </c>
      <c r="E73" s="40">
        <v>414.86666666666679</v>
      </c>
      <c r="F73" s="40">
        <v>407.13333333333338</v>
      </c>
      <c r="G73" s="40">
        <v>400.11666666666679</v>
      </c>
      <c r="H73" s="40">
        <v>429.61666666666679</v>
      </c>
      <c r="I73" s="40">
        <v>436.63333333333333</v>
      </c>
      <c r="J73" s="40">
        <v>444.36666666666679</v>
      </c>
      <c r="K73" s="31">
        <v>428.9</v>
      </c>
      <c r="L73" s="31">
        <v>414.15</v>
      </c>
      <c r="M73" s="31">
        <v>168.71779000000001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615.15</v>
      </c>
      <c r="D74" s="40">
        <v>616.31666666666661</v>
      </c>
      <c r="E74" s="40">
        <v>613.23333333333323</v>
      </c>
      <c r="F74" s="40">
        <v>611.31666666666661</v>
      </c>
      <c r="G74" s="40">
        <v>608.23333333333323</v>
      </c>
      <c r="H74" s="40">
        <v>618.23333333333323</v>
      </c>
      <c r="I74" s="40">
        <v>621.31666666666672</v>
      </c>
      <c r="J74" s="40">
        <v>623.23333333333323</v>
      </c>
      <c r="K74" s="31">
        <v>619.4</v>
      </c>
      <c r="L74" s="31">
        <v>614.4</v>
      </c>
      <c r="M74" s="31">
        <v>12.285019999999999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2093</v>
      </c>
      <c r="D75" s="40">
        <v>2094.4833333333331</v>
      </c>
      <c r="E75" s="40">
        <v>2064.3166666666662</v>
      </c>
      <c r="F75" s="40">
        <v>2035.6333333333332</v>
      </c>
      <c r="G75" s="40">
        <v>2005.4666666666662</v>
      </c>
      <c r="H75" s="40">
        <v>2123.1666666666661</v>
      </c>
      <c r="I75" s="40">
        <v>2153.333333333333</v>
      </c>
      <c r="J75" s="40">
        <v>2182.016666666666</v>
      </c>
      <c r="K75" s="31">
        <v>2124.65</v>
      </c>
      <c r="L75" s="31">
        <v>2065.8000000000002</v>
      </c>
      <c r="M75" s="31">
        <v>2.47925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2868.4</v>
      </c>
      <c r="D76" s="40">
        <v>2881.2333333333336</v>
      </c>
      <c r="E76" s="40">
        <v>2819.2166666666672</v>
      </c>
      <c r="F76" s="40">
        <v>2770.0333333333338</v>
      </c>
      <c r="G76" s="40">
        <v>2708.0166666666673</v>
      </c>
      <c r="H76" s="40">
        <v>2930.416666666667</v>
      </c>
      <c r="I76" s="40">
        <v>2992.4333333333334</v>
      </c>
      <c r="J76" s="40">
        <v>3041.6166666666668</v>
      </c>
      <c r="K76" s="31">
        <v>2943.25</v>
      </c>
      <c r="L76" s="31">
        <v>2832.05</v>
      </c>
      <c r="M76" s="31">
        <v>23.06692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196.25</v>
      </c>
      <c r="D77" s="40">
        <v>196.06666666666669</v>
      </c>
      <c r="E77" s="40">
        <v>191.43333333333339</v>
      </c>
      <c r="F77" s="40">
        <v>186.6166666666667</v>
      </c>
      <c r="G77" s="40">
        <v>181.98333333333341</v>
      </c>
      <c r="H77" s="40">
        <v>200.88333333333338</v>
      </c>
      <c r="I77" s="40">
        <v>205.51666666666665</v>
      </c>
      <c r="J77" s="40">
        <v>210.33333333333337</v>
      </c>
      <c r="K77" s="31">
        <v>200.7</v>
      </c>
      <c r="L77" s="31">
        <v>191.25</v>
      </c>
      <c r="M77" s="31">
        <v>36.760429999999999</v>
      </c>
      <c r="N77" s="1"/>
      <c r="O77" s="1"/>
    </row>
    <row r="78" spans="1:15" ht="12.75" customHeight="1">
      <c r="A78" s="56">
        <v>69</v>
      </c>
      <c r="B78" s="31" t="s">
        <v>97</v>
      </c>
      <c r="C78" s="31">
        <v>5097.8500000000004</v>
      </c>
      <c r="D78" s="40">
        <v>5107.3666666666677</v>
      </c>
      <c r="E78" s="40">
        <v>5052.6833333333352</v>
      </c>
      <c r="F78" s="40">
        <v>5007.5166666666673</v>
      </c>
      <c r="G78" s="40">
        <v>4952.8333333333348</v>
      </c>
      <c r="H78" s="40">
        <v>5152.5333333333356</v>
      </c>
      <c r="I78" s="40">
        <v>5207.2166666666681</v>
      </c>
      <c r="J78" s="40">
        <v>5252.3833333333359</v>
      </c>
      <c r="K78" s="31">
        <v>5162.05</v>
      </c>
      <c r="L78" s="31">
        <v>5062.2</v>
      </c>
      <c r="M78" s="31">
        <v>3.1443300000000001</v>
      </c>
      <c r="N78" s="1"/>
      <c r="O78" s="1"/>
    </row>
    <row r="79" spans="1:15" ht="12.75" customHeight="1">
      <c r="A79" s="56">
        <v>70</v>
      </c>
      <c r="B79" s="31" t="s">
        <v>255</v>
      </c>
      <c r="C79" s="31">
        <v>4865.8</v>
      </c>
      <c r="D79" s="40">
        <v>4887.5999999999995</v>
      </c>
      <c r="E79" s="40">
        <v>4813.1999999999989</v>
      </c>
      <c r="F79" s="40">
        <v>4760.5999999999995</v>
      </c>
      <c r="G79" s="40">
        <v>4686.1999999999989</v>
      </c>
      <c r="H79" s="40">
        <v>4940.1999999999989</v>
      </c>
      <c r="I79" s="40">
        <v>5014.5999999999985</v>
      </c>
      <c r="J79" s="40">
        <v>5067.1999999999989</v>
      </c>
      <c r="K79" s="31">
        <v>4962</v>
      </c>
      <c r="L79" s="31">
        <v>4835</v>
      </c>
      <c r="M79" s="31">
        <v>2.8864100000000001</v>
      </c>
      <c r="N79" s="1"/>
      <c r="O79" s="1"/>
    </row>
    <row r="80" spans="1:15" ht="12.75" customHeight="1">
      <c r="A80" s="56">
        <v>71</v>
      </c>
      <c r="B80" s="31" t="s">
        <v>145</v>
      </c>
      <c r="C80" s="31">
        <v>3686.45</v>
      </c>
      <c r="D80" s="40">
        <v>3714.5666666666671</v>
      </c>
      <c r="E80" s="40">
        <v>3645.9333333333343</v>
      </c>
      <c r="F80" s="40">
        <v>3605.4166666666674</v>
      </c>
      <c r="G80" s="40">
        <v>3536.7833333333347</v>
      </c>
      <c r="H80" s="40">
        <v>3755.0833333333339</v>
      </c>
      <c r="I80" s="40">
        <v>3823.7166666666662</v>
      </c>
      <c r="J80" s="40">
        <v>3864.2333333333336</v>
      </c>
      <c r="K80" s="31">
        <v>3783.2</v>
      </c>
      <c r="L80" s="31">
        <v>3674.05</v>
      </c>
      <c r="M80" s="31">
        <v>2.0197600000000002</v>
      </c>
      <c r="N80" s="1"/>
      <c r="O80" s="1"/>
    </row>
    <row r="81" spans="1:15" ht="12.75" customHeight="1">
      <c r="A81" s="56">
        <v>72</v>
      </c>
      <c r="B81" s="31" t="s">
        <v>100</v>
      </c>
      <c r="C81" s="31">
        <v>4891.1000000000004</v>
      </c>
      <c r="D81" s="40">
        <v>4921.3166666666666</v>
      </c>
      <c r="E81" s="40">
        <v>4852.7333333333336</v>
      </c>
      <c r="F81" s="40">
        <v>4814.3666666666668</v>
      </c>
      <c r="G81" s="40">
        <v>4745.7833333333338</v>
      </c>
      <c r="H81" s="40">
        <v>4959.6833333333334</v>
      </c>
      <c r="I81" s="40">
        <v>5028.2666666666673</v>
      </c>
      <c r="J81" s="40">
        <v>5066.6333333333332</v>
      </c>
      <c r="K81" s="31">
        <v>4989.8999999999996</v>
      </c>
      <c r="L81" s="31">
        <v>4882.95</v>
      </c>
      <c r="M81" s="31">
        <v>3.43974</v>
      </c>
      <c r="N81" s="1"/>
      <c r="O81" s="1"/>
    </row>
    <row r="82" spans="1:15" ht="12.75" customHeight="1">
      <c r="A82" s="56">
        <v>73</v>
      </c>
      <c r="B82" s="31" t="s">
        <v>101</v>
      </c>
      <c r="C82" s="31">
        <v>2820.95</v>
      </c>
      <c r="D82" s="40">
        <v>2808.65</v>
      </c>
      <c r="E82" s="40">
        <v>2758.4</v>
      </c>
      <c r="F82" s="40">
        <v>2695.85</v>
      </c>
      <c r="G82" s="40">
        <v>2645.6</v>
      </c>
      <c r="H82" s="40">
        <v>2871.2000000000003</v>
      </c>
      <c r="I82" s="40">
        <v>2921.4500000000003</v>
      </c>
      <c r="J82" s="40">
        <v>2984.0000000000005</v>
      </c>
      <c r="K82" s="31">
        <v>2858.9</v>
      </c>
      <c r="L82" s="31">
        <v>2746.1</v>
      </c>
      <c r="M82" s="31">
        <v>8.9752399999999994</v>
      </c>
      <c r="N82" s="1"/>
      <c r="O82" s="1"/>
    </row>
    <row r="83" spans="1:15" ht="12.75" customHeight="1">
      <c r="A83" s="56">
        <v>74</v>
      </c>
      <c r="B83" s="31" t="s">
        <v>256</v>
      </c>
      <c r="C83" s="31">
        <v>545.54999999999995</v>
      </c>
      <c r="D83" s="40">
        <v>547.58333333333337</v>
      </c>
      <c r="E83" s="40">
        <v>539.81666666666672</v>
      </c>
      <c r="F83" s="40">
        <v>534.08333333333337</v>
      </c>
      <c r="G83" s="40">
        <v>526.31666666666672</v>
      </c>
      <c r="H83" s="40">
        <v>553.31666666666672</v>
      </c>
      <c r="I83" s="40">
        <v>561.08333333333337</v>
      </c>
      <c r="J83" s="40">
        <v>566.81666666666672</v>
      </c>
      <c r="K83" s="31">
        <v>555.35</v>
      </c>
      <c r="L83" s="31">
        <v>541.85</v>
      </c>
      <c r="M83" s="31">
        <v>10.20307</v>
      </c>
      <c r="N83" s="1"/>
      <c r="O83" s="1"/>
    </row>
    <row r="84" spans="1:15" ht="12.75" customHeight="1">
      <c r="A84" s="56">
        <v>75</v>
      </c>
      <c r="B84" s="31" t="s">
        <v>257</v>
      </c>
      <c r="C84" s="31">
        <v>1605.45</v>
      </c>
      <c r="D84" s="40">
        <v>1615.8166666666666</v>
      </c>
      <c r="E84" s="40">
        <v>1582.6333333333332</v>
      </c>
      <c r="F84" s="40">
        <v>1559.8166666666666</v>
      </c>
      <c r="G84" s="40">
        <v>1526.6333333333332</v>
      </c>
      <c r="H84" s="40">
        <v>1638.6333333333332</v>
      </c>
      <c r="I84" s="40">
        <v>1671.8166666666666</v>
      </c>
      <c r="J84" s="40">
        <v>1694.6333333333332</v>
      </c>
      <c r="K84" s="31">
        <v>1649</v>
      </c>
      <c r="L84" s="31">
        <v>1593</v>
      </c>
      <c r="M84" s="31">
        <v>0.81325000000000003</v>
      </c>
      <c r="N84" s="1"/>
      <c r="O84" s="1"/>
    </row>
    <row r="85" spans="1:15" ht="12.75" customHeight="1">
      <c r="A85" s="56">
        <v>76</v>
      </c>
      <c r="B85" s="31" t="s">
        <v>102</v>
      </c>
      <c r="C85" s="31">
        <v>1514.65</v>
      </c>
      <c r="D85" s="40">
        <v>1498.0333333333335</v>
      </c>
      <c r="E85" s="40">
        <v>1476.0666666666671</v>
      </c>
      <c r="F85" s="40">
        <v>1437.4833333333336</v>
      </c>
      <c r="G85" s="40">
        <v>1415.5166666666671</v>
      </c>
      <c r="H85" s="40">
        <v>1536.616666666667</v>
      </c>
      <c r="I85" s="40">
        <v>1558.5833333333337</v>
      </c>
      <c r="J85" s="40">
        <v>1597.166666666667</v>
      </c>
      <c r="K85" s="31">
        <v>1520</v>
      </c>
      <c r="L85" s="31">
        <v>1459.45</v>
      </c>
      <c r="M85" s="31">
        <v>10.7994</v>
      </c>
      <c r="N85" s="1"/>
      <c r="O85" s="1"/>
    </row>
    <row r="86" spans="1:15" ht="12.75" customHeight="1">
      <c r="A86" s="56">
        <v>77</v>
      </c>
      <c r="B86" s="31" t="s">
        <v>103</v>
      </c>
      <c r="C86" s="31">
        <v>184.2</v>
      </c>
      <c r="D86" s="40">
        <v>183.43333333333331</v>
      </c>
      <c r="E86" s="40">
        <v>181.06666666666661</v>
      </c>
      <c r="F86" s="40">
        <v>177.93333333333331</v>
      </c>
      <c r="G86" s="40">
        <v>175.56666666666661</v>
      </c>
      <c r="H86" s="40">
        <v>186.56666666666661</v>
      </c>
      <c r="I86" s="40">
        <v>188.93333333333334</v>
      </c>
      <c r="J86" s="40">
        <v>192.06666666666661</v>
      </c>
      <c r="K86" s="31">
        <v>185.8</v>
      </c>
      <c r="L86" s="31">
        <v>180.3</v>
      </c>
      <c r="M86" s="31">
        <v>74.753169999999997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85.45</v>
      </c>
      <c r="D87" s="40">
        <v>85.566666666666663</v>
      </c>
      <c r="E87" s="40">
        <v>84.683333333333323</v>
      </c>
      <c r="F87" s="40">
        <v>83.916666666666657</v>
      </c>
      <c r="G87" s="40">
        <v>83.033333333333317</v>
      </c>
      <c r="H87" s="40">
        <v>86.333333333333329</v>
      </c>
      <c r="I87" s="40">
        <v>87.216666666666654</v>
      </c>
      <c r="J87" s="40">
        <v>87.983333333333334</v>
      </c>
      <c r="K87" s="31">
        <v>86.45</v>
      </c>
      <c r="L87" s="31">
        <v>84.8</v>
      </c>
      <c r="M87" s="31">
        <v>117.19207</v>
      </c>
      <c r="N87" s="1"/>
      <c r="O87" s="1"/>
    </row>
    <row r="88" spans="1:15" ht="12.75" customHeight="1">
      <c r="A88" s="56">
        <v>79</v>
      </c>
      <c r="B88" s="31" t="s">
        <v>258</v>
      </c>
      <c r="C88" s="31">
        <v>274.39999999999998</v>
      </c>
      <c r="D88" s="40">
        <v>276.2</v>
      </c>
      <c r="E88" s="40">
        <v>271.2</v>
      </c>
      <c r="F88" s="40">
        <v>268</v>
      </c>
      <c r="G88" s="40">
        <v>263</v>
      </c>
      <c r="H88" s="40">
        <v>279.39999999999998</v>
      </c>
      <c r="I88" s="40">
        <v>284.39999999999998</v>
      </c>
      <c r="J88" s="40">
        <v>287.59999999999997</v>
      </c>
      <c r="K88" s="31">
        <v>281.2</v>
      </c>
      <c r="L88" s="31">
        <v>273</v>
      </c>
      <c r="M88" s="31">
        <v>11.558680000000001</v>
      </c>
      <c r="N88" s="1"/>
      <c r="O88" s="1"/>
    </row>
    <row r="89" spans="1:15" ht="12.75" customHeight="1">
      <c r="A89" s="56">
        <v>80</v>
      </c>
      <c r="B89" s="31" t="s">
        <v>105</v>
      </c>
      <c r="C89" s="31">
        <v>159.65</v>
      </c>
      <c r="D89" s="40">
        <v>162.35</v>
      </c>
      <c r="E89" s="40">
        <v>156.19999999999999</v>
      </c>
      <c r="F89" s="40">
        <v>152.75</v>
      </c>
      <c r="G89" s="40">
        <v>146.6</v>
      </c>
      <c r="H89" s="40">
        <v>165.79999999999998</v>
      </c>
      <c r="I89" s="40">
        <v>171.95000000000002</v>
      </c>
      <c r="J89" s="40">
        <v>175.39999999999998</v>
      </c>
      <c r="K89" s="31">
        <v>168.5</v>
      </c>
      <c r="L89" s="31">
        <v>158.9</v>
      </c>
      <c r="M89" s="31">
        <v>190.95385999999999</v>
      </c>
      <c r="N89" s="1"/>
      <c r="O89" s="1"/>
    </row>
    <row r="90" spans="1:15" ht="12.75" customHeight="1">
      <c r="A90" s="56">
        <v>81</v>
      </c>
      <c r="B90" s="31" t="s">
        <v>108</v>
      </c>
      <c r="C90" s="31">
        <v>39.9</v>
      </c>
      <c r="D90" s="40">
        <v>40.133333333333333</v>
      </c>
      <c r="E90" s="40">
        <v>39.316666666666663</v>
      </c>
      <c r="F90" s="40">
        <v>38.733333333333327</v>
      </c>
      <c r="G90" s="40">
        <v>37.916666666666657</v>
      </c>
      <c r="H90" s="40">
        <v>40.716666666666669</v>
      </c>
      <c r="I90" s="40">
        <v>41.533333333333346</v>
      </c>
      <c r="J90" s="40">
        <v>42.116666666666674</v>
      </c>
      <c r="K90" s="31">
        <v>40.950000000000003</v>
      </c>
      <c r="L90" s="31">
        <v>39.549999999999997</v>
      </c>
      <c r="M90" s="31">
        <v>197.82082</v>
      </c>
      <c r="N90" s="1"/>
      <c r="O90" s="1"/>
    </row>
    <row r="91" spans="1:15" ht="12.75" customHeight="1">
      <c r="A91" s="56">
        <v>82</v>
      </c>
      <c r="B91" s="31" t="s">
        <v>259</v>
      </c>
      <c r="C91" s="31">
        <v>3882.6</v>
      </c>
      <c r="D91" s="40">
        <v>3905.9</v>
      </c>
      <c r="E91" s="40">
        <v>3837.9500000000003</v>
      </c>
      <c r="F91" s="40">
        <v>3793.3</v>
      </c>
      <c r="G91" s="40">
        <v>3725.3500000000004</v>
      </c>
      <c r="H91" s="40">
        <v>3950.55</v>
      </c>
      <c r="I91" s="40">
        <v>4018.5</v>
      </c>
      <c r="J91" s="40">
        <v>4063.15</v>
      </c>
      <c r="K91" s="31">
        <v>3973.85</v>
      </c>
      <c r="L91" s="31">
        <v>3861.25</v>
      </c>
      <c r="M91" s="31">
        <v>1.21557</v>
      </c>
      <c r="N91" s="1"/>
      <c r="O91" s="1"/>
    </row>
    <row r="92" spans="1:15" ht="12.75" customHeight="1">
      <c r="A92" s="56">
        <v>83</v>
      </c>
      <c r="B92" s="31" t="s">
        <v>106</v>
      </c>
      <c r="C92" s="31">
        <v>517.35</v>
      </c>
      <c r="D92" s="40">
        <v>513.71666666666658</v>
      </c>
      <c r="E92" s="40">
        <v>508.93333333333317</v>
      </c>
      <c r="F92" s="40">
        <v>500.51666666666659</v>
      </c>
      <c r="G92" s="40">
        <v>495.73333333333318</v>
      </c>
      <c r="H92" s="40">
        <v>522.13333333333321</v>
      </c>
      <c r="I92" s="40">
        <v>526.91666666666674</v>
      </c>
      <c r="J92" s="40">
        <v>535.33333333333314</v>
      </c>
      <c r="K92" s="31">
        <v>518.5</v>
      </c>
      <c r="L92" s="31">
        <v>505.3</v>
      </c>
      <c r="M92" s="31">
        <v>10.436669999999999</v>
      </c>
      <c r="N92" s="1"/>
      <c r="O92" s="1"/>
    </row>
    <row r="93" spans="1:15" ht="12.75" customHeight="1">
      <c r="A93" s="56">
        <v>84</v>
      </c>
      <c r="B93" s="31" t="s">
        <v>260</v>
      </c>
      <c r="C93" s="31">
        <v>629.65</v>
      </c>
      <c r="D93" s="40">
        <v>629.63333333333333</v>
      </c>
      <c r="E93" s="40">
        <v>624.41666666666663</v>
      </c>
      <c r="F93" s="40">
        <v>619.18333333333328</v>
      </c>
      <c r="G93" s="40">
        <v>613.96666666666658</v>
      </c>
      <c r="H93" s="40">
        <v>634.86666666666667</v>
      </c>
      <c r="I93" s="40">
        <v>640.08333333333337</v>
      </c>
      <c r="J93" s="40">
        <v>645.31666666666672</v>
      </c>
      <c r="K93" s="31">
        <v>634.85</v>
      </c>
      <c r="L93" s="31">
        <v>624.4</v>
      </c>
      <c r="M93" s="31">
        <v>0.94120000000000004</v>
      </c>
      <c r="N93" s="1"/>
      <c r="O93" s="1"/>
    </row>
    <row r="94" spans="1:15" ht="12.75" customHeight="1">
      <c r="A94" s="56">
        <v>85</v>
      </c>
      <c r="B94" s="31" t="s">
        <v>109</v>
      </c>
      <c r="C94" s="31">
        <v>1029</v>
      </c>
      <c r="D94" s="40">
        <v>1025.4833333333333</v>
      </c>
      <c r="E94" s="40">
        <v>1017.3666666666668</v>
      </c>
      <c r="F94" s="40">
        <v>1005.7333333333335</v>
      </c>
      <c r="G94" s="40">
        <v>997.6166666666669</v>
      </c>
      <c r="H94" s="40">
        <v>1037.1166666666668</v>
      </c>
      <c r="I94" s="40">
        <v>1045.2333333333331</v>
      </c>
      <c r="J94" s="40">
        <v>1056.8666666666666</v>
      </c>
      <c r="K94" s="31">
        <v>1033.5999999999999</v>
      </c>
      <c r="L94" s="31">
        <v>1013.85</v>
      </c>
      <c r="M94" s="31">
        <v>5.2840199999999999</v>
      </c>
      <c r="N94" s="1"/>
      <c r="O94" s="1"/>
    </row>
    <row r="95" spans="1:15" ht="12.75" customHeight="1">
      <c r="A95" s="56">
        <v>86</v>
      </c>
      <c r="B95" s="31" t="s">
        <v>261</v>
      </c>
      <c r="C95" s="31">
        <v>576.04999999999995</v>
      </c>
      <c r="D95" s="40">
        <v>573.6</v>
      </c>
      <c r="E95" s="40">
        <v>569.15000000000009</v>
      </c>
      <c r="F95" s="40">
        <v>562.25000000000011</v>
      </c>
      <c r="G95" s="40">
        <v>557.80000000000018</v>
      </c>
      <c r="H95" s="40">
        <v>580.5</v>
      </c>
      <c r="I95" s="40">
        <v>584.95000000000005</v>
      </c>
      <c r="J95" s="40">
        <v>591.84999999999991</v>
      </c>
      <c r="K95" s="31">
        <v>578.04999999999995</v>
      </c>
      <c r="L95" s="31">
        <v>566.70000000000005</v>
      </c>
      <c r="M95" s="31">
        <v>2.1507700000000001</v>
      </c>
      <c r="N95" s="1"/>
      <c r="O95" s="1"/>
    </row>
    <row r="96" spans="1:15" ht="12.75" customHeight="1">
      <c r="A96" s="56">
        <v>87</v>
      </c>
      <c r="B96" s="31" t="s">
        <v>110</v>
      </c>
      <c r="C96" s="31">
        <v>2476.8000000000002</v>
      </c>
      <c r="D96" s="40">
        <v>2427.75</v>
      </c>
      <c r="E96" s="40">
        <v>2357.5</v>
      </c>
      <c r="F96" s="40">
        <v>2238.1999999999998</v>
      </c>
      <c r="G96" s="40">
        <v>2167.9499999999998</v>
      </c>
      <c r="H96" s="40">
        <v>2547.0500000000002</v>
      </c>
      <c r="I96" s="40">
        <v>2617.3000000000002</v>
      </c>
      <c r="J96" s="40">
        <v>2736.6000000000004</v>
      </c>
      <c r="K96" s="31">
        <v>2498</v>
      </c>
      <c r="L96" s="31">
        <v>2308.4499999999998</v>
      </c>
      <c r="M96" s="31">
        <v>38.239550000000001</v>
      </c>
      <c r="N96" s="1"/>
      <c r="O96" s="1"/>
    </row>
    <row r="97" spans="1:15" ht="12.75" customHeight="1">
      <c r="A97" s="56">
        <v>88</v>
      </c>
      <c r="B97" s="31" t="s">
        <v>112</v>
      </c>
      <c r="C97" s="31">
        <v>1592</v>
      </c>
      <c r="D97" s="40">
        <v>1603</v>
      </c>
      <c r="E97" s="40">
        <v>1579</v>
      </c>
      <c r="F97" s="40">
        <v>1566</v>
      </c>
      <c r="G97" s="40">
        <v>1542</v>
      </c>
      <c r="H97" s="40">
        <v>1616</v>
      </c>
      <c r="I97" s="40">
        <v>1640</v>
      </c>
      <c r="J97" s="40">
        <v>1653</v>
      </c>
      <c r="K97" s="31">
        <v>1627</v>
      </c>
      <c r="L97" s="31">
        <v>1590</v>
      </c>
      <c r="M97" s="31">
        <v>32.03275</v>
      </c>
      <c r="N97" s="1"/>
      <c r="O97" s="1"/>
    </row>
    <row r="98" spans="1:15" ht="12.75" customHeight="1">
      <c r="A98" s="56">
        <v>89</v>
      </c>
      <c r="B98" s="31" t="s">
        <v>113</v>
      </c>
      <c r="C98" s="31">
        <v>635.35</v>
      </c>
      <c r="D98" s="40">
        <v>633.35</v>
      </c>
      <c r="E98" s="40">
        <v>626.70000000000005</v>
      </c>
      <c r="F98" s="40">
        <v>618.05000000000007</v>
      </c>
      <c r="G98" s="40">
        <v>611.40000000000009</v>
      </c>
      <c r="H98" s="40">
        <v>642</v>
      </c>
      <c r="I98" s="40">
        <v>648.64999999999986</v>
      </c>
      <c r="J98" s="40">
        <v>657.3</v>
      </c>
      <c r="K98" s="31">
        <v>640</v>
      </c>
      <c r="L98" s="31">
        <v>624.70000000000005</v>
      </c>
      <c r="M98" s="31">
        <v>21.685770000000002</v>
      </c>
      <c r="N98" s="1"/>
      <c r="O98" s="1"/>
    </row>
    <row r="99" spans="1:15" ht="12.75" customHeight="1">
      <c r="A99" s="56">
        <v>90</v>
      </c>
      <c r="B99" s="31" t="s">
        <v>262</v>
      </c>
      <c r="C99" s="31">
        <v>324.60000000000002</v>
      </c>
      <c r="D99" s="40">
        <v>324.66666666666669</v>
      </c>
      <c r="E99" s="40">
        <v>320.53333333333336</v>
      </c>
      <c r="F99" s="40">
        <v>316.4666666666667</v>
      </c>
      <c r="G99" s="40">
        <v>312.33333333333337</v>
      </c>
      <c r="H99" s="40">
        <v>328.73333333333335</v>
      </c>
      <c r="I99" s="40">
        <v>332.86666666666667</v>
      </c>
      <c r="J99" s="40">
        <v>336.93333333333334</v>
      </c>
      <c r="K99" s="31">
        <v>328.8</v>
      </c>
      <c r="L99" s="31">
        <v>320.60000000000002</v>
      </c>
      <c r="M99" s="31">
        <v>15.22537</v>
      </c>
      <c r="N99" s="1"/>
      <c r="O99" s="1"/>
    </row>
    <row r="100" spans="1:15" ht="12.75" customHeight="1">
      <c r="A100" s="56">
        <v>91</v>
      </c>
      <c r="B100" s="31" t="s">
        <v>115</v>
      </c>
      <c r="C100" s="31">
        <v>1306.3</v>
      </c>
      <c r="D100" s="40">
        <v>1302.7333333333333</v>
      </c>
      <c r="E100" s="40">
        <v>1287.6166666666668</v>
      </c>
      <c r="F100" s="40">
        <v>1268.9333333333334</v>
      </c>
      <c r="G100" s="40">
        <v>1253.8166666666668</v>
      </c>
      <c r="H100" s="40">
        <v>1321.4166666666667</v>
      </c>
      <c r="I100" s="40">
        <v>1336.5333333333331</v>
      </c>
      <c r="J100" s="40">
        <v>1355.2166666666667</v>
      </c>
      <c r="K100" s="31">
        <v>1317.85</v>
      </c>
      <c r="L100" s="31">
        <v>1284.05</v>
      </c>
      <c r="M100" s="31">
        <v>24.21641</v>
      </c>
      <c r="N100" s="1"/>
      <c r="O100" s="1"/>
    </row>
    <row r="101" spans="1:15" ht="12.75" customHeight="1">
      <c r="A101" s="56">
        <v>92</v>
      </c>
      <c r="B101" s="31" t="s">
        <v>117</v>
      </c>
      <c r="C101" s="31">
        <v>2908.85</v>
      </c>
      <c r="D101" s="40">
        <v>2911.4500000000003</v>
      </c>
      <c r="E101" s="40">
        <v>2902.4000000000005</v>
      </c>
      <c r="F101" s="40">
        <v>2895.9500000000003</v>
      </c>
      <c r="G101" s="40">
        <v>2886.9000000000005</v>
      </c>
      <c r="H101" s="40">
        <v>2917.9000000000005</v>
      </c>
      <c r="I101" s="40">
        <v>2926.9500000000007</v>
      </c>
      <c r="J101" s="40">
        <v>2933.4000000000005</v>
      </c>
      <c r="K101" s="31">
        <v>2920.5</v>
      </c>
      <c r="L101" s="31">
        <v>2905</v>
      </c>
      <c r="M101" s="31">
        <v>2.88775</v>
      </c>
      <c r="N101" s="1"/>
      <c r="O101" s="1"/>
    </row>
    <row r="102" spans="1:15" ht="12.75" customHeight="1">
      <c r="A102" s="56">
        <v>93</v>
      </c>
      <c r="B102" s="31" t="s">
        <v>118</v>
      </c>
      <c r="C102" s="31">
        <v>1610.5</v>
      </c>
      <c r="D102" s="40">
        <v>1615.0666666666666</v>
      </c>
      <c r="E102" s="40">
        <v>1602.4333333333332</v>
      </c>
      <c r="F102" s="40">
        <v>1594.3666666666666</v>
      </c>
      <c r="G102" s="40">
        <v>1581.7333333333331</v>
      </c>
      <c r="H102" s="40">
        <v>1623.1333333333332</v>
      </c>
      <c r="I102" s="40">
        <v>1635.7666666666664</v>
      </c>
      <c r="J102" s="40">
        <v>1643.8333333333333</v>
      </c>
      <c r="K102" s="31">
        <v>1627.7</v>
      </c>
      <c r="L102" s="31">
        <v>1607</v>
      </c>
      <c r="M102" s="31">
        <v>56.328620000000001</v>
      </c>
      <c r="N102" s="1"/>
      <c r="O102" s="1"/>
    </row>
    <row r="103" spans="1:15" ht="12.75" customHeight="1">
      <c r="A103" s="56">
        <v>94</v>
      </c>
      <c r="B103" s="31" t="s">
        <v>119</v>
      </c>
      <c r="C103" s="31">
        <v>725.35</v>
      </c>
      <c r="D103" s="40">
        <v>725.66666666666663</v>
      </c>
      <c r="E103" s="40">
        <v>718.98333333333323</v>
      </c>
      <c r="F103" s="40">
        <v>712.61666666666656</v>
      </c>
      <c r="G103" s="40">
        <v>705.93333333333317</v>
      </c>
      <c r="H103" s="40">
        <v>732.0333333333333</v>
      </c>
      <c r="I103" s="40">
        <v>738.7166666666667</v>
      </c>
      <c r="J103" s="40">
        <v>745.08333333333337</v>
      </c>
      <c r="K103" s="31">
        <v>732.35</v>
      </c>
      <c r="L103" s="31">
        <v>719.3</v>
      </c>
      <c r="M103" s="31">
        <v>24.5397</v>
      </c>
      <c r="N103" s="1"/>
      <c r="O103" s="1"/>
    </row>
    <row r="104" spans="1:15" ht="12.75" customHeight="1">
      <c r="A104" s="56">
        <v>95</v>
      </c>
      <c r="B104" s="31" t="s">
        <v>114</v>
      </c>
      <c r="C104" s="31">
        <v>1394.2</v>
      </c>
      <c r="D104" s="40">
        <v>1392.4833333333333</v>
      </c>
      <c r="E104" s="40">
        <v>1376.9666666666667</v>
      </c>
      <c r="F104" s="40">
        <v>1359.7333333333333</v>
      </c>
      <c r="G104" s="40">
        <v>1344.2166666666667</v>
      </c>
      <c r="H104" s="40">
        <v>1409.7166666666667</v>
      </c>
      <c r="I104" s="40">
        <v>1425.2333333333336</v>
      </c>
      <c r="J104" s="40">
        <v>1442.4666666666667</v>
      </c>
      <c r="K104" s="31">
        <v>1408</v>
      </c>
      <c r="L104" s="31">
        <v>1375.25</v>
      </c>
      <c r="M104" s="31">
        <v>7.2871699999999997</v>
      </c>
      <c r="N104" s="1"/>
      <c r="O104" s="1"/>
    </row>
    <row r="105" spans="1:15" ht="12.75" customHeight="1">
      <c r="A105" s="56">
        <v>96</v>
      </c>
      <c r="B105" s="31" t="s">
        <v>120</v>
      </c>
      <c r="C105" s="31">
        <v>2841.65</v>
      </c>
      <c r="D105" s="40">
        <v>2837</v>
      </c>
      <c r="E105" s="40">
        <v>2814.65</v>
      </c>
      <c r="F105" s="40">
        <v>2787.65</v>
      </c>
      <c r="G105" s="40">
        <v>2765.3</v>
      </c>
      <c r="H105" s="40">
        <v>2864</v>
      </c>
      <c r="I105" s="40">
        <v>2886.3500000000004</v>
      </c>
      <c r="J105" s="40">
        <v>2913.35</v>
      </c>
      <c r="K105" s="31">
        <v>2859.35</v>
      </c>
      <c r="L105" s="31">
        <v>2810</v>
      </c>
      <c r="M105" s="31">
        <v>5.5245800000000003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477.5</v>
      </c>
      <c r="D106" s="40">
        <v>478.7</v>
      </c>
      <c r="E106" s="40">
        <v>471.79999999999995</v>
      </c>
      <c r="F106" s="40">
        <v>466.09999999999997</v>
      </c>
      <c r="G106" s="40">
        <v>459.19999999999993</v>
      </c>
      <c r="H106" s="40">
        <v>484.4</v>
      </c>
      <c r="I106" s="40">
        <v>491.29999999999995</v>
      </c>
      <c r="J106" s="40">
        <v>497</v>
      </c>
      <c r="K106" s="31">
        <v>485.6</v>
      </c>
      <c r="L106" s="31">
        <v>473</v>
      </c>
      <c r="M106" s="31">
        <v>97.744649999999993</v>
      </c>
      <c r="N106" s="1"/>
      <c r="O106" s="1"/>
    </row>
    <row r="107" spans="1:15" ht="12.75" customHeight="1">
      <c r="A107" s="56">
        <v>98</v>
      </c>
      <c r="B107" s="31" t="s">
        <v>263</v>
      </c>
      <c r="C107" s="31">
        <v>1357.15</v>
      </c>
      <c r="D107" s="40">
        <v>1366.6666666666667</v>
      </c>
      <c r="E107" s="40">
        <v>1343.4833333333336</v>
      </c>
      <c r="F107" s="40">
        <v>1329.8166666666668</v>
      </c>
      <c r="G107" s="40">
        <v>1306.6333333333337</v>
      </c>
      <c r="H107" s="40">
        <v>1380.3333333333335</v>
      </c>
      <c r="I107" s="40">
        <v>1403.5166666666664</v>
      </c>
      <c r="J107" s="40">
        <v>1417.1833333333334</v>
      </c>
      <c r="K107" s="31">
        <v>1389.85</v>
      </c>
      <c r="L107" s="31">
        <v>1353</v>
      </c>
      <c r="M107" s="31">
        <v>7.2088000000000001</v>
      </c>
      <c r="N107" s="1"/>
      <c r="O107" s="1"/>
    </row>
    <row r="108" spans="1:15" ht="12.75" customHeight="1">
      <c r="A108" s="56">
        <v>99</v>
      </c>
      <c r="B108" s="31" t="s">
        <v>123</v>
      </c>
      <c r="C108" s="31">
        <v>319.5</v>
      </c>
      <c r="D108" s="40">
        <v>318.86666666666667</v>
      </c>
      <c r="E108" s="40">
        <v>314.03333333333336</v>
      </c>
      <c r="F108" s="40">
        <v>308.56666666666666</v>
      </c>
      <c r="G108" s="40">
        <v>303.73333333333335</v>
      </c>
      <c r="H108" s="40">
        <v>324.33333333333337</v>
      </c>
      <c r="I108" s="40">
        <v>329.16666666666663</v>
      </c>
      <c r="J108" s="40">
        <v>334.63333333333338</v>
      </c>
      <c r="K108" s="31">
        <v>323.7</v>
      </c>
      <c r="L108" s="31">
        <v>313.39999999999998</v>
      </c>
      <c r="M108" s="31">
        <v>65.736000000000004</v>
      </c>
      <c r="N108" s="1"/>
      <c r="O108" s="1"/>
    </row>
    <row r="109" spans="1:15" ht="12.75" customHeight="1">
      <c r="A109" s="56">
        <v>100</v>
      </c>
      <c r="B109" s="31" t="s">
        <v>124</v>
      </c>
      <c r="C109" s="31">
        <v>2669.4</v>
      </c>
      <c r="D109" s="40">
        <v>2679.8833333333332</v>
      </c>
      <c r="E109" s="40">
        <v>2655.5166666666664</v>
      </c>
      <c r="F109" s="40">
        <v>2641.6333333333332</v>
      </c>
      <c r="G109" s="40">
        <v>2617.2666666666664</v>
      </c>
      <c r="H109" s="40">
        <v>2693.7666666666664</v>
      </c>
      <c r="I109" s="40">
        <v>2718.1333333333332</v>
      </c>
      <c r="J109" s="40">
        <v>2732.0166666666664</v>
      </c>
      <c r="K109" s="31">
        <v>2704.25</v>
      </c>
      <c r="L109" s="31">
        <v>2666</v>
      </c>
      <c r="M109" s="31">
        <v>10.82816</v>
      </c>
      <c r="N109" s="1"/>
      <c r="O109" s="1"/>
    </row>
    <row r="110" spans="1:15" ht="12.75" customHeight="1">
      <c r="A110" s="56">
        <v>101</v>
      </c>
      <c r="B110" s="31" t="s">
        <v>264</v>
      </c>
      <c r="C110" s="31">
        <v>313.45</v>
      </c>
      <c r="D110" s="40">
        <v>314.06666666666666</v>
      </c>
      <c r="E110" s="40">
        <v>311.63333333333333</v>
      </c>
      <c r="F110" s="40">
        <v>309.81666666666666</v>
      </c>
      <c r="G110" s="40">
        <v>307.38333333333333</v>
      </c>
      <c r="H110" s="40">
        <v>315.88333333333333</v>
      </c>
      <c r="I110" s="40">
        <v>318.31666666666661</v>
      </c>
      <c r="J110" s="40">
        <v>320.13333333333333</v>
      </c>
      <c r="K110" s="31">
        <v>316.5</v>
      </c>
      <c r="L110" s="31">
        <v>312.25</v>
      </c>
      <c r="M110" s="31">
        <v>6.6431800000000001</v>
      </c>
      <c r="N110" s="1"/>
      <c r="O110" s="1"/>
    </row>
    <row r="111" spans="1:15" ht="12.75" customHeight="1">
      <c r="A111" s="56">
        <v>102</v>
      </c>
      <c r="B111" s="31" t="s">
        <v>116</v>
      </c>
      <c r="C111" s="31">
        <v>2727</v>
      </c>
      <c r="D111" s="40">
        <v>2741.5166666666664</v>
      </c>
      <c r="E111" s="40">
        <v>2708.083333333333</v>
      </c>
      <c r="F111" s="40">
        <v>2689.1666666666665</v>
      </c>
      <c r="G111" s="40">
        <v>2655.7333333333331</v>
      </c>
      <c r="H111" s="40">
        <v>2760.4333333333329</v>
      </c>
      <c r="I111" s="40">
        <v>2793.8666666666663</v>
      </c>
      <c r="J111" s="40">
        <v>2812.7833333333328</v>
      </c>
      <c r="K111" s="31">
        <v>2774.95</v>
      </c>
      <c r="L111" s="31">
        <v>2722.6</v>
      </c>
      <c r="M111" s="31">
        <v>22.47842</v>
      </c>
      <c r="N111" s="1"/>
      <c r="O111" s="1"/>
    </row>
    <row r="112" spans="1:15" ht="12.75" customHeight="1">
      <c r="A112" s="56">
        <v>103</v>
      </c>
      <c r="B112" s="31" t="s">
        <v>126</v>
      </c>
      <c r="C112" s="31">
        <v>702.2</v>
      </c>
      <c r="D112" s="40">
        <v>700.20000000000016</v>
      </c>
      <c r="E112" s="40">
        <v>695.45000000000027</v>
      </c>
      <c r="F112" s="40">
        <v>688.70000000000016</v>
      </c>
      <c r="G112" s="40">
        <v>683.95000000000027</v>
      </c>
      <c r="H112" s="40">
        <v>706.95000000000027</v>
      </c>
      <c r="I112" s="40">
        <v>711.7</v>
      </c>
      <c r="J112" s="40">
        <v>718.45000000000027</v>
      </c>
      <c r="K112" s="31">
        <v>704.95</v>
      </c>
      <c r="L112" s="31">
        <v>693.45</v>
      </c>
      <c r="M112" s="31">
        <v>100.41549000000001</v>
      </c>
      <c r="N112" s="1"/>
      <c r="O112" s="1"/>
    </row>
    <row r="113" spans="1:15" ht="12.75" customHeight="1">
      <c r="A113" s="56">
        <v>104</v>
      </c>
      <c r="B113" s="31" t="s">
        <v>127</v>
      </c>
      <c r="C113" s="31">
        <v>1548.55</v>
      </c>
      <c r="D113" s="40">
        <v>1550.4833333333333</v>
      </c>
      <c r="E113" s="40">
        <v>1534.0666666666666</v>
      </c>
      <c r="F113" s="40">
        <v>1519.5833333333333</v>
      </c>
      <c r="G113" s="40">
        <v>1503.1666666666665</v>
      </c>
      <c r="H113" s="40">
        <v>1564.9666666666667</v>
      </c>
      <c r="I113" s="40">
        <v>1581.3833333333332</v>
      </c>
      <c r="J113" s="40">
        <v>1595.8666666666668</v>
      </c>
      <c r="K113" s="31">
        <v>1566.9</v>
      </c>
      <c r="L113" s="31">
        <v>1536</v>
      </c>
      <c r="M113" s="31">
        <v>5.7638199999999999</v>
      </c>
      <c r="N113" s="1"/>
      <c r="O113" s="1"/>
    </row>
    <row r="114" spans="1:15" ht="12.75" customHeight="1">
      <c r="A114" s="56">
        <v>105</v>
      </c>
      <c r="B114" s="31" t="s">
        <v>128</v>
      </c>
      <c r="C114" s="31">
        <v>681.65</v>
      </c>
      <c r="D114" s="40">
        <v>681.73333333333335</v>
      </c>
      <c r="E114" s="40">
        <v>676.4666666666667</v>
      </c>
      <c r="F114" s="40">
        <v>671.2833333333333</v>
      </c>
      <c r="G114" s="40">
        <v>666.01666666666665</v>
      </c>
      <c r="H114" s="40">
        <v>686.91666666666674</v>
      </c>
      <c r="I114" s="40">
        <v>692.18333333333339</v>
      </c>
      <c r="J114" s="40">
        <v>697.36666666666679</v>
      </c>
      <c r="K114" s="31">
        <v>687</v>
      </c>
      <c r="L114" s="31">
        <v>676.55</v>
      </c>
      <c r="M114" s="31">
        <v>5.7712300000000001</v>
      </c>
      <c r="N114" s="1"/>
      <c r="O114" s="1"/>
    </row>
    <row r="115" spans="1:15" ht="12.75" customHeight="1">
      <c r="A115" s="56">
        <v>106</v>
      </c>
      <c r="B115" s="31" t="s">
        <v>265</v>
      </c>
      <c r="C115" s="31">
        <v>758.7</v>
      </c>
      <c r="D115" s="40">
        <v>757.43333333333339</v>
      </c>
      <c r="E115" s="40">
        <v>748.86666666666679</v>
      </c>
      <c r="F115" s="40">
        <v>739.03333333333342</v>
      </c>
      <c r="G115" s="40">
        <v>730.46666666666681</v>
      </c>
      <c r="H115" s="40">
        <v>767.26666666666677</v>
      </c>
      <c r="I115" s="40">
        <v>775.83333333333337</v>
      </c>
      <c r="J115" s="40">
        <v>785.66666666666674</v>
      </c>
      <c r="K115" s="31">
        <v>766</v>
      </c>
      <c r="L115" s="31">
        <v>747.6</v>
      </c>
      <c r="M115" s="31">
        <v>3.4403199999999998</v>
      </c>
      <c r="N115" s="1"/>
      <c r="O115" s="1"/>
    </row>
    <row r="116" spans="1:15" ht="12.75" customHeight="1">
      <c r="A116" s="56">
        <v>107</v>
      </c>
      <c r="B116" s="31" t="s">
        <v>130</v>
      </c>
      <c r="C116" s="31">
        <v>47.8</v>
      </c>
      <c r="D116" s="40">
        <v>47.833333333333336</v>
      </c>
      <c r="E116" s="40">
        <v>47.266666666666673</v>
      </c>
      <c r="F116" s="40">
        <v>46.733333333333334</v>
      </c>
      <c r="G116" s="40">
        <v>46.166666666666671</v>
      </c>
      <c r="H116" s="40">
        <v>48.366666666666674</v>
      </c>
      <c r="I116" s="40">
        <v>48.933333333333337</v>
      </c>
      <c r="J116" s="40">
        <v>49.466666666666676</v>
      </c>
      <c r="K116" s="31">
        <v>48.4</v>
      </c>
      <c r="L116" s="31">
        <v>47.3</v>
      </c>
      <c r="M116" s="31">
        <v>228.43315999999999</v>
      </c>
      <c r="N116" s="1"/>
      <c r="O116" s="1"/>
    </row>
    <row r="117" spans="1:15" ht="12.75" customHeight="1">
      <c r="A117" s="56">
        <v>108</v>
      </c>
      <c r="B117" s="31" t="s">
        <v>139</v>
      </c>
      <c r="C117" s="31">
        <v>232.95</v>
      </c>
      <c r="D117" s="40">
        <v>233.4</v>
      </c>
      <c r="E117" s="40">
        <v>231.85000000000002</v>
      </c>
      <c r="F117" s="40">
        <v>230.75000000000003</v>
      </c>
      <c r="G117" s="40">
        <v>229.20000000000005</v>
      </c>
      <c r="H117" s="40">
        <v>234.5</v>
      </c>
      <c r="I117" s="40">
        <v>236.05</v>
      </c>
      <c r="J117" s="40">
        <v>237.14999999999998</v>
      </c>
      <c r="K117" s="31">
        <v>234.95</v>
      </c>
      <c r="L117" s="31">
        <v>232.3</v>
      </c>
      <c r="M117" s="31">
        <v>103.71535</v>
      </c>
      <c r="N117" s="1"/>
      <c r="O117" s="1"/>
    </row>
    <row r="118" spans="1:15" ht="12.75" customHeight="1">
      <c r="A118" s="56">
        <v>109</v>
      </c>
      <c r="B118" s="31" t="s">
        <v>125</v>
      </c>
      <c r="C118" s="31">
        <v>243.3</v>
      </c>
      <c r="D118" s="40">
        <v>245.31666666666669</v>
      </c>
      <c r="E118" s="40">
        <v>240.63333333333338</v>
      </c>
      <c r="F118" s="40">
        <v>237.9666666666667</v>
      </c>
      <c r="G118" s="40">
        <v>233.28333333333339</v>
      </c>
      <c r="H118" s="40">
        <v>247.98333333333338</v>
      </c>
      <c r="I118" s="40">
        <v>252.66666666666671</v>
      </c>
      <c r="J118" s="40">
        <v>255.33333333333337</v>
      </c>
      <c r="K118" s="31">
        <v>250</v>
      </c>
      <c r="L118" s="31">
        <v>242.65</v>
      </c>
      <c r="M118" s="31">
        <v>112.08065000000001</v>
      </c>
      <c r="N118" s="1"/>
      <c r="O118" s="1"/>
    </row>
    <row r="119" spans="1:15" ht="12.75" customHeight="1">
      <c r="A119" s="56">
        <v>110</v>
      </c>
      <c r="B119" s="31" t="s">
        <v>266</v>
      </c>
      <c r="C119" s="31">
        <v>8345.75</v>
      </c>
      <c r="D119" s="40">
        <v>8350.6666666666661</v>
      </c>
      <c r="E119" s="40">
        <v>8258.3333333333321</v>
      </c>
      <c r="F119" s="40">
        <v>8170.9166666666661</v>
      </c>
      <c r="G119" s="40">
        <v>8078.5833333333321</v>
      </c>
      <c r="H119" s="40">
        <v>8438.0833333333321</v>
      </c>
      <c r="I119" s="40">
        <v>8530.4166666666642</v>
      </c>
      <c r="J119" s="40">
        <v>8617.8333333333321</v>
      </c>
      <c r="K119" s="31">
        <v>8443</v>
      </c>
      <c r="L119" s="31">
        <v>8263.25</v>
      </c>
      <c r="M119" s="31">
        <v>0.68708999999999998</v>
      </c>
      <c r="N119" s="1"/>
      <c r="O119" s="1"/>
    </row>
    <row r="120" spans="1:15" ht="12.75" customHeight="1">
      <c r="A120" s="56">
        <v>111</v>
      </c>
      <c r="B120" s="31" t="s">
        <v>132</v>
      </c>
      <c r="C120" s="31">
        <v>196.15</v>
      </c>
      <c r="D120" s="40">
        <v>194.01666666666665</v>
      </c>
      <c r="E120" s="40">
        <v>189.33333333333331</v>
      </c>
      <c r="F120" s="40">
        <v>182.51666666666665</v>
      </c>
      <c r="G120" s="40">
        <v>177.83333333333331</v>
      </c>
      <c r="H120" s="40">
        <v>200.83333333333331</v>
      </c>
      <c r="I120" s="40">
        <v>205.51666666666665</v>
      </c>
      <c r="J120" s="40">
        <v>212.33333333333331</v>
      </c>
      <c r="K120" s="31">
        <v>198.7</v>
      </c>
      <c r="L120" s="31">
        <v>187.2</v>
      </c>
      <c r="M120" s="31">
        <v>157.35451</v>
      </c>
      <c r="N120" s="1"/>
      <c r="O120" s="1"/>
    </row>
    <row r="121" spans="1:15" ht="12.75" customHeight="1">
      <c r="A121" s="56">
        <v>112</v>
      </c>
      <c r="B121" s="31" t="s">
        <v>137</v>
      </c>
      <c r="C121" s="31">
        <v>132.25</v>
      </c>
      <c r="D121" s="40">
        <v>131.66666666666666</v>
      </c>
      <c r="E121" s="40">
        <v>130.43333333333331</v>
      </c>
      <c r="F121" s="40">
        <v>128.61666666666665</v>
      </c>
      <c r="G121" s="40">
        <v>127.3833333333333</v>
      </c>
      <c r="H121" s="40">
        <v>133.48333333333332</v>
      </c>
      <c r="I121" s="40">
        <v>134.71666666666667</v>
      </c>
      <c r="J121" s="40">
        <v>136.53333333333333</v>
      </c>
      <c r="K121" s="31">
        <v>132.9</v>
      </c>
      <c r="L121" s="31">
        <v>129.85</v>
      </c>
      <c r="M121" s="31">
        <v>126.99621999999999</v>
      </c>
      <c r="N121" s="1"/>
      <c r="O121" s="1"/>
    </row>
    <row r="122" spans="1:15" ht="12.75" customHeight="1">
      <c r="A122" s="56">
        <v>113</v>
      </c>
      <c r="B122" s="31" t="s">
        <v>138</v>
      </c>
      <c r="C122" s="31">
        <v>4690.8999999999996</v>
      </c>
      <c r="D122" s="40">
        <v>4661.6333333333323</v>
      </c>
      <c r="E122" s="40">
        <v>4554.3166666666648</v>
      </c>
      <c r="F122" s="40">
        <v>4417.7333333333327</v>
      </c>
      <c r="G122" s="40">
        <v>4310.4166666666652</v>
      </c>
      <c r="H122" s="40">
        <v>4798.2166666666644</v>
      </c>
      <c r="I122" s="40">
        <v>4905.5333333333319</v>
      </c>
      <c r="J122" s="40">
        <v>5042.1166666666641</v>
      </c>
      <c r="K122" s="31">
        <v>4768.95</v>
      </c>
      <c r="L122" s="31">
        <v>4525.05</v>
      </c>
      <c r="M122" s="31">
        <v>86.455200000000005</v>
      </c>
      <c r="N122" s="1"/>
      <c r="O122" s="1"/>
    </row>
    <row r="123" spans="1:15" ht="12.75" customHeight="1">
      <c r="A123" s="56">
        <v>114</v>
      </c>
      <c r="B123" s="31" t="s">
        <v>131</v>
      </c>
      <c r="C123" s="31">
        <v>519.20000000000005</v>
      </c>
      <c r="D123" s="40">
        <v>519.58333333333337</v>
      </c>
      <c r="E123" s="40">
        <v>516.61666666666679</v>
      </c>
      <c r="F123" s="40">
        <v>514.03333333333342</v>
      </c>
      <c r="G123" s="40">
        <v>511.06666666666683</v>
      </c>
      <c r="H123" s="40">
        <v>522.16666666666674</v>
      </c>
      <c r="I123" s="40">
        <v>525.13333333333321</v>
      </c>
      <c r="J123" s="40">
        <v>527.7166666666667</v>
      </c>
      <c r="K123" s="31">
        <v>522.54999999999995</v>
      </c>
      <c r="L123" s="31">
        <v>517</v>
      </c>
      <c r="M123" s="31">
        <v>14.955909999999999</v>
      </c>
      <c r="N123" s="1"/>
      <c r="O123" s="1"/>
    </row>
    <row r="124" spans="1:15" ht="12.75" customHeight="1">
      <c r="A124" s="56">
        <v>115</v>
      </c>
      <c r="B124" s="31" t="s">
        <v>135</v>
      </c>
      <c r="C124" s="31">
        <v>306.25</v>
      </c>
      <c r="D124" s="40">
        <v>310.88333333333333</v>
      </c>
      <c r="E124" s="40">
        <v>295.36666666666667</v>
      </c>
      <c r="F124" s="40">
        <v>284.48333333333335</v>
      </c>
      <c r="G124" s="40">
        <v>268.9666666666667</v>
      </c>
      <c r="H124" s="40">
        <v>321.76666666666665</v>
      </c>
      <c r="I124" s="40">
        <v>337.2833333333333</v>
      </c>
      <c r="J124" s="40">
        <v>348.16666666666663</v>
      </c>
      <c r="K124" s="31">
        <v>326.39999999999998</v>
      </c>
      <c r="L124" s="31">
        <v>300</v>
      </c>
      <c r="M124" s="31">
        <v>88.436920000000001</v>
      </c>
      <c r="N124" s="1"/>
      <c r="O124" s="1"/>
    </row>
    <row r="125" spans="1:15" ht="12.75" customHeight="1">
      <c r="A125" s="56">
        <v>116</v>
      </c>
      <c r="B125" s="31" t="s">
        <v>134</v>
      </c>
      <c r="C125" s="31">
        <v>1166.7</v>
      </c>
      <c r="D125" s="40">
        <v>1164.3000000000002</v>
      </c>
      <c r="E125" s="40">
        <v>1142.4500000000003</v>
      </c>
      <c r="F125" s="40">
        <v>1118.2</v>
      </c>
      <c r="G125" s="40">
        <v>1096.3500000000001</v>
      </c>
      <c r="H125" s="40">
        <v>1188.5500000000004</v>
      </c>
      <c r="I125" s="40">
        <v>1210.4000000000003</v>
      </c>
      <c r="J125" s="40">
        <v>1234.6500000000005</v>
      </c>
      <c r="K125" s="31">
        <v>1186.1500000000001</v>
      </c>
      <c r="L125" s="31">
        <v>1140.05</v>
      </c>
      <c r="M125" s="31">
        <v>40.026179999999997</v>
      </c>
      <c r="N125" s="1"/>
      <c r="O125" s="1"/>
    </row>
    <row r="126" spans="1:15" ht="12.75" customHeight="1">
      <c r="A126" s="56">
        <v>117</v>
      </c>
      <c r="B126" s="31" t="s">
        <v>167</v>
      </c>
      <c r="C126" s="31">
        <v>6600.85</v>
      </c>
      <c r="D126" s="40">
        <v>6584.4666666666672</v>
      </c>
      <c r="E126" s="40">
        <v>6548.4833333333345</v>
      </c>
      <c r="F126" s="40">
        <v>6496.1166666666677</v>
      </c>
      <c r="G126" s="40">
        <v>6460.133333333335</v>
      </c>
      <c r="H126" s="40">
        <v>6636.8333333333339</v>
      </c>
      <c r="I126" s="40">
        <v>6672.8166666666675</v>
      </c>
      <c r="J126" s="40">
        <v>6725.1833333333334</v>
      </c>
      <c r="K126" s="31">
        <v>6620.45</v>
      </c>
      <c r="L126" s="31">
        <v>6532.1</v>
      </c>
      <c r="M126" s="31">
        <v>2.21706</v>
      </c>
      <c r="N126" s="1"/>
      <c r="O126" s="1"/>
    </row>
    <row r="127" spans="1:15" ht="12.75" customHeight="1">
      <c r="A127" s="56">
        <v>118</v>
      </c>
      <c r="B127" s="31" t="s">
        <v>136</v>
      </c>
      <c r="C127" s="31">
        <v>1691</v>
      </c>
      <c r="D127" s="40">
        <v>1690.6166666666668</v>
      </c>
      <c r="E127" s="40">
        <v>1677.0333333333335</v>
      </c>
      <c r="F127" s="40">
        <v>1663.0666666666668</v>
      </c>
      <c r="G127" s="40">
        <v>1649.4833333333336</v>
      </c>
      <c r="H127" s="40">
        <v>1704.5833333333335</v>
      </c>
      <c r="I127" s="40">
        <v>1718.1666666666665</v>
      </c>
      <c r="J127" s="40">
        <v>1732.1333333333334</v>
      </c>
      <c r="K127" s="31">
        <v>1704.2</v>
      </c>
      <c r="L127" s="31">
        <v>1676.65</v>
      </c>
      <c r="M127" s="31">
        <v>54.76108</v>
      </c>
      <c r="N127" s="1"/>
      <c r="O127" s="1"/>
    </row>
    <row r="128" spans="1:15" ht="12.75" customHeight="1">
      <c r="A128" s="56">
        <v>119</v>
      </c>
      <c r="B128" s="31" t="s">
        <v>133</v>
      </c>
      <c r="C128" s="31">
        <v>1947.7</v>
      </c>
      <c r="D128" s="40">
        <v>1957.55</v>
      </c>
      <c r="E128" s="40">
        <v>1926.5</v>
      </c>
      <c r="F128" s="40">
        <v>1905.3</v>
      </c>
      <c r="G128" s="40">
        <v>1874.25</v>
      </c>
      <c r="H128" s="40">
        <v>1978.75</v>
      </c>
      <c r="I128" s="40">
        <v>2009.7999999999997</v>
      </c>
      <c r="J128" s="40">
        <v>2031</v>
      </c>
      <c r="K128" s="31">
        <v>1988.6</v>
      </c>
      <c r="L128" s="31">
        <v>1936.35</v>
      </c>
      <c r="M128" s="31">
        <v>5.18119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2362.9499999999998</v>
      </c>
      <c r="D129" s="40">
        <v>2335.9833333333331</v>
      </c>
      <c r="E129" s="40">
        <v>2286.9666666666662</v>
      </c>
      <c r="F129" s="40">
        <v>2210.9833333333331</v>
      </c>
      <c r="G129" s="40">
        <v>2161.9666666666662</v>
      </c>
      <c r="H129" s="40">
        <v>2411.9666666666662</v>
      </c>
      <c r="I129" s="40">
        <v>2460.9833333333336</v>
      </c>
      <c r="J129" s="40">
        <v>2536.9666666666662</v>
      </c>
      <c r="K129" s="31">
        <v>2385</v>
      </c>
      <c r="L129" s="31">
        <v>2260</v>
      </c>
      <c r="M129" s="31">
        <v>3.4331200000000002</v>
      </c>
      <c r="N129" s="1"/>
      <c r="O129" s="1"/>
    </row>
    <row r="130" spans="1:15" ht="12.75" customHeight="1">
      <c r="A130" s="56">
        <v>121</v>
      </c>
      <c r="B130" s="31" t="s">
        <v>268</v>
      </c>
      <c r="C130" s="31">
        <v>379.15</v>
      </c>
      <c r="D130" s="40">
        <v>379</v>
      </c>
      <c r="E130" s="40">
        <v>373</v>
      </c>
      <c r="F130" s="40">
        <v>366.85</v>
      </c>
      <c r="G130" s="40">
        <v>360.85</v>
      </c>
      <c r="H130" s="40">
        <v>385.15</v>
      </c>
      <c r="I130" s="40">
        <v>391.15</v>
      </c>
      <c r="J130" s="40">
        <v>397.29999999999995</v>
      </c>
      <c r="K130" s="31">
        <v>385</v>
      </c>
      <c r="L130" s="31">
        <v>372.85</v>
      </c>
      <c r="M130" s="31">
        <v>6.4177099999999996</v>
      </c>
      <c r="N130" s="1"/>
      <c r="O130" s="1"/>
    </row>
    <row r="131" spans="1:15" ht="12.75" customHeight="1">
      <c r="A131" s="56">
        <v>122</v>
      </c>
      <c r="B131" s="31" t="s">
        <v>141</v>
      </c>
      <c r="C131" s="31">
        <v>666.55</v>
      </c>
      <c r="D131" s="40">
        <v>665.18333333333328</v>
      </c>
      <c r="E131" s="40">
        <v>660.36666666666656</v>
      </c>
      <c r="F131" s="40">
        <v>654.18333333333328</v>
      </c>
      <c r="G131" s="40">
        <v>649.36666666666656</v>
      </c>
      <c r="H131" s="40">
        <v>671.36666666666656</v>
      </c>
      <c r="I131" s="40">
        <v>676.18333333333339</v>
      </c>
      <c r="J131" s="40">
        <v>682.36666666666656</v>
      </c>
      <c r="K131" s="31">
        <v>670</v>
      </c>
      <c r="L131" s="31">
        <v>659</v>
      </c>
      <c r="M131" s="31">
        <v>30.421769999999999</v>
      </c>
      <c r="N131" s="1"/>
      <c r="O131" s="1"/>
    </row>
    <row r="132" spans="1:15" ht="12.75" customHeight="1">
      <c r="A132" s="56">
        <v>123</v>
      </c>
      <c r="B132" s="31" t="s">
        <v>140</v>
      </c>
      <c r="C132" s="31">
        <v>407.6</v>
      </c>
      <c r="D132" s="40">
        <v>411.20000000000005</v>
      </c>
      <c r="E132" s="40">
        <v>402.60000000000008</v>
      </c>
      <c r="F132" s="40">
        <v>397.6</v>
      </c>
      <c r="G132" s="40">
        <v>389.00000000000006</v>
      </c>
      <c r="H132" s="40">
        <v>416.2000000000001</v>
      </c>
      <c r="I132" s="40">
        <v>424.8</v>
      </c>
      <c r="J132" s="40">
        <v>429.80000000000013</v>
      </c>
      <c r="K132" s="31">
        <v>419.8</v>
      </c>
      <c r="L132" s="31">
        <v>406.2</v>
      </c>
      <c r="M132" s="31">
        <v>61.270960000000002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3974.7</v>
      </c>
      <c r="D133" s="40">
        <v>3978.3166666666671</v>
      </c>
      <c r="E133" s="40">
        <v>3938.4333333333343</v>
      </c>
      <c r="F133" s="40">
        <v>3902.1666666666674</v>
      </c>
      <c r="G133" s="40">
        <v>3862.2833333333347</v>
      </c>
      <c r="H133" s="40">
        <v>4014.5833333333339</v>
      </c>
      <c r="I133" s="40">
        <v>4054.4666666666662</v>
      </c>
      <c r="J133" s="40">
        <v>4090.7333333333336</v>
      </c>
      <c r="K133" s="31">
        <v>4018.2</v>
      </c>
      <c r="L133" s="31">
        <v>3942.05</v>
      </c>
      <c r="M133" s="31">
        <v>5.03965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1952.45</v>
      </c>
      <c r="D134" s="40">
        <v>1961.3166666666666</v>
      </c>
      <c r="E134" s="40">
        <v>1940.3833333333332</v>
      </c>
      <c r="F134" s="40">
        <v>1928.3166666666666</v>
      </c>
      <c r="G134" s="40">
        <v>1907.3833333333332</v>
      </c>
      <c r="H134" s="40">
        <v>1973.3833333333332</v>
      </c>
      <c r="I134" s="40">
        <v>1994.3166666666666</v>
      </c>
      <c r="J134" s="40">
        <v>2006.3833333333332</v>
      </c>
      <c r="K134" s="31">
        <v>1982.25</v>
      </c>
      <c r="L134" s="31">
        <v>1949.25</v>
      </c>
      <c r="M134" s="31">
        <v>22.221299999999999</v>
      </c>
      <c r="N134" s="1"/>
      <c r="O134" s="1"/>
    </row>
    <row r="135" spans="1:15" ht="12.75" customHeight="1">
      <c r="A135" s="56">
        <v>126</v>
      </c>
      <c r="B135" s="31" t="s">
        <v>144</v>
      </c>
      <c r="C135" s="31">
        <v>90.2</v>
      </c>
      <c r="D135" s="40">
        <v>90.266666666666666</v>
      </c>
      <c r="E135" s="40">
        <v>89.583333333333329</v>
      </c>
      <c r="F135" s="40">
        <v>88.966666666666669</v>
      </c>
      <c r="G135" s="40">
        <v>88.283333333333331</v>
      </c>
      <c r="H135" s="40">
        <v>90.883333333333326</v>
      </c>
      <c r="I135" s="40">
        <v>91.566666666666663</v>
      </c>
      <c r="J135" s="40">
        <v>92.183333333333323</v>
      </c>
      <c r="K135" s="31">
        <v>90.95</v>
      </c>
      <c r="L135" s="31">
        <v>89.65</v>
      </c>
      <c r="M135" s="31">
        <v>47.728540000000002</v>
      </c>
      <c r="N135" s="1"/>
      <c r="O135" s="1"/>
    </row>
    <row r="136" spans="1:15" ht="12.75" customHeight="1">
      <c r="A136" s="56">
        <v>127</v>
      </c>
      <c r="B136" s="31" t="s">
        <v>149</v>
      </c>
      <c r="C136" s="31">
        <v>4688.95</v>
      </c>
      <c r="D136" s="40">
        <v>4684.666666666667</v>
      </c>
      <c r="E136" s="40">
        <v>4628.3333333333339</v>
      </c>
      <c r="F136" s="40">
        <v>4567.7166666666672</v>
      </c>
      <c r="G136" s="40">
        <v>4511.3833333333341</v>
      </c>
      <c r="H136" s="40">
        <v>4745.2833333333338</v>
      </c>
      <c r="I136" s="40">
        <v>4801.6166666666677</v>
      </c>
      <c r="J136" s="40">
        <v>4862.2333333333336</v>
      </c>
      <c r="K136" s="31">
        <v>4741</v>
      </c>
      <c r="L136" s="31">
        <v>4624.05</v>
      </c>
      <c r="M136" s="31">
        <v>3.0417399999999999</v>
      </c>
      <c r="N136" s="1"/>
      <c r="O136" s="1"/>
    </row>
    <row r="137" spans="1:15" ht="12.75" customHeight="1">
      <c r="A137" s="56">
        <v>128</v>
      </c>
      <c r="B137" s="31" t="s">
        <v>146</v>
      </c>
      <c r="C137" s="31">
        <v>443.65</v>
      </c>
      <c r="D137" s="40">
        <v>444.08333333333331</v>
      </c>
      <c r="E137" s="40">
        <v>439.36666666666662</v>
      </c>
      <c r="F137" s="40">
        <v>435.08333333333331</v>
      </c>
      <c r="G137" s="40">
        <v>430.36666666666662</v>
      </c>
      <c r="H137" s="40">
        <v>448.36666666666662</v>
      </c>
      <c r="I137" s="40">
        <v>453.08333333333331</v>
      </c>
      <c r="J137" s="40">
        <v>457.36666666666662</v>
      </c>
      <c r="K137" s="31">
        <v>448.8</v>
      </c>
      <c r="L137" s="31">
        <v>439.8</v>
      </c>
      <c r="M137" s="31">
        <v>20.437830000000002</v>
      </c>
      <c r="N137" s="1"/>
      <c r="O137" s="1"/>
    </row>
    <row r="138" spans="1:15" ht="12.75" customHeight="1">
      <c r="A138" s="56">
        <v>129</v>
      </c>
      <c r="B138" s="31" t="s">
        <v>148</v>
      </c>
      <c r="C138" s="31">
        <v>5777.6</v>
      </c>
      <c r="D138" s="40">
        <v>5778.5333333333328</v>
      </c>
      <c r="E138" s="40">
        <v>5709.0666666666657</v>
      </c>
      <c r="F138" s="40">
        <v>5640.5333333333328</v>
      </c>
      <c r="G138" s="40">
        <v>5571.0666666666657</v>
      </c>
      <c r="H138" s="40">
        <v>5847.0666666666657</v>
      </c>
      <c r="I138" s="40">
        <v>5916.5333333333328</v>
      </c>
      <c r="J138" s="40">
        <v>5985.0666666666657</v>
      </c>
      <c r="K138" s="31">
        <v>5848</v>
      </c>
      <c r="L138" s="31">
        <v>5710</v>
      </c>
      <c r="M138" s="31">
        <v>2.99275</v>
      </c>
      <c r="N138" s="1"/>
      <c r="O138" s="1"/>
    </row>
    <row r="139" spans="1:15" ht="12.75" customHeight="1">
      <c r="A139" s="56">
        <v>130</v>
      </c>
      <c r="B139" s="31" t="s">
        <v>147</v>
      </c>
      <c r="C139" s="31">
        <v>1712.45</v>
      </c>
      <c r="D139" s="40">
        <v>1713.9166666666667</v>
      </c>
      <c r="E139" s="40">
        <v>1698.5333333333335</v>
      </c>
      <c r="F139" s="40">
        <v>1684.6166666666668</v>
      </c>
      <c r="G139" s="40">
        <v>1669.2333333333336</v>
      </c>
      <c r="H139" s="40">
        <v>1727.8333333333335</v>
      </c>
      <c r="I139" s="40">
        <v>1743.2166666666667</v>
      </c>
      <c r="J139" s="40">
        <v>1757.1333333333334</v>
      </c>
      <c r="K139" s="31">
        <v>1729.3</v>
      </c>
      <c r="L139" s="31">
        <v>1700</v>
      </c>
      <c r="M139" s="31">
        <v>13.788629999999999</v>
      </c>
      <c r="N139" s="1"/>
      <c r="O139" s="1"/>
    </row>
    <row r="140" spans="1:15" ht="12.75" customHeight="1">
      <c r="A140" s="56">
        <v>131</v>
      </c>
      <c r="B140" s="31" t="s">
        <v>269</v>
      </c>
      <c r="C140" s="31">
        <v>650.65</v>
      </c>
      <c r="D140" s="40">
        <v>648.2166666666667</v>
      </c>
      <c r="E140" s="40">
        <v>641.43333333333339</v>
      </c>
      <c r="F140" s="40">
        <v>632.2166666666667</v>
      </c>
      <c r="G140" s="40">
        <v>625.43333333333339</v>
      </c>
      <c r="H140" s="40">
        <v>657.43333333333339</v>
      </c>
      <c r="I140" s="40">
        <v>664.2166666666667</v>
      </c>
      <c r="J140" s="40">
        <v>673.43333333333339</v>
      </c>
      <c r="K140" s="31">
        <v>655</v>
      </c>
      <c r="L140" s="31">
        <v>639</v>
      </c>
      <c r="M140" s="31">
        <v>48.040019999999998</v>
      </c>
      <c r="N140" s="1"/>
      <c r="O140" s="1"/>
    </row>
    <row r="141" spans="1:15" ht="12.75" customHeight="1">
      <c r="A141" s="56">
        <v>132</v>
      </c>
      <c r="B141" s="31" t="s">
        <v>150</v>
      </c>
      <c r="C141" s="31">
        <v>956.05</v>
      </c>
      <c r="D141" s="40">
        <v>956.33333333333337</v>
      </c>
      <c r="E141" s="40">
        <v>950.7166666666667</v>
      </c>
      <c r="F141" s="40">
        <v>945.38333333333333</v>
      </c>
      <c r="G141" s="40">
        <v>939.76666666666665</v>
      </c>
      <c r="H141" s="40">
        <v>961.66666666666674</v>
      </c>
      <c r="I141" s="40">
        <v>967.2833333333333</v>
      </c>
      <c r="J141" s="40">
        <v>972.61666666666679</v>
      </c>
      <c r="K141" s="31">
        <v>961.95</v>
      </c>
      <c r="L141" s="31">
        <v>951</v>
      </c>
      <c r="M141" s="31">
        <v>6.9344400000000004</v>
      </c>
      <c r="N141" s="1"/>
      <c r="O141" s="1"/>
    </row>
    <row r="142" spans="1:15" ht="12.75" customHeight="1">
      <c r="A142" s="56">
        <v>133</v>
      </c>
      <c r="B142" s="31" t="s">
        <v>163</v>
      </c>
      <c r="C142" s="31">
        <v>81272.55</v>
      </c>
      <c r="D142" s="40">
        <v>80526.350000000006</v>
      </c>
      <c r="E142" s="40">
        <v>79606.300000000017</v>
      </c>
      <c r="F142" s="40">
        <v>77940.050000000017</v>
      </c>
      <c r="G142" s="40">
        <v>77020.000000000029</v>
      </c>
      <c r="H142" s="40">
        <v>82192.600000000006</v>
      </c>
      <c r="I142" s="40">
        <v>83112.649999999994</v>
      </c>
      <c r="J142" s="40">
        <v>84778.9</v>
      </c>
      <c r="K142" s="31">
        <v>81446.399999999994</v>
      </c>
      <c r="L142" s="31">
        <v>78860.100000000006</v>
      </c>
      <c r="M142" s="31">
        <v>0.22059999999999999</v>
      </c>
      <c r="N142" s="1"/>
      <c r="O142" s="1"/>
    </row>
    <row r="143" spans="1:15" ht="12.75" customHeight="1">
      <c r="A143" s="56">
        <v>134</v>
      </c>
      <c r="B143" s="31" t="s">
        <v>159</v>
      </c>
      <c r="C143" s="31">
        <v>1076.6500000000001</v>
      </c>
      <c r="D143" s="40">
        <v>1079.3833333333334</v>
      </c>
      <c r="E143" s="40">
        <v>1071.2666666666669</v>
      </c>
      <c r="F143" s="40">
        <v>1065.8833333333334</v>
      </c>
      <c r="G143" s="40">
        <v>1057.7666666666669</v>
      </c>
      <c r="H143" s="40">
        <v>1084.7666666666669</v>
      </c>
      <c r="I143" s="40">
        <v>1092.8833333333332</v>
      </c>
      <c r="J143" s="40">
        <v>1098.2666666666669</v>
      </c>
      <c r="K143" s="31">
        <v>1087.5</v>
      </c>
      <c r="L143" s="31">
        <v>1074</v>
      </c>
      <c r="M143" s="31">
        <v>2.2854800000000002</v>
      </c>
      <c r="N143" s="1"/>
      <c r="O143" s="1"/>
    </row>
    <row r="144" spans="1:15" ht="12.75" customHeight="1">
      <c r="A144" s="56">
        <v>135</v>
      </c>
      <c r="B144" s="31" t="s">
        <v>152</v>
      </c>
      <c r="C144" s="31">
        <v>182.5</v>
      </c>
      <c r="D144" s="40">
        <v>183.33333333333334</v>
      </c>
      <c r="E144" s="40">
        <v>181.2166666666667</v>
      </c>
      <c r="F144" s="40">
        <v>179.93333333333337</v>
      </c>
      <c r="G144" s="40">
        <v>177.81666666666672</v>
      </c>
      <c r="H144" s="40">
        <v>184.61666666666667</v>
      </c>
      <c r="I144" s="40">
        <v>186.73333333333329</v>
      </c>
      <c r="J144" s="40">
        <v>188.01666666666665</v>
      </c>
      <c r="K144" s="31">
        <v>185.45</v>
      </c>
      <c r="L144" s="31">
        <v>182.05</v>
      </c>
      <c r="M144" s="31">
        <v>29.187860000000001</v>
      </c>
      <c r="N144" s="1"/>
      <c r="O144" s="1"/>
    </row>
    <row r="145" spans="1:15" ht="12.75" customHeight="1">
      <c r="A145" s="56">
        <v>136</v>
      </c>
      <c r="B145" s="31" t="s">
        <v>151</v>
      </c>
      <c r="C145" s="31">
        <v>878.25</v>
      </c>
      <c r="D145" s="40">
        <v>867.73333333333323</v>
      </c>
      <c r="E145" s="40">
        <v>847.66666666666652</v>
      </c>
      <c r="F145" s="40">
        <v>817.08333333333326</v>
      </c>
      <c r="G145" s="40">
        <v>797.01666666666654</v>
      </c>
      <c r="H145" s="40">
        <v>898.31666666666649</v>
      </c>
      <c r="I145" s="40">
        <v>918.38333333333333</v>
      </c>
      <c r="J145" s="40">
        <v>948.96666666666647</v>
      </c>
      <c r="K145" s="31">
        <v>887.8</v>
      </c>
      <c r="L145" s="31">
        <v>837.15</v>
      </c>
      <c r="M145" s="31">
        <v>95.156729999999996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194.05</v>
      </c>
      <c r="D146" s="40">
        <v>191.28333333333333</v>
      </c>
      <c r="E146" s="40">
        <v>187.76666666666665</v>
      </c>
      <c r="F146" s="40">
        <v>181.48333333333332</v>
      </c>
      <c r="G146" s="40">
        <v>177.96666666666664</v>
      </c>
      <c r="H146" s="40">
        <v>197.56666666666666</v>
      </c>
      <c r="I146" s="40">
        <v>201.08333333333337</v>
      </c>
      <c r="J146" s="40">
        <v>207.36666666666667</v>
      </c>
      <c r="K146" s="31">
        <v>194.8</v>
      </c>
      <c r="L146" s="31">
        <v>185</v>
      </c>
      <c r="M146" s="31">
        <v>99.595070000000007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561.25</v>
      </c>
      <c r="D147" s="40">
        <v>564.4666666666667</v>
      </c>
      <c r="E147" s="40">
        <v>556.98333333333335</v>
      </c>
      <c r="F147" s="40">
        <v>552.7166666666667</v>
      </c>
      <c r="G147" s="40">
        <v>545.23333333333335</v>
      </c>
      <c r="H147" s="40">
        <v>568.73333333333335</v>
      </c>
      <c r="I147" s="40">
        <v>576.2166666666667</v>
      </c>
      <c r="J147" s="40">
        <v>580.48333333333335</v>
      </c>
      <c r="K147" s="31">
        <v>571.95000000000005</v>
      </c>
      <c r="L147" s="31">
        <v>560.20000000000005</v>
      </c>
      <c r="M147" s="31">
        <v>14.494400000000001</v>
      </c>
      <c r="N147" s="1"/>
      <c r="O147" s="1"/>
    </row>
    <row r="148" spans="1:15" ht="12.75" customHeight="1">
      <c r="A148" s="56">
        <v>139</v>
      </c>
      <c r="B148" s="31" t="s">
        <v>155</v>
      </c>
      <c r="C148" s="31">
        <v>7492.5</v>
      </c>
      <c r="D148" s="40">
        <v>7424.25</v>
      </c>
      <c r="E148" s="40">
        <v>7293.5</v>
      </c>
      <c r="F148" s="40">
        <v>7094.5</v>
      </c>
      <c r="G148" s="40">
        <v>6963.75</v>
      </c>
      <c r="H148" s="40">
        <v>7623.25</v>
      </c>
      <c r="I148" s="40">
        <v>7754</v>
      </c>
      <c r="J148" s="40">
        <v>7953</v>
      </c>
      <c r="K148" s="31">
        <v>7555</v>
      </c>
      <c r="L148" s="31">
        <v>7225.25</v>
      </c>
      <c r="M148" s="31">
        <v>16.467269999999999</v>
      </c>
      <c r="N148" s="1"/>
      <c r="O148" s="1"/>
    </row>
    <row r="149" spans="1:15" ht="12.75" customHeight="1">
      <c r="A149" s="56">
        <v>140</v>
      </c>
      <c r="B149" s="31" t="s">
        <v>158</v>
      </c>
      <c r="C149" s="31">
        <v>1026.6500000000001</v>
      </c>
      <c r="D149" s="40">
        <v>1029.5666666666666</v>
      </c>
      <c r="E149" s="40">
        <v>1021.1333333333332</v>
      </c>
      <c r="F149" s="40">
        <v>1015.6166666666666</v>
      </c>
      <c r="G149" s="40">
        <v>1007.1833333333332</v>
      </c>
      <c r="H149" s="40">
        <v>1035.0833333333333</v>
      </c>
      <c r="I149" s="40">
        <v>1043.5166666666667</v>
      </c>
      <c r="J149" s="40">
        <v>1049.0333333333333</v>
      </c>
      <c r="K149" s="31">
        <v>1038</v>
      </c>
      <c r="L149" s="31">
        <v>1024.05</v>
      </c>
      <c r="M149" s="31">
        <v>2.7377099999999999</v>
      </c>
      <c r="N149" s="1"/>
      <c r="O149" s="1"/>
    </row>
    <row r="150" spans="1:15" ht="12.75" customHeight="1">
      <c r="A150" s="56">
        <v>141</v>
      </c>
      <c r="B150" s="31" t="s">
        <v>160</v>
      </c>
      <c r="C150" s="31">
        <v>4259.2</v>
      </c>
      <c r="D150" s="40">
        <v>4261.083333333333</v>
      </c>
      <c r="E150" s="40">
        <v>4198.1666666666661</v>
      </c>
      <c r="F150" s="40">
        <v>4137.1333333333332</v>
      </c>
      <c r="G150" s="40">
        <v>4074.2166666666662</v>
      </c>
      <c r="H150" s="40">
        <v>4322.1166666666659</v>
      </c>
      <c r="I150" s="40">
        <v>4385.0333333333319</v>
      </c>
      <c r="J150" s="40">
        <v>4446.0666666666657</v>
      </c>
      <c r="K150" s="31">
        <v>4324</v>
      </c>
      <c r="L150" s="31">
        <v>4200.05</v>
      </c>
      <c r="M150" s="31">
        <v>9.8200900000000004</v>
      </c>
      <c r="N150" s="1"/>
      <c r="O150" s="1"/>
    </row>
    <row r="151" spans="1:15" ht="12.75" customHeight="1">
      <c r="A151" s="56">
        <v>142</v>
      </c>
      <c r="B151" s="31" t="s">
        <v>162</v>
      </c>
      <c r="C151" s="31">
        <v>3186.2</v>
      </c>
      <c r="D151" s="40">
        <v>3190.0666666666671</v>
      </c>
      <c r="E151" s="40">
        <v>3121.1333333333341</v>
      </c>
      <c r="F151" s="40">
        <v>3056.0666666666671</v>
      </c>
      <c r="G151" s="40">
        <v>2987.1333333333341</v>
      </c>
      <c r="H151" s="40">
        <v>3255.1333333333341</v>
      </c>
      <c r="I151" s="40">
        <v>3324.0666666666675</v>
      </c>
      <c r="J151" s="40">
        <v>3389.1333333333341</v>
      </c>
      <c r="K151" s="31">
        <v>3259</v>
      </c>
      <c r="L151" s="31">
        <v>3125</v>
      </c>
      <c r="M151" s="31">
        <v>7.40158</v>
      </c>
      <c r="N151" s="1"/>
      <c r="O151" s="1"/>
    </row>
    <row r="152" spans="1:15" ht="12.75" customHeight="1">
      <c r="A152" s="56">
        <v>143</v>
      </c>
      <c r="B152" s="31" t="s">
        <v>164</v>
      </c>
      <c r="C152" s="31">
        <v>1544.5</v>
      </c>
      <c r="D152" s="40">
        <v>1546.1333333333332</v>
      </c>
      <c r="E152" s="40">
        <v>1502.4166666666665</v>
      </c>
      <c r="F152" s="40">
        <v>1460.3333333333333</v>
      </c>
      <c r="G152" s="40">
        <v>1416.6166666666666</v>
      </c>
      <c r="H152" s="40">
        <v>1588.2166666666665</v>
      </c>
      <c r="I152" s="40">
        <v>1631.9333333333332</v>
      </c>
      <c r="J152" s="40">
        <v>1674.0166666666664</v>
      </c>
      <c r="K152" s="31">
        <v>1589.85</v>
      </c>
      <c r="L152" s="31">
        <v>1504.05</v>
      </c>
      <c r="M152" s="31">
        <v>16.495609999999999</v>
      </c>
      <c r="N152" s="1"/>
      <c r="O152" s="1"/>
    </row>
    <row r="153" spans="1:15" ht="12.75" customHeight="1">
      <c r="A153" s="56">
        <v>144</v>
      </c>
      <c r="B153" s="31" t="s">
        <v>270</v>
      </c>
      <c r="C153" s="31">
        <v>902.25</v>
      </c>
      <c r="D153" s="40">
        <v>893.08333333333337</v>
      </c>
      <c r="E153" s="40">
        <v>880.16666666666674</v>
      </c>
      <c r="F153" s="40">
        <v>858.08333333333337</v>
      </c>
      <c r="G153" s="40">
        <v>845.16666666666674</v>
      </c>
      <c r="H153" s="40">
        <v>915.16666666666674</v>
      </c>
      <c r="I153" s="40">
        <v>928.08333333333348</v>
      </c>
      <c r="J153" s="40">
        <v>950.16666666666674</v>
      </c>
      <c r="K153" s="31">
        <v>906</v>
      </c>
      <c r="L153" s="31">
        <v>871</v>
      </c>
      <c r="M153" s="31">
        <v>3.7262400000000002</v>
      </c>
      <c r="N153" s="1"/>
      <c r="O153" s="1"/>
    </row>
    <row r="154" spans="1:15" ht="12.75" customHeight="1">
      <c r="A154" s="56">
        <v>145</v>
      </c>
      <c r="B154" s="31" t="s">
        <v>170</v>
      </c>
      <c r="C154" s="31">
        <v>144.35</v>
      </c>
      <c r="D154" s="40">
        <v>144.65</v>
      </c>
      <c r="E154" s="40">
        <v>143.15</v>
      </c>
      <c r="F154" s="40">
        <v>141.94999999999999</v>
      </c>
      <c r="G154" s="40">
        <v>140.44999999999999</v>
      </c>
      <c r="H154" s="40">
        <v>145.85000000000002</v>
      </c>
      <c r="I154" s="40">
        <v>147.35000000000002</v>
      </c>
      <c r="J154" s="40">
        <v>148.55000000000004</v>
      </c>
      <c r="K154" s="31">
        <v>146.15</v>
      </c>
      <c r="L154" s="31">
        <v>143.44999999999999</v>
      </c>
      <c r="M154" s="31">
        <v>72.194730000000007</v>
      </c>
      <c r="N154" s="1"/>
      <c r="O154" s="1"/>
    </row>
    <row r="155" spans="1:15" ht="12.75" customHeight="1">
      <c r="A155" s="56">
        <v>146</v>
      </c>
      <c r="B155" s="31" t="s">
        <v>172</v>
      </c>
      <c r="C155" s="31">
        <v>142.80000000000001</v>
      </c>
      <c r="D155" s="40">
        <v>143.56666666666669</v>
      </c>
      <c r="E155" s="40">
        <v>141.48333333333338</v>
      </c>
      <c r="F155" s="40">
        <v>140.16666666666669</v>
      </c>
      <c r="G155" s="40">
        <v>138.08333333333337</v>
      </c>
      <c r="H155" s="40">
        <v>144.88333333333338</v>
      </c>
      <c r="I155" s="40">
        <v>146.9666666666667</v>
      </c>
      <c r="J155" s="40">
        <v>148.28333333333339</v>
      </c>
      <c r="K155" s="31">
        <v>145.65</v>
      </c>
      <c r="L155" s="31">
        <v>142.25</v>
      </c>
      <c r="M155" s="31">
        <v>100.35682</v>
      </c>
      <c r="N155" s="1"/>
      <c r="O155" s="1"/>
    </row>
    <row r="156" spans="1:15" ht="12.75" customHeight="1">
      <c r="A156" s="56">
        <v>147</v>
      </c>
      <c r="B156" s="31" t="s">
        <v>168</v>
      </c>
      <c r="C156" s="31">
        <v>3971.5</v>
      </c>
      <c r="D156" s="40">
        <v>4000.75</v>
      </c>
      <c r="E156" s="40">
        <v>3923.5</v>
      </c>
      <c r="F156" s="40">
        <v>3875.5</v>
      </c>
      <c r="G156" s="40">
        <v>3798.25</v>
      </c>
      <c r="H156" s="40">
        <v>4048.75</v>
      </c>
      <c r="I156" s="40">
        <v>4126</v>
      </c>
      <c r="J156" s="40">
        <v>4174</v>
      </c>
      <c r="K156" s="31">
        <v>4078</v>
      </c>
      <c r="L156" s="31">
        <v>3952.75</v>
      </c>
      <c r="M156" s="31">
        <v>3.2310699999999999</v>
      </c>
      <c r="N156" s="1"/>
      <c r="O156" s="1"/>
    </row>
    <row r="157" spans="1:15" ht="12.75" customHeight="1">
      <c r="A157" s="56">
        <v>148</v>
      </c>
      <c r="B157" s="31" t="s">
        <v>169</v>
      </c>
      <c r="C157" s="31">
        <v>19045.650000000001</v>
      </c>
      <c r="D157" s="40">
        <v>19101.733333333334</v>
      </c>
      <c r="E157" s="40">
        <v>18899.266666666666</v>
      </c>
      <c r="F157" s="40">
        <v>18752.883333333331</v>
      </c>
      <c r="G157" s="40">
        <v>18550.416666666664</v>
      </c>
      <c r="H157" s="40">
        <v>19248.116666666669</v>
      </c>
      <c r="I157" s="40">
        <v>19450.583333333336</v>
      </c>
      <c r="J157" s="40">
        <v>19596.966666666671</v>
      </c>
      <c r="K157" s="31">
        <v>19304.2</v>
      </c>
      <c r="L157" s="31">
        <v>18955.349999999999</v>
      </c>
      <c r="M157" s="31">
        <v>0.47694999999999999</v>
      </c>
      <c r="N157" s="1"/>
      <c r="O157" s="1"/>
    </row>
    <row r="158" spans="1:15" ht="12.75" customHeight="1">
      <c r="A158" s="56">
        <v>149</v>
      </c>
      <c r="B158" s="31" t="s">
        <v>165</v>
      </c>
      <c r="C158" s="31">
        <v>445.25</v>
      </c>
      <c r="D158" s="40">
        <v>446.05</v>
      </c>
      <c r="E158" s="40">
        <v>442.35</v>
      </c>
      <c r="F158" s="40">
        <v>439.45</v>
      </c>
      <c r="G158" s="40">
        <v>435.75</v>
      </c>
      <c r="H158" s="40">
        <v>448.95000000000005</v>
      </c>
      <c r="I158" s="40">
        <v>452.65</v>
      </c>
      <c r="J158" s="40">
        <v>455.55000000000007</v>
      </c>
      <c r="K158" s="31">
        <v>449.75</v>
      </c>
      <c r="L158" s="31">
        <v>443.15</v>
      </c>
      <c r="M158" s="31">
        <v>5.1637899999999997</v>
      </c>
      <c r="N158" s="1"/>
      <c r="O158" s="1"/>
    </row>
    <row r="159" spans="1:15" ht="12.75" customHeight="1">
      <c r="A159" s="56">
        <v>150</v>
      </c>
      <c r="B159" s="31" t="s">
        <v>271</v>
      </c>
      <c r="C159" s="31">
        <v>937.45</v>
      </c>
      <c r="D159" s="40">
        <v>918.83333333333337</v>
      </c>
      <c r="E159" s="40">
        <v>885.66666666666674</v>
      </c>
      <c r="F159" s="40">
        <v>833.88333333333333</v>
      </c>
      <c r="G159" s="40">
        <v>800.7166666666667</v>
      </c>
      <c r="H159" s="40">
        <v>970.61666666666679</v>
      </c>
      <c r="I159" s="40">
        <v>1003.7833333333335</v>
      </c>
      <c r="J159" s="40">
        <v>1055.5666666666668</v>
      </c>
      <c r="K159" s="31">
        <v>952</v>
      </c>
      <c r="L159" s="31">
        <v>867.05</v>
      </c>
      <c r="M159" s="31">
        <v>51.924689999999998</v>
      </c>
      <c r="N159" s="1"/>
      <c r="O159" s="1"/>
    </row>
    <row r="160" spans="1:15" ht="12.75" customHeight="1">
      <c r="A160" s="56">
        <v>151</v>
      </c>
      <c r="B160" s="31" t="s">
        <v>173</v>
      </c>
      <c r="C160" s="31">
        <v>160.4</v>
      </c>
      <c r="D160" s="40">
        <v>163.35</v>
      </c>
      <c r="E160" s="40">
        <v>156.54999999999998</v>
      </c>
      <c r="F160" s="40">
        <v>152.69999999999999</v>
      </c>
      <c r="G160" s="40">
        <v>145.89999999999998</v>
      </c>
      <c r="H160" s="40">
        <v>167.2</v>
      </c>
      <c r="I160" s="40">
        <v>174</v>
      </c>
      <c r="J160" s="40">
        <v>177.85</v>
      </c>
      <c r="K160" s="31">
        <v>170.15</v>
      </c>
      <c r="L160" s="31">
        <v>159.5</v>
      </c>
      <c r="M160" s="31">
        <v>597.69140000000004</v>
      </c>
      <c r="N160" s="1"/>
      <c r="O160" s="1"/>
    </row>
    <row r="161" spans="1:15" ht="12.75" customHeight="1">
      <c r="A161" s="56">
        <v>152</v>
      </c>
      <c r="B161" s="31" t="s">
        <v>272</v>
      </c>
      <c r="C161" s="31">
        <v>242.45</v>
      </c>
      <c r="D161" s="40">
        <v>245.23333333333332</v>
      </c>
      <c r="E161" s="40">
        <v>238.61666666666665</v>
      </c>
      <c r="F161" s="40">
        <v>234.78333333333333</v>
      </c>
      <c r="G161" s="40">
        <v>228.16666666666666</v>
      </c>
      <c r="H161" s="40">
        <v>249.06666666666663</v>
      </c>
      <c r="I161" s="40">
        <v>255.68333333333331</v>
      </c>
      <c r="J161" s="40">
        <v>259.51666666666665</v>
      </c>
      <c r="K161" s="31">
        <v>251.85</v>
      </c>
      <c r="L161" s="31">
        <v>241.4</v>
      </c>
      <c r="M161" s="31">
        <v>13.091850000000001</v>
      </c>
      <c r="N161" s="1"/>
      <c r="O161" s="1"/>
    </row>
    <row r="162" spans="1:15" ht="12.75" customHeight="1">
      <c r="A162" s="56">
        <v>153</v>
      </c>
      <c r="B162" s="31" t="s">
        <v>180</v>
      </c>
      <c r="C162" s="31">
        <v>3243.05</v>
      </c>
      <c r="D162" s="40">
        <v>3227</v>
      </c>
      <c r="E162" s="40">
        <v>3199.05</v>
      </c>
      <c r="F162" s="40">
        <v>3155.05</v>
      </c>
      <c r="G162" s="40">
        <v>3127.1000000000004</v>
      </c>
      <c r="H162" s="40">
        <v>3271</v>
      </c>
      <c r="I162" s="40">
        <v>3298.95</v>
      </c>
      <c r="J162" s="40">
        <v>3342.95</v>
      </c>
      <c r="K162" s="31">
        <v>3254.95</v>
      </c>
      <c r="L162" s="31">
        <v>3183</v>
      </c>
      <c r="M162" s="31">
        <v>2.84015</v>
      </c>
      <c r="N162" s="1"/>
      <c r="O162" s="1"/>
    </row>
    <row r="163" spans="1:15" ht="12.75" customHeight="1">
      <c r="A163" s="56">
        <v>154</v>
      </c>
      <c r="B163" s="31" t="s">
        <v>174</v>
      </c>
      <c r="C163" s="31">
        <v>37153.85</v>
      </c>
      <c r="D163" s="40">
        <v>36147.799999999996</v>
      </c>
      <c r="E163" s="40">
        <v>35017.149999999994</v>
      </c>
      <c r="F163" s="40">
        <v>32880.449999999997</v>
      </c>
      <c r="G163" s="40">
        <v>31749.799999999996</v>
      </c>
      <c r="H163" s="40">
        <v>38284.499999999993</v>
      </c>
      <c r="I163" s="40">
        <v>39415.15</v>
      </c>
      <c r="J163" s="40">
        <v>41551.849999999991</v>
      </c>
      <c r="K163" s="31">
        <v>37278.449999999997</v>
      </c>
      <c r="L163" s="31">
        <v>34011.1</v>
      </c>
      <c r="M163" s="31">
        <v>1.03807</v>
      </c>
      <c r="N163" s="1"/>
      <c r="O163" s="1"/>
    </row>
    <row r="164" spans="1:15" ht="12.75" customHeight="1">
      <c r="A164" s="56">
        <v>155</v>
      </c>
      <c r="B164" s="31" t="s">
        <v>176</v>
      </c>
      <c r="C164" s="31">
        <v>230.4</v>
      </c>
      <c r="D164" s="40">
        <v>230.65</v>
      </c>
      <c r="E164" s="40">
        <v>229.05</v>
      </c>
      <c r="F164" s="40">
        <v>227.70000000000002</v>
      </c>
      <c r="G164" s="40">
        <v>226.10000000000002</v>
      </c>
      <c r="H164" s="40">
        <v>232</v>
      </c>
      <c r="I164" s="40">
        <v>233.59999999999997</v>
      </c>
      <c r="J164" s="40">
        <v>234.95</v>
      </c>
      <c r="K164" s="31">
        <v>232.25</v>
      </c>
      <c r="L164" s="31">
        <v>229.3</v>
      </c>
      <c r="M164" s="31">
        <v>66.179810000000003</v>
      </c>
      <c r="N164" s="1"/>
      <c r="O164" s="1"/>
    </row>
    <row r="165" spans="1:15" ht="12.75" customHeight="1">
      <c r="A165" s="56">
        <v>156</v>
      </c>
      <c r="B165" s="31" t="s">
        <v>178</v>
      </c>
      <c r="C165" s="31">
        <v>5577.3</v>
      </c>
      <c r="D165" s="40">
        <v>5595.9333333333334</v>
      </c>
      <c r="E165" s="40">
        <v>5551.8666666666668</v>
      </c>
      <c r="F165" s="40">
        <v>5526.4333333333334</v>
      </c>
      <c r="G165" s="40">
        <v>5482.3666666666668</v>
      </c>
      <c r="H165" s="40">
        <v>5621.3666666666668</v>
      </c>
      <c r="I165" s="40">
        <v>5665.4333333333343</v>
      </c>
      <c r="J165" s="40">
        <v>5690.8666666666668</v>
      </c>
      <c r="K165" s="31">
        <v>5640</v>
      </c>
      <c r="L165" s="31">
        <v>5570.5</v>
      </c>
      <c r="M165" s="31">
        <v>0.15079000000000001</v>
      </c>
      <c r="N165" s="1"/>
      <c r="O165" s="1"/>
    </row>
    <row r="166" spans="1:15" ht="12.75" customHeight="1">
      <c r="A166" s="56">
        <v>157</v>
      </c>
      <c r="B166" s="31" t="s">
        <v>179</v>
      </c>
      <c r="C166" s="31">
        <v>2460.5</v>
      </c>
      <c r="D166" s="40">
        <v>2451.5499999999997</v>
      </c>
      <c r="E166" s="40">
        <v>2426.6999999999994</v>
      </c>
      <c r="F166" s="40">
        <v>2392.8999999999996</v>
      </c>
      <c r="G166" s="40">
        <v>2368.0499999999993</v>
      </c>
      <c r="H166" s="40">
        <v>2485.3499999999995</v>
      </c>
      <c r="I166" s="40">
        <v>2510.1999999999998</v>
      </c>
      <c r="J166" s="40">
        <v>2543.9999999999995</v>
      </c>
      <c r="K166" s="31">
        <v>2476.4</v>
      </c>
      <c r="L166" s="31">
        <v>2417.75</v>
      </c>
      <c r="M166" s="31">
        <v>5.8492699999999997</v>
      </c>
      <c r="N166" s="1"/>
      <c r="O166" s="1"/>
    </row>
    <row r="167" spans="1:15" ht="12.75" customHeight="1">
      <c r="A167" s="56">
        <v>158</v>
      </c>
      <c r="B167" s="31" t="s">
        <v>175</v>
      </c>
      <c r="C167" s="31">
        <v>2888.2</v>
      </c>
      <c r="D167" s="40">
        <v>2921.3833333333332</v>
      </c>
      <c r="E167" s="40">
        <v>2827.8166666666666</v>
      </c>
      <c r="F167" s="40">
        <v>2767.4333333333334</v>
      </c>
      <c r="G167" s="40">
        <v>2673.8666666666668</v>
      </c>
      <c r="H167" s="40">
        <v>2981.7666666666664</v>
      </c>
      <c r="I167" s="40">
        <v>3075.333333333333</v>
      </c>
      <c r="J167" s="40">
        <v>3135.7166666666662</v>
      </c>
      <c r="K167" s="31">
        <v>3014.95</v>
      </c>
      <c r="L167" s="31">
        <v>2861</v>
      </c>
      <c r="M167" s="31">
        <v>32.269069999999999</v>
      </c>
      <c r="N167" s="1"/>
      <c r="O167" s="1"/>
    </row>
    <row r="168" spans="1:15" ht="12.75" customHeight="1">
      <c r="A168" s="56">
        <v>159</v>
      </c>
      <c r="B168" s="31" t="s">
        <v>273</v>
      </c>
      <c r="C168" s="31">
        <v>2419.65</v>
      </c>
      <c r="D168" s="40">
        <v>2420.3000000000002</v>
      </c>
      <c r="E168" s="40">
        <v>2391.6500000000005</v>
      </c>
      <c r="F168" s="40">
        <v>2363.6500000000005</v>
      </c>
      <c r="G168" s="40">
        <v>2335.0000000000009</v>
      </c>
      <c r="H168" s="40">
        <v>2448.3000000000002</v>
      </c>
      <c r="I168" s="40">
        <v>2476.9499999999998</v>
      </c>
      <c r="J168" s="40">
        <v>2504.9499999999998</v>
      </c>
      <c r="K168" s="31">
        <v>2448.9499999999998</v>
      </c>
      <c r="L168" s="31">
        <v>2392.3000000000002</v>
      </c>
      <c r="M168" s="31">
        <v>3.0331299999999999</v>
      </c>
      <c r="N168" s="1"/>
      <c r="O168" s="1"/>
    </row>
    <row r="169" spans="1:15" ht="12.75" customHeight="1">
      <c r="A169" s="56">
        <v>160</v>
      </c>
      <c r="B169" s="31" t="s">
        <v>177</v>
      </c>
      <c r="C169" s="31">
        <v>141.05000000000001</v>
      </c>
      <c r="D169" s="40">
        <v>141.35</v>
      </c>
      <c r="E169" s="40">
        <v>139.89999999999998</v>
      </c>
      <c r="F169" s="40">
        <v>138.74999999999997</v>
      </c>
      <c r="G169" s="40">
        <v>137.29999999999995</v>
      </c>
      <c r="H169" s="40">
        <v>142.5</v>
      </c>
      <c r="I169" s="40">
        <v>143.94999999999999</v>
      </c>
      <c r="J169" s="40">
        <v>145.10000000000002</v>
      </c>
      <c r="K169" s="31">
        <v>142.80000000000001</v>
      </c>
      <c r="L169" s="31">
        <v>140.19999999999999</v>
      </c>
      <c r="M169" s="31">
        <v>35.639220000000002</v>
      </c>
      <c r="N169" s="1"/>
      <c r="O169" s="1"/>
    </row>
    <row r="170" spans="1:15" ht="12.75" customHeight="1">
      <c r="A170" s="56">
        <v>161</v>
      </c>
      <c r="B170" s="31" t="s">
        <v>182</v>
      </c>
      <c r="C170" s="31">
        <v>188.3</v>
      </c>
      <c r="D170" s="40">
        <v>189.15</v>
      </c>
      <c r="E170" s="40">
        <v>186.75</v>
      </c>
      <c r="F170" s="40">
        <v>185.2</v>
      </c>
      <c r="G170" s="40">
        <v>182.79999999999998</v>
      </c>
      <c r="H170" s="40">
        <v>190.70000000000002</v>
      </c>
      <c r="I170" s="40">
        <v>193.10000000000005</v>
      </c>
      <c r="J170" s="40">
        <v>194.65000000000003</v>
      </c>
      <c r="K170" s="31">
        <v>191.55</v>
      </c>
      <c r="L170" s="31">
        <v>187.6</v>
      </c>
      <c r="M170" s="31">
        <v>50.502749999999999</v>
      </c>
      <c r="N170" s="1"/>
      <c r="O170" s="1"/>
    </row>
    <row r="171" spans="1:15" ht="12.75" customHeight="1">
      <c r="A171" s="56">
        <v>162</v>
      </c>
      <c r="B171" s="31" t="s">
        <v>274</v>
      </c>
      <c r="C171" s="31">
        <v>484.6</v>
      </c>
      <c r="D171" s="40">
        <v>482.13333333333338</v>
      </c>
      <c r="E171" s="40">
        <v>469.46666666666675</v>
      </c>
      <c r="F171" s="40">
        <v>454.33333333333337</v>
      </c>
      <c r="G171" s="40">
        <v>441.66666666666674</v>
      </c>
      <c r="H171" s="40">
        <v>497.26666666666677</v>
      </c>
      <c r="I171" s="40">
        <v>509.93333333333339</v>
      </c>
      <c r="J171" s="40">
        <v>525.06666666666683</v>
      </c>
      <c r="K171" s="31">
        <v>494.8</v>
      </c>
      <c r="L171" s="31">
        <v>467</v>
      </c>
      <c r="M171" s="31">
        <v>25.117850000000001</v>
      </c>
      <c r="N171" s="1"/>
      <c r="O171" s="1"/>
    </row>
    <row r="172" spans="1:15" ht="12.75" customHeight="1">
      <c r="A172" s="56">
        <v>163</v>
      </c>
      <c r="B172" s="31" t="s">
        <v>275</v>
      </c>
      <c r="C172" s="31">
        <v>13776.2</v>
      </c>
      <c r="D172" s="40">
        <v>13853.516666666668</v>
      </c>
      <c r="E172" s="40">
        <v>13652.883333333337</v>
      </c>
      <c r="F172" s="40">
        <v>13529.566666666669</v>
      </c>
      <c r="G172" s="40">
        <v>13328.933333333338</v>
      </c>
      <c r="H172" s="40">
        <v>13976.833333333336</v>
      </c>
      <c r="I172" s="40">
        <v>14177.466666666667</v>
      </c>
      <c r="J172" s="40">
        <v>14300.783333333335</v>
      </c>
      <c r="K172" s="31">
        <v>14054.15</v>
      </c>
      <c r="L172" s="31">
        <v>13730.2</v>
      </c>
      <c r="M172" s="31">
        <v>2.58E-2</v>
      </c>
      <c r="N172" s="1"/>
      <c r="O172" s="1"/>
    </row>
    <row r="173" spans="1:15" ht="12.75" customHeight="1">
      <c r="A173" s="56">
        <v>164</v>
      </c>
      <c r="B173" s="31" t="s">
        <v>181</v>
      </c>
      <c r="C173" s="31">
        <v>39.9</v>
      </c>
      <c r="D173" s="40">
        <v>40.099999999999994</v>
      </c>
      <c r="E173" s="40">
        <v>39.649999999999991</v>
      </c>
      <c r="F173" s="40">
        <v>39.4</v>
      </c>
      <c r="G173" s="40">
        <v>38.949999999999996</v>
      </c>
      <c r="H173" s="40">
        <v>40.349999999999987</v>
      </c>
      <c r="I173" s="40">
        <v>40.79999999999999</v>
      </c>
      <c r="J173" s="40">
        <v>41.049999999999983</v>
      </c>
      <c r="K173" s="31">
        <v>40.549999999999997</v>
      </c>
      <c r="L173" s="31">
        <v>39.85</v>
      </c>
      <c r="M173" s="31">
        <v>350.42174</v>
      </c>
      <c r="N173" s="1"/>
      <c r="O173" s="1"/>
    </row>
    <row r="174" spans="1:15" ht="12.75" customHeight="1">
      <c r="A174" s="56">
        <v>165</v>
      </c>
      <c r="B174" s="31" t="s">
        <v>186</v>
      </c>
      <c r="C174" s="31">
        <v>189.4</v>
      </c>
      <c r="D174" s="40">
        <v>188.75</v>
      </c>
      <c r="E174" s="40">
        <v>186.15</v>
      </c>
      <c r="F174" s="40">
        <v>182.9</v>
      </c>
      <c r="G174" s="40">
        <v>180.3</v>
      </c>
      <c r="H174" s="40">
        <v>192</v>
      </c>
      <c r="I174" s="40">
        <v>194.60000000000002</v>
      </c>
      <c r="J174" s="40">
        <v>197.85</v>
      </c>
      <c r="K174" s="31">
        <v>191.35</v>
      </c>
      <c r="L174" s="31">
        <v>185.5</v>
      </c>
      <c r="M174" s="31">
        <v>54.725209999999997</v>
      </c>
      <c r="N174" s="1"/>
      <c r="O174" s="1"/>
    </row>
    <row r="175" spans="1:15" ht="12.75" customHeight="1">
      <c r="A175" s="56">
        <v>166</v>
      </c>
      <c r="B175" s="31" t="s">
        <v>187</v>
      </c>
      <c r="C175" s="31">
        <v>158.15</v>
      </c>
      <c r="D175" s="40">
        <v>158.6</v>
      </c>
      <c r="E175" s="40">
        <v>157.1</v>
      </c>
      <c r="F175" s="40">
        <v>156.05000000000001</v>
      </c>
      <c r="G175" s="40">
        <v>154.55000000000001</v>
      </c>
      <c r="H175" s="40">
        <v>159.64999999999998</v>
      </c>
      <c r="I175" s="40">
        <v>161.14999999999998</v>
      </c>
      <c r="J175" s="40">
        <v>162.19999999999996</v>
      </c>
      <c r="K175" s="31">
        <v>160.1</v>
      </c>
      <c r="L175" s="31">
        <v>157.55000000000001</v>
      </c>
      <c r="M175" s="31">
        <v>25.61768</v>
      </c>
      <c r="N175" s="1"/>
      <c r="O175" s="1"/>
    </row>
    <row r="176" spans="1:15" ht="12.75" customHeight="1">
      <c r="A176" s="56">
        <v>167</v>
      </c>
      <c r="B176" s="31" t="s">
        <v>188</v>
      </c>
      <c r="C176" s="31">
        <v>2572.4</v>
      </c>
      <c r="D176" s="40">
        <v>2579.6166666666663</v>
      </c>
      <c r="E176" s="40">
        <v>2560.4833333333327</v>
      </c>
      <c r="F176" s="40">
        <v>2548.5666666666662</v>
      </c>
      <c r="G176" s="40">
        <v>2529.4333333333325</v>
      </c>
      <c r="H176" s="40">
        <v>2591.5333333333328</v>
      </c>
      <c r="I176" s="40">
        <v>2610.666666666667</v>
      </c>
      <c r="J176" s="40">
        <v>2622.583333333333</v>
      </c>
      <c r="K176" s="31">
        <v>2598.75</v>
      </c>
      <c r="L176" s="31">
        <v>2567.6999999999998</v>
      </c>
      <c r="M176" s="31">
        <v>29.2437</v>
      </c>
      <c r="N176" s="1"/>
      <c r="O176" s="1"/>
    </row>
    <row r="177" spans="1:15" ht="12.75" customHeight="1">
      <c r="A177" s="56">
        <v>168</v>
      </c>
      <c r="B177" s="31" t="s">
        <v>276</v>
      </c>
      <c r="C177" s="31">
        <v>1139.3499999999999</v>
      </c>
      <c r="D177" s="40">
        <v>1133.5833333333333</v>
      </c>
      <c r="E177" s="40">
        <v>1124.2666666666664</v>
      </c>
      <c r="F177" s="40">
        <v>1109.1833333333332</v>
      </c>
      <c r="G177" s="40">
        <v>1099.8666666666663</v>
      </c>
      <c r="H177" s="40">
        <v>1148.6666666666665</v>
      </c>
      <c r="I177" s="40">
        <v>1157.9833333333336</v>
      </c>
      <c r="J177" s="40">
        <v>1173.0666666666666</v>
      </c>
      <c r="K177" s="31">
        <v>1142.9000000000001</v>
      </c>
      <c r="L177" s="31">
        <v>1118.5</v>
      </c>
      <c r="M177" s="31">
        <v>22.432259999999999</v>
      </c>
      <c r="N177" s="1"/>
      <c r="O177" s="1"/>
    </row>
    <row r="178" spans="1:15" ht="12.75" customHeight="1">
      <c r="A178" s="56">
        <v>169</v>
      </c>
      <c r="B178" s="31" t="s">
        <v>190</v>
      </c>
      <c r="C178" s="31">
        <v>1215.05</v>
      </c>
      <c r="D178" s="40">
        <v>1218.8166666666666</v>
      </c>
      <c r="E178" s="40">
        <v>1203.4333333333332</v>
      </c>
      <c r="F178" s="40">
        <v>1191.8166666666666</v>
      </c>
      <c r="G178" s="40">
        <v>1176.4333333333332</v>
      </c>
      <c r="H178" s="40">
        <v>1230.4333333333332</v>
      </c>
      <c r="I178" s="40">
        <v>1245.8166666666664</v>
      </c>
      <c r="J178" s="40">
        <v>1257.4333333333332</v>
      </c>
      <c r="K178" s="31">
        <v>1234.2</v>
      </c>
      <c r="L178" s="31">
        <v>1207.2</v>
      </c>
      <c r="M178" s="31">
        <v>26.740069999999999</v>
      </c>
      <c r="N178" s="1"/>
      <c r="O178" s="1"/>
    </row>
    <row r="179" spans="1:15" ht="12.75" customHeight="1">
      <c r="A179" s="56">
        <v>170</v>
      </c>
      <c r="B179" s="31" t="s">
        <v>194</v>
      </c>
      <c r="C179" s="31">
        <v>11576.7</v>
      </c>
      <c r="D179" s="40">
        <v>11573.333333333334</v>
      </c>
      <c r="E179" s="40">
        <v>11456.666666666668</v>
      </c>
      <c r="F179" s="40">
        <v>11336.633333333333</v>
      </c>
      <c r="G179" s="40">
        <v>11219.966666666667</v>
      </c>
      <c r="H179" s="40">
        <v>11693.366666666669</v>
      </c>
      <c r="I179" s="40">
        <v>11810.033333333336</v>
      </c>
      <c r="J179" s="40">
        <v>11930.066666666669</v>
      </c>
      <c r="K179" s="31">
        <v>11690</v>
      </c>
      <c r="L179" s="31">
        <v>11453.3</v>
      </c>
      <c r="M179" s="31">
        <v>2.3731499999999999</v>
      </c>
      <c r="N179" s="1"/>
      <c r="O179" s="1"/>
    </row>
    <row r="180" spans="1:15" ht="12.75" customHeight="1">
      <c r="A180" s="56">
        <v>171</v>
      </c>
      <c r="B180" s="31" t="s">
        <v>277</v>
      </c>
      <c r="C180" s="31">
        <v>7813.15</v>
      </c>
      <c r="D180" s="40">
        <v>7893.583333333333</v>
      </c>
      <c r="E180" s="40">
        <v>7721.7166666666662</v>
      </c>
      <c r="F180" s="40">
        <v>7630.2833333333328</v>
      </c>
      <c r="G180" s="40">
        <v>7458.4166666666661</v>
      </c>
      <c r="H180" s="40">
        <v>7985.0166666666664</v>
      </c>
      <c r="I180" s="40">
        <v>8156.8833333333332</v>
      </c>
      <c r="J180" s="40">
        <v>8248.3166666666657</v>
      </c>
      <c r="K180" s="31">
        <v>8065.45</v>
      </c>
      <c r="L180" s="31">
        <v>7802.15</v>
      </c>
      <c r="M180" s="31">
        <v>0.20488000000000001</v>
      </c>
      <c r="N180" s="1"/>
      <c r="O180" s="1"/>
    </row>
    <row r="181" spans="1:15" ht="12.75" customHeight="1">
      <c r="A181" s="56">
        <v>172</v>
      </c>
      <c r="B181" s="31" t="s">
        <v>192</v>
      </c>
      <c r="C181" s="31">
        <v>28059.35</v>
      </c>
      <c r="D181" s="40">
        <v>28091.183333333331</v>
      </c>
      <c r="E181" s="40">
        <v>27837.566666666662</v>
      </c>
      <c r="F181" s="40">
        <v>27615.783333333333</v>
      </c>
      <c r="G181" s="40">
        <v>27362.166666666664</v>
      </c>
      <c r="H181" s="40">
        <v>28312.96666666666</v>
      </c>
      <c r="I181" s="40">
        <v>28566.583333333328</v>
      </c>
      <c r="J181" s="40">
        <v>28788.366666666658</v>
      </c>
      <c r="K181" s="31">
        <v>28344.799999999999</v>
      </c>
      <c r="L181" s="31">
        <v>27869.4</v>
      </c>
      <c r="M181" s="31">
        <v>0.43358000000000002</v>
      </c>
      <c r="N181" s="1"/>
      <c r="O181" s="1"/>
    </row>
    <row r="182" spans="1:15" ht="12.75" customHeight="1">
      <c r="A182" s="56">
        <v>173</v>
      </c>
      <c r="B182" s="31" t="s">
        <v>195</v>
      </c>
      <c r="C182" s="31">
        <v>1343.2</v>
      </c>
      <c r="D182" s="40">
        <v>1335.1333333333334</v>
      </c>
      <c r="E182" s="40">
        <v>1323.8666666666668</v>
      </c>
      <c r="F182" s="40">
        <v>1304.5333333333333</v>
      </c>
      <c r="G182" s="40">
        <v>1293.2666666666667</v>
      </c>
      <c r="H182" s="40">
        <v>1354.4666666666669</v>
      </c>
      <c r="I182" s="40">
        <v>1365.7333333333338</v>
      </c>
      <c r="J182" s="40">
        <v>1385.0666666666671</v>
      </c>
      <c r="K182" s="31">
        <v>1346.4</v>
      </c>
      <c r="L182" s="31">
        <v>1315.8</v>
      </c>
      <c r="M182" s="31">
        <v>7.4796800000000001</v>
      </c>
      <c r="N182" s="1"/>
      <c r="O182" s="1"/>
    </row>
    <row r="183" spans="1:15" ht="12.75" customHeight="1">
      <c r="A183" s="56">
        <v>174</v>
      </c>
      <c r="B183" s="31" t="s">
        <v>193</v>
      </c>
      <c r="C183" s="31">
        <v>2236.9499999999998</v>
      </c>
      <c r="D183" s="40">
        <v>2231.0166666666669</v>
      </c>
      <c r="E183" s="40">
        <v>2220.7333333333336</v>
      </c>
      <c r="F183" s="40">
        <v>2204.5166666666669</v>
      </c>
      <c r="G183" s="40">
        <v>2194.2333333333336</v>
      </c>
      <c r="H183" s="40">
        <v>2247.2333333333336</v>
      </c>
      <c r="I183" s="40">
        <v>2257.5166666666673</v>
      </c>
      <c r="J183" s="40">
        <v>2273.7333333333336</v>
      </c>
      <c r="K183" s="31">
        <v>2241.3000000000002</v>
      </c>
      <c r="L183" s="31">
        <v>2214.8000000000002</v>
      </c>
      <c r="M183" s="31">
        <v>1.39307</v>
      </c>
      <c r="N183" s="1"/>
      <c r="O183" s="1"/>
    </row>
    <row r="184" spans="1:15" ht="12.75" customHeight="1">
      <c r="A184" s="56">
        <v>175</v>
      </c>
      <c r="B184" s="31" t="s">
        <v>191</v>
      </c>
      <c r="C184" s="31">
        <v>457.9</v>
      </c>
      <c r="D184" s="40">
        <v>459.66666666666669</v>
      </c>
      <c r="E184" s="40">
        <v>455.33333333333337</v>
      </c>
      <c r="F184" s="40">
        <v>452.76666666666671</v>
      </c>
      <c r="G184" s="40">
        <v>448.43333333333339</v>
      </c>
      <c r="H184" s="40">
        <v>462.23333333333335</v>
      </c>
      <c r="I184" s="40">
        <v>466.56666666666672</v>
      </c>
      <c r="J184" s="40">
        <v>469.13333333333333</v>
      </c>
      <c r="K184" s="31">
        <v>464</v>
      </c>
      <c r="L184" s="31">
        <v>457.1</v>
      </c>
      <c r="M184" s="31">
        <v>99.846509999999995</v>
      </c>
      <c r="N184" s="1"/>
      <c r="O184" s="1"/>
    </row>
    <row r="185" spans="1:15" ht="12.75" customHeight="1">
      <c r="A185" s="56">
        <v>176</v>
      </c>
      <c r="B185" s="31" t="s">
        <v>189</v>
      </c>
      <c r="C185" s="31">
        <v>115.5</v>
      </c>
      <c r="D185" s="40">
        <v>116.10000000000001</v>
      </c>
      <c r="E185" s="40">
        <v>114.40000000000002</v>
      </c>
      <c r="F185" s="40">
        <v>113.30000000000001</v>
      </c>
      <c r="G185" s="40">
        <v>111.60000000000002</v>
      </c>
      <c r="H185" s="40">
        <v>117.20000000000002</v>
      </c>
      <c r="I185" s="40">
        <v>118.9</v>
      </c>
      <c r="J185" s="40">
        <v>120.00000000000001</v>
      </c>
      <c r="K185" s="31">
        <v>117.8</v>
      </c>
      <c r="L185" s="31">
        <v>115</v>
      </c>
      <c r="M185" s="31">
        <v>223.81530000000001</v>
      </c>
      <c r="N185" s="1"/>
      <c r="O185" s="1"/>
    </row>
    <row r="186" spans="1:15" ht="12.75" customHeight="1">
      <c r="A186" s="56">
        <v>177</v>
      </c>
      <c r="B186" s="31" t="s">
        <v>196</v>
      </c>
      <c r="C186" s="31">
        <v>823.25</v>
      </c>
      <c r="D186" s="40">
        <v>817.9</v>
      </c>
      <c r="E186" s="40">
        <v>809.44999999999993</v>
      </c>
      <c r="F186" s="40">
        <v>795.65</v>
      </c>
      <c r="G186" s="40">
        <v>787.19999999999993</v>
      </c>
      <c r="H186" s="40">
        <v>831.69999999999993</v>
      </c>
      <c r="I186" s="40">
        <v>840.15</v>
      </c>
      <c r="J186" s="40">
        <v>853.94999999999993</v>
      </c>
      <c r="K186" s="31">
        <v>826.35</v>
      </c>
      <c r="L186" s="31">
        <v>804.1</v>
      </c>
      <c r="M186" s="31">
        <v>40.890610000000002</v>
      </c>
      <c r="N186" s="1"/>
      <c r="O186" s="1"/>
    </row>
    <row r="187" spans="1:15" ht="12.75" customHeight="1">
      <c r="A187" s="56">
        <v>178</v>
      </c>
      <c r="B187" s="31" t="s">
        <v>197</v>
      </c>
      <c r="C187" s="31">
        <v>543.04999999999995</v>
      </c>
      <c r="D187" s="40">
        <v>544.01666666666665</v>
      </c>
      <c r="E187" s="40">
        <v>537.0333333333333</v>
      </c>
      <c r="F187" s="40">
        <v>531.01666666666665</v>
      </c>
      <c r="G187" s="40">
        <v>524.0333333333333</v>
      </c>
      <c r="H187" s="40">
        <v>550.0333333333333</v>
      </c>
      <c r="I187" s="40">
        <v>557.01666666666665</v>
      </c>
      <c r="J187" s="40">
        <v>563.0333333333333</v>
      </c>
      <c r="K187" s="31">
        <v>551</v>
      </c>
      <c r="L187" s="31">
        <v>538</v>
      </c>
      <c r="M187" s="31">
        <v>25.241679999999999</v>
      </c>
      <c r="N187" s="1"/>
      <c r="O187" s="1"/>
    </row>
    <row r="188" spans="1:15" ht="12.75" customHeight="1">
      <c r="A188" s="56">
        <v>179</v>
      </c>
      <c r="B188" s="31" t="s">
        <v>278</v>
      </c>
      <c r="C188" s="31">
        <v>621.70000000000005</v>
      </c>
      <c r="D188" s="40">
        <v>623.1</v>
      </c>
      <c r="E188" s="40">
        <v>616.6</v>
      </c>
      <c r="F188" s="40">
        <v>611.5</v>
      </c>
      <c r="G188" s="40">
        <v>605</v>
      </c>
      <c r="H188" s="40">
        <v>628.20000000000005</v>
      </c>
      <c r="I188" s="40">
        <v>634.70000000000005</v>
      </c>
      <c r="J188" s="40">
        <v>639.80000000000007</v>
      </c>
      <c r="K188" s="31">
        <v>629.6</v>
      </c>
      <c r="L188" s="31">
        <v>618</v>
      </c>
      <c r="M188" s="31">
        <v>3.0963599999999998</v>
      </c>
      <c r="N188" s="1"/>
      <c r="O188" s="1"/>
    </row>
    <row r="189" spans="1:15" ht="12.75" customHeight="1">
      <c r="A189" s="56">
        <v>180</v>
      </c>
      <c r="B189" s="31" t="s">
        <v>209</v>
      </c>
      <c r="C189" s="31">
        <v>557.75</v>
      </c>
      <c r="D189" s="40">
        <v>555.05000000000007</v>
      </c>
      <c r="E189" s="40">
        <v>546.90000000000009</v>
      </c>
      <c r="F189" s="40">
        <v>536.05000000000007</v>
      </c>
      <c r="G189" s="40">
        <v>527.90000000000009</v>
      </c>
      <c r="H189" s="40">
        <v>565.90000000000009</v>
      </c>
      <c r="I189" s="40">
        <v>574.04999999999995</v>
      </c>
      <c r="J189" s="40">
        <v>584.90000000000009</v>
      </c>
      <c r="K189" s="31">
        <v>563.20000000000005</v>
      </c>
      <c r="L189" s="31">
        <v>544.20000000000005</v>
      </c>
      <c r="M189" s="31">
        <v>28.734480000000001</v>
      </c>
      <c r="N189" s="1"/>
      <c r="O189" s="1"/>
    </row>
    <row r="190" spans="1:15" ht="12.75" customHeight="1">
      <c r="A190" s="56">
        <v>181</v>
      </c>
      <c r="B190" s="31" t="s">
        <v>198</v>
      </c>
      <c r="C190" s="31">
        <v>959.05</v>
      </c>
      <c r="D190" s="40">
        <v>963.33333333333337</v>
      </c>
      <c r="E190" s="40">
        <v>947.7166666666667</v>
      </c>
      <c r="F190" s="40">
        <v>936.38333333333333</v>
      </c>
      <c r="G190" s="40">
        <v>920.76666666666665</v>
      </c>
      <c r="H190" s="40">
        <v>974.66666666666674</v>
      </c>
      <c r="I190" s="40">
        <v>990.2833333333333</v>
      </c>
      <c r="J190" s="40">
        <v>1001.6166666666668</v>
      </c>
      <c r="K190" s="31">
        <v>978.95</v>
      </c>
      <c r="L190" s="31">
        <v>952</v>
      </c>
      <c r="M190" s="31">
        <v>28.53274</v>
      </c>
      <c r="N190" s="1"/>
      <c r="O190" s="1"/>
    </row>
    <row r="191" spans="1:15" ht="12.75" customHeight="1">
      <c r="A191" s="56">
        <v>182</v>
      </c>
      <c r="B191" s="31" t="s">
        <v>203</v>
      </c>
      <c r="C191" s="31">
        <v>3892.9</v>
      </c>
      <c r="D191" s="40">
        <v>3870.65</v>
      </c>
      <c r="E191" s="40">
        <v>3842.3</v>
      </c>
      <c r="F191" s="40">
        <v>3791.7000000000003</v>
      </c>
      <c r="G191" s="40">
        <v>3763.3500000000004</v>
      </c>
      <c r="H191" s="40">
        <v>3921.25</v>
      </c>
      <c r="I191" s="40">
        <v>3949.5999999999995</v>
      </c>
      <c r="J191" s="40">
        <v>4000.2</v>
      </c>
      <c r="K191" s="31">
        <v>3899</v>
      </c>
      <c r="L191" s="31">
        <v>3820.05</v>
      </c>
      <c r="M191" s="31">
        <v>16.472329999999999</v>
      </c>
      <c r="N191" s="1"/>
      <c r="O191" s="1"/>
    </row>
    <row r="192" spans="1:15" ht="12.75" customHeight="1">
      <c r="A192" s="56">
        <v>183</v>
      </c>
      <c r="B192" s="31" t="s">
        <v>199</v>
      </c>
      <c r="C192" s="31">
        <v>824.55</v>
      </c>
      <c r="D192" s="40">
        <v>825.5333333333333</v>
      </c>
      <c r="E192" s="40">
        <v>820.36666666666656</v>
      </c>
      <c r="F192" s="40">
        <v>816.18333333333328</v>
      </c>
      <c r="G192" s="40">
        <v>811.01666666666654</v>
      </c>
      <c r="H192" s="40">
        <v>829.71666666666658</v>
      </c>
      <c r="I192" s="40">
        <v>834.88333333333333</v>
      </c>
      <c r="J192" s="40">
        <v>839.06666666666661</v>
      </c>
      <c r="K192" s="31">
        <v>830.7</v>
      </c>
      <c r="L192" s="31">
        <v>821.35</v>
      </c>
      <c r="M192" s="31">
        <v>15.004390000000001</v>
      </c>
      <c r="N192" s="1"/>
      <c r="O192" s="1"/>
    </row>
    <row r="193" spans="1:15" ht="12.75" customHeight="1">
      <c r="A193" s="56">
        <v>184</v>
      </c>
      <c r="B193" s="31" t="s">
        <v>279</v>
      </c>
      <c r="C193" s="31">
        <v>6348.25</v>
      </c>
      <c r="D193" s="40">
        <v>6319.416666666667</v>
      </c>
      <c r="E193" s="40">
        <v>6251.8333333333339</v>
      </c>
      <c r="F193" s="40">
        <v>6155.416666666667</v>
      </c>
      <c r="G193" s="40">
        <v>6087.8333333333339</v>
      </c>
      <c r="H193" s="40">
        <v>6415.8333333333339</v>
      </c>
      <c r="I193" s="40">
        <v>6483.4166666666679</v>
      </c>
      <c r="J193" s="40">
        <v>6579.8333333333339</v>
      </c>
      <c r="K193" s="31">
        <v>6387</v>
      </c>
      <c r="L193" s="31">
        <v>6223</v>
      </c>
      <c r="M193" s="31">
        <v>2.29047</v>
      </c>
      <c r="N193" s="1"/>
      <c r="O193" s="1"/>
    </row>
    <row r="194" spans="1:15" ht="12.75" customHeight="1">
      <c r="A194" s="56">
        <v>185</v>
      </c>
      <c r="B194" s="31" t="s">
        <v>200</v>
      </c>
      <c r="C194" s="31">
        <v>376.5</v>
      </c>
      <c r="D194" s="40">
        <v>366.25</v>
      </c>
      <c r="E194" s="40">
        <v>349.5</v>
      </c>
      <c r="F194" s="40">
        <v>322.5</v>
      </c>
      <c r="G194" s="40">
        <v>305.75</v>
      </c>
      <c r="H194" s="40">
        <v>393.25</v>
      </c>
      <c r="I194" s="40">
        <v>410</v>
      </c>
      <c r="J194" s="40">
        <v>437</v>
      </c>
      <c r="K194" s="31">
        <v>383</v>
      </c>
      <c r="L194" s="31">
        <v>339.25</v>
      </c>
      <c r="M194" s="31">
        <v>1632.38084</v>
      </c>
      <c r="N194" s="1"/>
      <c r="O194" s="1"/>
    </row>
    <row r="195" spans="1:15" ht="12.75" customHeight="1">
      <c r="A195" s="56">
        <v>186</v>
      </c>
      <c r="B195" s="31" t="s">
        <v>201</v>
      </c>
      <c r="C195" s="31">
        <v>177.75</v>
      </c>
      <c r="D195" s="40">
        <v>179.53333333333333</v>
      </c>
      <c r="E195" s="40">
        <v>175.06666666666666</v>
      </c>
      <c r="F195" s="40">
        <v>172.38333333333333</v>
      </c>
      <c r="G195" s="40">
        <v>167.91666666666666</v>
      </c>
      <c r="H195" s="40">
        <v>182.21666666666667</v>
      </c>
      <c r="I195" s="40">
        <v>186.68333333333331</v>
      </c>
      <c r="J195" s="40">
        <v>189.36666666666667</v>
      </c>
      <c r="K195" s="31">
        <v>184</v>
      </c>
      <c r="L195" s="31">
        <v>176.85</v>
      </c>
      <c r="M195" s="31">
        <v>733.13810000000001</v>
      </c>
      <c r="N195" s="1"/>
      <c r="O195" s="1"/>
    </row>
    <row r="196" spans="1:15" ht="12.75" customHeight="1">
      <c r="A196" s="56">
        <v>187</v>
      </c>
      <c r="B196" s="31" t="s">
        <v>202</v>
      </c>
      <c r="C196" s="31">
        <v>1289.2</v>
      </c>
      <c r="D196" s="40">
        <v>1293.1833333333334</v>
      </c>
      <c r="E196" s="40">
        <v>1279.5666666666668</v>
      </c>
      <c r="F196" s="40">
        <v>1269.9333333333334</v>
      </c>
      <c r="G196" s="40">
        <v>1256.3166666666668</v>
      </c>
      <c r="H196" s="40">
        <v>1302.8166666666668</v>
      </c>
      <c r="I196" s="40">
        <v>1316.4333333333336</v>
      </c>
      <c r="J196" s="40">
        <v>1326.0666666666668</v>
      </c>
      <c r="K196" s="31">
        <v>1306.8</v>
      </c>
      <c r="L196" s="31">
        <v>1283.55</v>
      </c>
      <c r="M196" s="31">
        <v>46.033670000000001</v>
      </c>
      <c r="N196" s="1"/>
      <c r="O196" s="1"/>
    </row>
    <row r="197" spans="1:15" ht="12.75" customHeight="1">
      <c r="A197" s="56">
        <v>188</v>
      </c>
      <c r="B197" s="31" t="s">
        <v>204</v>
      </c>
      <c r="C197" s="31">
        <v>1417.2</v>
      </c>
      <c r="D197" s="40">
        <v>1405.3833333333332</v>
      </c>
      <c r="E197" s="40">
        <v>1387.4666666666665</v>
      </c>
      <c r="F197" s="40">
        <v>1357.7333333333333</v>
      </c>
      <c r="G197" s="40">
        <v>1339.8166666666666</v>
      </c>
      <c r="H197" s="40">
        <v>1435.1166666666663</v>
      </c>
      <c r="I197" s="40">
        <v>1453.0333333333333</v>
      </c>
      <c r="J197" s="40">
        <v>1482.7666666666662</v>
      </c>
      <c r="K197" s="31">
        <v>1423.3</v>
      </c>
      <c r="L197" s="31">
        <v>1375.65</v>
      </c>
      <c r="M197" s="31">
        <v>19.56325</v>
      </c>
      <c r="N197" s="1"/>
      <c r="O197" s="1"/>
    </row>
    <row r="198" spans="1:15" ht="12.75" customHeight="1">
      <c r="A198" s="56">
        <v>189</v>
      </c>
      <c r="B198" s="31" t="s">
        <v>185</v>
      </c>
      <c r="C198" s="31">
        <v>1014.55</v>
      </c>
      <c r="D198" s="40">
        <v>1013.8666666666667</v>
      </c>
      <c r="E198" s="40">
        <v>1003.6833333333334</v>
      </c>
      <c r="F198" s="40">
        <v>992.81666666666672</v>
      </c>
      <c r="G198" s="40">
        <v>982.63333333333344</v>
      </c>
      <c r="H198" s="40">
        <v>1024.7333333333333</v>
      </c>
      <c r="I198" s="40">
        <v>1034.9166666666665</v>
      </c>
      <c r="J198" s="40">
        <v>1045.7833333333333</v>
      </c>
      <c r="K198" s="31">
        <v>1024.05</v>
      </c>
      <c r="L198" s="31">
        <v>1003</v>
      </c>
      <c r="M198" s="31">
        <v>2.8754</v>
      </c>
      <c r="N198" s="1"/>
      <c r="O198" s="1"/>
    </row>
    <row r="199" spans="1:15" ht="12.75" customHeight="1">
      <c r="A199" s="56">
        <v>190</v>
      </c>
      <c r="B199" s="31" t="s">
        <v>205</v>
      </c>
      <c r="C199" s="31">
        <v>2375.35</v>
      </c>
      <c r="D199" s="40">
        <v>2336.5333333333333</v>
      </c>
      <c r="E199" s="40">
        <v>2288.8166666666666</v>
      </c>
      <c r="F199" s="40">
        <v>2202.2833333333333</v>
      </c>
      <c r="G199" s="40">
        <v>2154.5666666666666</v>
      </c>
      <c r="H199" s="40">
        <v>2423.0666666666666</v>
      </c>
      <c r="I199" s="40">
        <v>2470.7833333333328</v>
      </c>
      <c r="J199" s="40">
        <v>2557.3166666666666</v>
      </c>
      <c r="K199" s="31">
        <v>2384.25</v>
      </c>
      <c r="L199" s="31">
        <v>2250</v>
      </c>
      <c r="M199" s="31">
        <v>83.610609999999994</v>
      </c>
      <c r="N199" s="1"/>
      <c r="O199" s="1"/>
    </row>
    <row r="200" spans="1:15" ht="12.75" customHeight="1">
      <c r="A200" s="56">
        <v>191</v>
      </c>
      <c r="B200" s="31" t="s">
        <v>206</v>
      </c>
      <c r="C200" s="31">
        <v>3074.25</v>
      </c>
      <c r="D200" s="40">
        <v>3082.1166666666668</v>
      </c>
      <c r="E200" s="40">
        <v>3054.2333333333336</v>
      </c>
      <c r="F200" s="40">
        <v>3034.2166666666667</v>
      </c>
      <c r="G200" s="40">
        <v>3006.3333333333335</v>
      </c>
      <c r="H200" s="40">
        <v>3102.1333333333337</v>
      </c>
      <c r="I200" s="40">
        <v>3130.0166666666669</v>
      </c>
      <c r="J200" s="40">
        <v>3150.0333333333338</v>
      </c>
      <c r="K200" s="31">
        <v>3110</v>
      </c>
      <c r="L200" s="31">
        <v>3062.1</v>
      </c>
      <c r="M200" s="31">
        <v>0.61331999999999998</v>
      </c>
      <c r="N200" s="1"/>
      <c r="O200" s="1"/>
    </row>
    <row r="201" spans="1:15" ht="12.75" customHeight="1">
      <c r="A201" s="56">
        <v>192</v>
      </c>
      <c r="B201" s="31" t="s">
        <v>207</v>
      </c>
      <c r="C201" s="31">
        <v>510.05</v>
      </c>
      <c r="D201" s="40">
        <v>510.61666666666662</v>
      </c>
      <c r="E201" s="40">
        <v>504.43333333333328</v>
      </c>
      <c r="F201" s="40">
        <v>498.81666666666666</v>
      </c>
      <c r="G201" s="40">
        <v>492.63333333333333</v>
      </c>
      <c r="H201" s="40">
        <v>516.23333333333323</v>
      </c>
      <c r="I201" s="40">
        <v>522.41666666666652</v>
      </c>
      <c r="J201" s="40">
        <v>528.03333333333319</v>
      </c>
      <c r="K201" s="31">
        <v>516.79999999999995</v>
      </c>
      <c r="L201" s="31">
        <v>505</v>
      </c>
      <c r="M201" s="31">
        <v>4.7119</v>
      </c>
      <c r="N201" s="1"/>
      <c r="O201" s="1"/>
    </row>
    <row r="202" spans="1:15" ht="12.75" customHeight="1">
      <c r="A202" s="56">
        <v>193</v>
      </c>
      <c r="B202" s="31" t="s">
        <v>208</v>
      </c>
      <c r="C202" s="31">
        <v>1108.8499999999999</v>
      </c>
      <c r="D202" s="40">
        <v>1096.95</v>
      </c>
      <c r="E202" s="40">
        <v>1066.95</v>
      </c>
      <c r="F202" s="40">
        <v>1025.05</v>
      </c>
      <c r="G202" s="40">
        <v>995.05</v>
      </c>
      <c r="H202" s="40">
        <v>1138.8500000000001</v>
      </c>
      <c r="I202" s="40">
        <v>1168.8500000000001</v>
      </c>
      <c r="J202" s="40">
        <v>1210.7500000000002</v>
      </c>
      <c r="K202" s="31">
        <v>1126.95</v>
      </c>
      <c r="L202" s="31">
        <v>1055.05</v>
      </c>
      <c r="M202" s="31">
        <v>19.88186</v>
      </c>
      <c r="N202" s="1"/>
      <c r="O202" s="1"/>
    </row>
    <row r="203" spans="1:15" ht="12.75" customHeight="1">
      <c r="A203" s="56">
        <v>194</v>
      </c>
      <c r="B203" s="31" t="s">
        <v>212</v>
      </c>
      <c r="C203" s="31">
        <v>727.5</v>
      </c>
      <c r="D203" s="40">
        <v>728.83333333333337</v>
      </c>
      <c r="E203" s="40">
        <v>721.66666666666674</v>
      </c>
      <c r="F203" s="40">
        <v>715.83333333333337</v>
      </c>
      <c r="G203" s="40">
        <v>708.66666666666674</v>
      </c>
      <c r="H203" s="40">
        <v>734.66666666666674</v>
      </c>
      <c r="I203" s="40">
        <v>741.83333333333348</v>
      </c>
      <c r="J203" s="40">
        <v>747.66666666666674</v>
      </c>
      <c r="K203" s="31">
        <v>736</v>
      </c>
      <c r="L203" s="31">
        <v>723</v>
      </c>
      <c r="M203" s="31">
        <v>22.331109999999999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7354.6</v>
      </c>
      <c r="D204" s="40">
        <v>7374.833333333333</v>
      </c>
      <c r="E204" s="40">
        <v>7291.7166666666662</v>
      </c>
      <c r="F204" s="40">
        <v>7228.833333333333</v>
      </c>
      <c r="G204" s="40">
        <v>7145.7166666666662</v>
      </c>
      <c r="H204" s="40">
        <v>7437.7166666666662</v>
      </c>
      <c r="I204" s="40">
        <v>7520.833333333333</v>
      </c>
      <c r="J204" s="40">
        <v>7583.7166666666662</v>
      </c>
      <c r="K204" s="31">
        <v>7457.95</v>
      </c>
      <c r="L204" s="31">
        <v>7311.95</v>
      </c>
      <c r="M204" s="31">
        <v>5.8311299999999999</v>
      </c>
      <c r="N204" s="1"/>
      <c r="O204" s="1"/>
    </row>
    <row r="205" spans="1:15" ht="12.75" customHeight="1">
      <c r="A205" s="56">
        <v>196</v>
      </c>
      <c r="B205" s="31" t="s">
        <v>280</v>
      </c>
      <c r="C205" s="31">
        <v>37.299999999999997</v>
      </c>
      <c r="D205" s="40">
        <v>37.25</v>
      </c>
      <c r="E205" s="40">
        <v>36.950000000000003</v>
      </c>
      <c r="F205" s="40">
        <v>36.6</v>
      </c>
      <c r="G205" s="40">
        <v>36.300000000000004</v>
      </c>
      <c r="H205" s="40">
        <v>37.6</v>
      </c>
      <c r="I205" s="40">
        <v>37.9</v>
      </c>
      <c r="J205" s="40">
        <v>38.25</v>
      </c>
      <c r="K205" s="31">
        <v>37.549999999999997</v>
      </c>
      <c r="L205" s="31">
        <v>36.9</v>
      </c>
      <c r="M205" s="31">
        <v>93.690979999999996</v>
      </c>
      <c r="N205" s="1"/>
      <c r="O205" s="1"/>
    </row>
    <row r="206" spans="1:15" ht="12.75" customHeight="1">
      <c r="A206" s="56">
        <v>197</v>
      </c>
      <c r="B206" s="31" t="s">
        <v>210</v>
      </c>
      <c r="C206" s="31">
        <v>1643.7</v>
      </c>
      <c r="D206" s="40">
        <v>1628.9333333333334</v>
      </c>
      <c r="E206" s="40">
        <v>1599.7666666666669</v>
      </c>
      <c r="F206" s="40">
        <v>1555.8333333333335</v>
      </c>
      <c r="G206" s="40">
        <v>1526.666666666667</v>
      </c>
      <c r="H206" s="40">
        <v>1672.8666666666668</v>
      </c>
      <c r="I206" s="40">
        <v>1702.0333333333333</v>
      </c>
      <c r="J206" s="40">
        <v>1745.9666666666667</v>
      </c>
      <c r="K206" s="31">
        <v>1658.1</v>
      </c>
      <c r="L206" s="31">
        <v>1585</v>
      </c>
      <c r="M206" s="31">
        <v>11.66939</v>
      </c>
      <c r="N206" s="1"/>
      <c r="O206" s="1"/>
    </row>
    <row r="207" spans="1:15" ht="12.75" customHeight="1">
      <c r="A207" s="56">
        <v>198</v>
      </c>
      <c r="B207" s="31" t="s">
        <v>156</v>
      </c>
      <c r="C207" s="31">
        <v>902.7</v>
      </c>
      <c r="D207" s="40">
        <v>898.88333333333333</v>
      </c>
      <c r="E207" s="40">
        <v>881.81666666666661</v>
      </c>
      <c r="F207" s="40">
        <v>860.93333333333328</v>
      </c>
      <c r="G207" s="40">
        <v>843.86666666666656</v>
      </c>
      <c r="H207" s="40">
        <v>919.76666666666665</v>
      </c>
      <c r="I207" s="40">
        <v>936.83333333333348</v>
      </c>
      <c r="J207" s="40">
        <v>957.7166666666667</v>
      </c>
      <c r="K207" s="31">
        <v>915.95</v>
      </c>
      <c r="L207" s="31">
        <v>878</v>
      </c>
      <c r="M207" s="31">
        <v>36.293619999999997</v>
      </c>
      <c r="N207" s="1"/>
      <c r="O207" s="1"/>
    </row>
    <row r="208" spans="1:15" ht="12.75" customHeight="1">
      <c r="A208" s="56">
        <v>199</v>
      </c>
      <c r="B208" s="31" t="s">
        <v>281</v>
      </c>
      <c r="C208" s="31">
        <v>264.60000000000002</v>
      </c>
      <c r="D208" s="40">
        <v>263.16666666666669</v>
      </c>
      <c r="E208" s="40">
        <v>259.43333333333339</v>
      </c>
      <c r="F208" s="40">
        <v>254.26666666666671</v>
      </c>
      <c r="G208" s="40">
        <v>250.53333333333342</v>
      </c>
      <c r="H208" s="40">
        <v>268.33333333333337</v>
      </c>
      <c r="I208" s="40">
        <v>272.06666666666661</v>
      </c>
      <c r="J208" s="40">
        <v>277.23333333333335</v>
      </c>
      <c r="K208" s="31">
        <v>266.89999999999998</v>
      </c>
      <c r="L208" s="31">
        <v>258</v>
      </c>
      <c r="M208" s="31">
        <v>8.8516700000000004</v>
      </c>
      <c r="N208" s="1"/>
      <c r="O208" s="1"/>
    </row>
    <row r="209" spans="1:15" ht="12.75" customHeight="1">
      <c r="A209" s="56">
        <v>200</v>
      </c>
      <c r="B209" s="31" t="s">
        <v>282</v>
      </c>
      <c r="C209" s="31">
        <v>906</v>
      </c>
      <c r="D209" s="40">
        <v>903.33333333333337</v>
      </c>
      <c r="E209" s="40">
        <v>896.66666666666674</v>
      </c>
      <c r="F209" s="40">
        <v>887.33333333333337</v>
      </c>
      <c r="G209" s="40">
        <v>880.66666666666674</v>
      </c>
      <c r="H209" s="40">
        <v>912.66666666666674</v>
      </c>
      <c r="I209" s="40">
        <v>919.33333333333348</v>
      </c>
      <c r="J209" s="40">
        <v>928.66666666666674</v>
      </c>
      <c r="K209" s="31">
        <v>910</v>
      </c>
      <c r="L209" s="31">
        <v>894</v>
      </c>
      <c r="M209" s="31">
        <v>3.5490699999999999</v>
      </c>
      <c r="N209" s="1"/>
      <c r="O209" s="1"/>
    </row>
    <row r="210" spans="1:15" ht="12.75" customHeight="1">
      <c r="A210" s="56">
        <v>201</v>
      </c>
      <c r="B210" s="31" t="s">
        <v>213</v>
      </c>
      <c r="C210" s="31">
        <v>290.8</v>
      </c>
      <c r="D210" s="40">
        <v>291.93333333333334</v>
      </c>
      <c r="E210" s="40">
        <v>288.9666666666667</v>
      </c>
      <c r="F210" s="40">
        <v>287.13333333333338</v>
      </c>
      <c r="G210" s="40">
        <v>284.16666666666674</v>
      </c>
      <c r="H210" s="40">
        <v>293.76666666666665</v>
      </c>
      <c r="I210" s="40">
        <v>296.73333333333323</v>
      </c>
      <c r="J210" s="40">
        <v>298.56666666666661</v>
      </c>
      <c r="K210" s="31">
        <v>294.89999999999998</v>
      </c>
      <c r="L210" s="31">
        <v>290.10000000000002</v>
      </c>
      <c r="M210" s="31">
        <v>77.381370000000004</v>
      </c>
      <c r="N210" s="1"/>
      <c r="O210" s="1"/>
    </row>
    <row r="211" spans="1:15" ht="12.75" customHeight="1">
      <c r="A211" s="56">
        <v>202</v>
      </c>
      <c r="B211" s="31" t="s">
        <v>129</v>
      </c>
      <c r="C211" s="31">
        <v>11.35</v>
      </c>
      <c r="D211" s="40">
        <v>11.466666666666667</v>
      </c>
      <c r="E211" s="40">
        <v>11.133333333333333</v>
      </c>
      <c r="F211" s="40">
        <v>10.916666666666666</v>
      </c>
      <c r="G211" s="40">
        <v>10.583333333333332</v>
      </c>
      <c r="H211" s="40">
        <v>11.683333333333334</v>
      </c>
      <c r="I211" s="40">
        <v>12.016666666666666</v>
      </c>
      <c r="J211" s="40">
        <v>12.233333333333334</v>
      </c>
      <c r="K211" s="31">
        <v>11.8</v>
      </c>
      <c r="L211" s="31">
        <v>11.25</v>
      </c>
      <c r="M211" s="31">
        <v>2675.4707899999999</v>
      </c>
      <c r="N211" s="1"/>
      <c r="O211" s="1"/>
    </row>
    <row r="212" spans="1:15" ht="12.75" customHeight="1">
      <c r="A212" s="56">
        <v>203</v>
      </c>
      <c r="B212" s="31" t="s">
        <v>214</v>
      </c>
      <c r="C212" s="31">
        <v>1283</v>
      </c>
      <c r="D212" s="40">
        <v>1267.7333333333333</v>
      </c>
      <c r="E212" s="40">
        <v>1244.4666666666667</v>
      </c>
      <c r="F212" s="40">
        <v>1205.9333333333334</v>
      </c>
      <c r="G212" s="40">
        <v>1182.6666666666667</v>
      </c>
      <c r="H212" s="40">
        <v>1306.2666666666667</v>
      </c>
      <c r="I212" s="40">
        <v>1329.5333333333335</v>
      </c>
      <c r="J212" s="40">
        <v>1368.0666666666666</v>
      </c>
      <c r="K212" s="31">
        <v>1291</v>
      </c>
      <c r="L212" s="31">
        <v>1229.2</v>
      </c>
      <c r="M212" s="31">
        <v>21.991060000000001</v>
      </c>
      <c r="N212" s="1"/>
      <c r="O212" s="1"/>
    </row>
    <row r="213" spans="1:15" ht="12.75" customHeight="1">
      <c r="A213" s="56">
        <v>204</v>
      </c>
      <c r="B213" s="31" t="s">
        <v>283</v>
      </c>
      <c r="C213" s="31">
        <v>2385.6</v>
      </c>
      <c r="D213" s="40">
        <v>2370.5</v>
      </c>
      <c r="E213" s="40">
        <v>2345</v>
      </c>
      <c r="F213" s="40">
        <v>2304.4</v>
      </c>
      <c r="G213" s="40">
        <v>2278.9</v>
      </c>
      <c r="H213" s="40">
        <v>2411.1</v>
      </c>
      <c r="I213" s="40">
        <v>2436.6</v>
      </c>
      <c r="J213" s="40">
        <v>2477.1999999999998</v>
      </c>
      <c r="K213" s="31">
        <v>2396</v>
      </c>
      <c r="L213" s="31">
        <v>2329.9</v>
      </c>
      <c r="M213" s="31">
        <v>2.9950199999999998</v>
      </c>
      <c r="N213" s="1"/>
      <c r="O213" s="1"/>
    </row>
    <row r="214" spans="1:15" ht="12.75" customHeight="1">
      <c r="A214" s="56">
        <v>205</v>
      </c>
      <c r="B214" s="31" t="s">
        <v>215</v>
      </c>
      <c r="C214" s="40">
        <v>642.95000000000005</v>
      </c>
      <c r="D214" s="40">
        <v>642.80000000000007</v>
      </c>
      <c r="E214" s="40">
        <v>637.05000000000018</v>
      </c>
      <c r="F214" s="40">
        <v>631.15000000000009</v>
      </c>
      <c r="G214" s="40">
        <v>625.4000000000002</v>
      </c>
      <c r="H214" s="40">
        <v>648.70000000000016</v>
      </c>
      <c r="I214" s="40">
        <v>654.44999999999993</v>
      </c>
      <c r="J214" s="40">
        <v>660.35000000000014</v>
      </c>
      <c r="K214" s="40">
        <v>648.54999999999995</v>
      </c>
      <c r="L214" s="40">
        <v>636.9</v>
      </c>
      <c r="M214" s="40">
        <v>37.243429999999996</v>
      </c>
      <c r="N214" s="1"/>
      <c r="O214" s="1"/>
    </row>
    <row r="215" spans="1:15" ht="12.75" customHeight="1">
      <c r="A215" s="56">
        <v>206</v>
      </c>
      <c r="B215" s="31" t="s">
        <v>284</v>
      </c>
      <c r="C215" s="40">
        <v>13.15</v>
      </c>
      <c r="D215" s="40">
        <v>13.15</v>
      </c>
      <c r="E215" s="40">
        <v>12.850000000000001</v>
      </c>
      <c r="F215" s="40">
        <v>12.55</v>
      </c>
      <c r="G215" s="40">
        <v>12.250000000000002</v>
      </c>
      <c r="H215" s="40">
        <v>13.450000000000001</v>
      </c>
      <c r="I215" s="40">
        <v>13.750000000000002</v>
      </c>
      <c r="J215" s="40">
        <v>14.05</v>
      </c>
      <c r="K215" s="40">
        <v>13.45</v>
      </c>
      <c r="L215" s="40">
        <v>12.85</v>
      </c>
      <c r="M215" s="40">
        <v>1508.9588799999999</v>
      </c>
      <c r="N215" s="1"/>
      <c r="O215" s="1"/>
    </row>
    <row r="216" spans="1:15" ht="12.75" customHeight="1">
      <c r="A216" s="56">
        <v>207</v>
      </c>
      <c r="B216" s="31" t="s">
        <v>216</v>
      </c>
      <c r="C216" s="40">
        <v>292.7</v>
      </c>
      <c r="D216" s="40">
        <v>293.90000000000003</v>
      </c>
      <c r="E216" s="40">
        <v>290.30000000000007</v>
      </c>
      <c r="F216" s="40">
        <v>287.90000000000003</v>
      </c>
      <c r="G216" s="40">
        <v>284.30000000000007</v>
      </c>
      <c r="H216" s="40">
        <v>296.30000000000007</v>
      </c>
      <c r="I216" s="40">
        <v>299.90000000000009</v>
      </c>
      <c r="J216" s="40">
        <v>302.30000000000007</v>
      </c>
      <c r="K216" s="40">
        <v>297.5</v>
      </c>
      <c r="L216" s="40">
        <v>291.5</v>
      </c>
      <c r="M216" s="40">
        <v>95.133970000000005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285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286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287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217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218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219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220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221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222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223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224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225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226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227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228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229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230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231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F23" sqref="F2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03"/>
      <c r="B1" s="404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44477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6" t="s">
        <v>16</v>
      </c>
      <c r="B9" s="398" t="s">
        <v>18</v>
      </c>
      <c r="C9" s="402" t="s">
        <v>20</v>
      </c>
      <c r="D9" s="402" t="s">
        <v>21</v>
      </c>
      <c r="E9" s="393" t="s">
        <v>22</v>
      </c>
      <c r="F9" s="394"/>
      <c r="G9" s="395"/>
      <c r="H9" s="393" t="s">
        <v>23</v>
      </c>
      <c r="I9" s="394"/>
      <c r="J9" s="395"/>
      <c r="K9" s="26"/>
      <c r="L9" s="27"/>
      <c r="M9" s="53"/>
      <c r="N9" s="1"/>
      <c r="O9" s="1"/>
    </row>
    <row r="10" spans="1:15" ht="42.75" customHeight="1">
      <c r="A10" s="400"/>
      <c r="B10" s="401"/>
      <c r="C10" s="401"/>
      <c r="D10" s="4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25231.65</v>
      </c>
      <c r="D11" s="40">
        <v>25260.600000000002</v>
      </c>
      <c r="E11" s="40">
        <v>24821.200000000004</v>
      </c>
      <c r="F11" s="40">
        <v>24410.750000000004</v>
      </c>
      <c r="G11" s="40">
        <v>23971.350000000006</v>
      </c>
      <c r="H11" s="40">
        <v>25671.050000000003</v>
      </c>
      <c r="I11" s="40">
        <v>26110.450000000004</v>
      </c>
      <c r="J11" s="40">
        <v>26520.9</v>
      </c>
      <c r="K11" s="31">
        <v>25700</v>
      </c>
      <c r="L11" s="31">
        <v>24850.15</v>
      </c>
      <c r="M11" s="31">
        <v>3.3419999999999998E-2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1871.5</v>
      </c>
      <c r="D12" s="40">
        <v>1877.5</v>
      </c>
      <c r="E12" s="40">
        <v>1857</v>
      </c>
      <c r="F12" s="40">
        <v>1842.5</v>
      </c>
      <c r="G12" s="40">
        <v>1822</v>
      </c>
      <c r="H12" s="40">
        <v>1892</v>
      </c>
      <c r="I12" s="40">
        <v>1912.5</v>
      </c>
      <c r="J12" s="40">
        <v>1927</v>
      </c>
      <c r="K12" s="31">
        <v>1898</v>
      </c>
      <c r="L12" s="31">
        <v>1863</v>
      </c>
      <c r="M12" s="31">
        <v>0.64748000000000006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2400.6999999999998</v>
      </c>
      <c r="D13" s="40">
        <v>2404.5833333333335</v>
      </c>
      <c r="E13" s="40">
        <v>2359.166666666667</v>
      </c>
      <c r="F13" s="40">
        <v>2317.6333333333337</v>
      </c>
      <c r="G13" s="40">
        <v>2272.2166666666672</v>
      </c>
      <c r="H13" s="40">
        <v>2446.1166666666668</v>
      </c>
      <c r="I13" s="40">
        <v>2491.5333333333338</v>
      </c>
      <c r="J13" s="40">
        <v>2533.0666666666666</v>
      </c>
      <c r="K13" s="31">
        <v>2450</v>
      </c>
      <c r="L13" s="31">
        <v>2363.0500000000002</v>
      </c>
      <c r="M13" s="31">
        <v>0.16106999999999999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2265.85</v>
      </c>
      <c r="D14" s="40">
        <v>2252.3833333333337</v>
      </c>
      <c r="E14" s="40">
        <v>2228.7666666666673</v>
      </c>
      <c r="F14" s="40">
        <v>2191.6833333333338</v>
      </c>
      <c r="G14" s="40">
        <v>2168.0666666666675</v>
      </c>
      <c r="H14" s="40">
        <v>2289.4666666666672</v>
      </c>
      <c r="I14" s="40">
        <v>2313.083333333333</v>
      </c>
      <c r="J14" s="40">
        <v>2350.166666666667</v>
      </c>
      <c r="K14" s="31">
        <v>2276</v>
      </c>
      <c r="L14" s="31">
        <v>2215.3000000000002</v>
      </c>
      <c r="M14" s="31">
        <v>3.1839300000000001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1883.1</v>
      </c>
      <c r="D15" s="40">
        <v>1896.1500000000003</v>
      </c>
      <c r="E15" s="40">
        <v>1863.1000000000006</v>
      </c>
      <c r="F15" s="40">
        <v>1843.1000000000004</v>
      </c>
      <c r="G15" s="40">
        <v>1810.0500000000006</v>
      </c>
      <c r="H15" s="40">
        <v>1916.1500000000005</v>
      </c>
      <c r="I15" s="40">
        <v>1949.2000000000003</v>
      </c>
      <c r="J15" s="40">
        <v>1969.2000000000005</v>
      </c>
      <c r="K15" s="31">
        <v>1929.2</v>
      </c>
      <c r="L15" s="31">
        <v>1876.15</v>
      </c>
      <c r="M15" s="31">
        <v>0.34055999999999997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857.05</v>
      </c>
      <c r="D16" s="40">
        <v>848.30000000000007</v>
      </c>
      <c r="E16" s="40">
        <v>835.60000000000014</v>
      </c>
      <c r="F16" s="40">
        <v>814.15000000000009</v>
      </c>
      <c r="G16" s="40">
        <v>801.45000000000016</v>
      </c>
      <c r="H16" s="40">
        <v>869.75000000000011</v>
      </c>
      <c r="I16" s="40">
        <v>882.45000000000016</v>
      </c>
      <c r="J16" s="40">
        <v>903.90000000000009</v>
      </c>
      <c r="K16" s="31">
        <v>861</v>
      </c>
      <c r="L16" s="31">
        <v>826.85</v>
      </c>
      <c r="M16" s="31">
        <v>5.5150100000000002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1205.9000000000001</v>
      </c>
      <c r="D17" s="40">
        <v>1208.9833333333333</v>
      </c>
      <c r="E17" s="40">
        <v>1195.9166666666667</v>
      </c>
      <c r="F17" s="40">
        <v>1185.9333333333334</v>
      </c>
      <c r="G17" s="40">
        <v>1172.8666666666668</v>
      </c>
      <c r="H17" s="40">
        <v>1218.9666666666667</v>
      </c>
      <c r="I17" s="40">
        <v>1232.0333333333333</v>
      </c>
      <c r="J17" s="40">
        <v>1242.0166666666667</v>
      </c>
      <c r="K17" s="31">
        <v>1222.05</v>
      </c>
      <c r="L17" s="31">
        <v>1199</v>
      </c>
      <c r="M17" s="31">
        <v>8.1861999999999995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632.75</v>
      </c>
      <c r="D18" s="40">
        <v>636.58333333333337</v>
      </c>
      <c r="E18" s="40">
        <v>628.16666666666674</v>
      </c>
      <c r="F18" s="40">
        <v>623.58333333333337</v>
      </c>
      <c r="G18" s="40">
        <v>615.16666666666674</v>
      </c>
      <c r="H18" s="40">
        <v>641.16666666666674</v>
      </c>
      <c r="I18" s="40">
        <v>649.58333333333348</v>
      </c>
      <c r="J18" s="40">
        <v>654.16666666666674</v>
      </c>
      <c r="K18" s="31">
        <v>645</v>
      </c>
      <c r="L18" s="31">
        <v>632</v>
      </c>
      <c r="M18" s="31">
        <v>1.5462899999999999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1080.7</v>
      </c>
      <c r="D19" s="40">
        <v>1086.9166666666667</v>
      </c>
      <c r="E19" s="40">
        <v>1058.8333333333335</v>
      </c>
      <c r="F19" s="40">
        <v>1036.9666666666667</v>
      </c>
      <c r="G19" s="40">
        <v>1008.8833333333334</v>
      </c>
      <c r="H19" s="40">
        <v>1108.7833333333335</v>
      </c>
      <c r="I19" s="40">
        <v>1136.866666666667</v>
      </c>
      <c r="J19" s="40">
        <v>1158.7333333333336</v>
      </c>
      <c r="K19" s="31">
        <v>1115</v>
      </c>
      <c r="L19" s="31">
        <v>1065.05</v>
      </c>
      <c r="M19" s="31">
        <v>18.18149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2648.65</v>
      </c>
      <c r="D20" s="40">
        <v>2651.4500000000003</v>
      </c>
      <c r="E20" s="40">
        <v>2630.0000000000005</v>
      </c>
      <c r="F20" s="40">
        <v>2611.3500000000004</v>
      </c>
      <c r="G20" s="40">
        <v>2589.9000000000005</v>
      </c>
      <c r="H20" s="40">
        <v>2670.1000000000004</v>
      </c>
      <c r="I20" s="40">
        <v>2691.55</v>
      </c>
      <c r="J20" s="40">
        <v>2710.2000000000003</v>
      </c>
      <c r="K20" s="31">
        <v>2672.9</v>
      </c>
      <c r="L20" s="31">
        <v>2632.8</v>
      </c>
      <c r="M20" s="31">
        <v>0.39185999999999999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21741.200000000001</v>
      </c>
      <c r="D21" s="40">
        <v>22073.333333333332</v>
      </c>
      <c r="E21" s="40">
        <v>21277.866666666665</v>
      </c>
      <c r="F21" s="40">
        <v>20814.533333333333</v>
      </c>
      <c r="G21" s="40">
        <v>20019.066666666666</v>
      </c>
      <c r="H21" s="40">
        <v>22536.666666666664</v>
      </c>
      <c r="I21" s="40">
        <v>23332.133333333331</v>
      </c>
      <c r="J21" s="40">
        <v>23795.466666666664</v>
      </c>
      <c r="K21" s="31">
        <v>22868.799999999999</v>
      </c>
      <c r="L21" s="31">
        <v>21610</v>
      </c>
      <c r="M21" s="31">
        <v>0.45762999999999998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1520.75</v>
      </c>
      <c r="D22" s="40">
        <v>1515.5</v>
      </c>
      <c r="E22" s="40">
        <v>1495.25</v>
      </c>
      <c r="F22" s="40">
        <v>1469.75</v>
      </c>
      <c r="G22" s="40">
        <v>1449.5</v>
      </c>
      <c r="H22" s="40">
        <v>1541</v>
      </c>
      <c r="I22" s="40">
        <v>1561.25</v>
      </c>
      <c r="J22" s="40">
        <v>1586.75</v>
      </c>
      <c r="K22" s="31">
        <v>1535.75</v>
      </c>
      <c r="L22" s="31">
        <v>1490</v>
      </c>
      <c r="M22" s="31">
        <v>19.19106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1205.6500000000001</v>
      </c>
      <c r="D23" s="40">
        <v>1214.9166666666667</v>
      </c>
      <c r="E23" s="40">
        <v>1192.8333333333335</v>
      </c>
      <c r="F23" s="40">
        <v>1180.0166666666667</v>
      </c>
      <c r="G23" s="40">
        <v>1157.9333333333334</v>
      </c>
      <c r="H23" s="40">
        <v>1227.7333333333336</v>
      </c>
      <c r="I23" s="40">
        <v>1249.8166666666671</v>
      </c>
      <c r="J23" s="40">
        <v>1262.6333333333337</v>
      </c>
      <c r="K23" s="31">
        <v>1237</v>
      </c>
      <c r="L23" s="31">
        <v>1202.0999999999999</v>
      </c>
      <c r="M23" s="31">
        <v>1.7954399999999999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736.15</v>
      </c>
      <c r="D24" s="40">
        <v>733.83333333333337</v>
      </c>
      <c r="E24" s="40">
        <v>728.86666666666679</v>
      </c>
      <c r="F24" s="40">
        <v>721.58333333333337</v>
      </c>
      <c r="G24" s="40">
        <v>716.61666666666679</v>
      </c>
      <c r="H24" s="40">
        <v>741.11666666666679</v>
      </c>
      <c r="I24" s="40">
        <v>746.08333333333326</v>
      </c>
      <c r="J24" s="40">
        <v>753.36666666666679</v>
      </c>
      <c r="K24" s="31">
        <v>738.8</v>
      </c>
      <c r="L24" s="31">
        <v>726.55</v>
      </c>
      <c r="M24" s="31">
        <v>32.374189999999999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1425.2</v>
      </c>
      <c r="D25" s="40">
        <v>1416.6666666666667</v>
      </c>
      <c r="E25" s="40">
        <v>1402.5333333333335</v>
      </c>
      <c r="F25" s="40">
        <v>1379.8666666666668</v>
      </c>
      <c r="G25" s="40">
        <v>1365.7333333333336</v>
      </c>
      <c r="H25" s="40">
        <v>1439.3333333333335</v>
      </c>
      <c r="I25" s="40">
        <v>1453.4666666666667</v>
      </c>
      <c r="J25" s="40">
        <v>1476.1333333333334</v>
      </c>
      <c r="K25" s="31">
        <v>1430.8</v>
      </c>
      <c r="L25" s="31">
        <v>1394</v>
      </c>
      <c r="M25" s="31">
        <v>1.86415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1764.3</v>
      </c>
      <c r="D26" s="40">
        <v>1764.1833333333334</v>
      </c>
      <c r="E26" s="40">
        <v>1729.3666666666668</v>
      </c>
      <c r="F26" s="40">
        <v>1694.4333333333334</v>
      </c>
      <c r="G26" s="40">
        <v>1659.6166666666668</v>
      </c>
      <c r="H26" s="40">
        <v>1799.1166666666668</v>
      </c>
      <c r="I26" s="40">
        <v>1833.9333333333334</v>
      </c>
      <c r="J26" s="40">
        <v>1868.8666666666668</v>
      </c>
      <c r="K26" s="31">
        <v>1799</v>
      </c>
      <c r="L26" s="31">
        <v>1729.25</v>
      </c>
      <c r="M26" s="31">
        <v>1.0331999999999999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110.1</v>
      </c>
      <c r="D27" s="40">
        <v>110.71666666666665</v>
      </c>
      <c r="E27" s="40">
        <v>108.98333333333331</v>
      </c>
      <c r="F27" s="40">
        <v>107.86666666666665</v>
      </c>
      <c r="G27" s="40">
        <v>106.1333333333333</v>
      </c>
      <c r="H27" s="40">
        <v>111.83333333333331</v>
      </c>
      <c r="I27" s="40">
        <v>113.56666666666666</v>
      </c>
      <c r="J27" s="40">
        <v>114.68333333333332</v>
      </c>
      <c r="K27" s="31">
        <v>112.45</v>
      </c>
      <c r="L27" s="31">
        <v>109.6</v>
      </c>
      <c r="M27" s="31">
        <v>24.99118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258.89999999999998</v>
      </c>
      <c r="D28" s="40">
        <v>254.5333333333333</v>
      </c>
      <c r="E28" s="40">
        <v>247.36666666666662</v>
      </c>
      <c r="F28" s="40">
        <v>235.83333333333331</v>
      </c>
      <c r="G28" s="40">
        <v>228.66666666666663</v>
      </c>
      <c r="H28" s="40">
        <v>266.06666666666661</v>
      </c>
      <c r="I28" s="40">
        <v>273.23333333333335</v>
      </c>
      <c r="J28" s="40">
        <v>284.76666666666659</v>
      </c>
      <c r="K28" s="31">
        <v>261.7</v>
      </c>
      <c r="L28" s="31">
        <v>243</v>
      </c>
      <c r="M28" s="31">
        <v>93.834100000000007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402.3</v>
      </c>
      <c r="D29" s="40">
        <v>403.43333333333334</v>
      </c>
      <c r="E29" s="40">
        <v>398.86666666666667</v>
      </c>
      <c r="F29" s="40">
        <v>395.43333333333334</v>
      </c>
      <c r="G29" s="40">
        <v>390.86666666666667</v>
      </c>
      <c r="H29" s="40">
        <v>406.86666666666667</v>
      </c>
      <c r="I29" s="40">
        <v>411.43333333333339</v>
      </c>
      <c r="J29" s="40">
        <v>414.86666666666667</v>
      </c>
      <c r="K29" s="31">
        <v>408</v>
      </c>
      <c r="L29" s="31">
        <v>400</v>
      </c>
      <c r="M29" s="31">
        <v>3.3208199999999999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230</v>
      </c>
      <c r="D30" s="40">
        <v>230.16666666666666</v>
      </c>
      <c r="E30" s="40">
        <v>228.5333333333333</v>
      </c>
      <c r="F30" s="40">
        <v>227.06666666666663</v>
      </c>
      <c r="G30" s="40">
        <v>225.43333333333328</v>
      </c>
      <c r="H30" s="40">
        <v>231.63333333333333</v>
      </c>
      <c r="I30" s="40">
        <v>233.26666666666671</v>
      </c>
      <c r="J30" s="40">
        <v>234.73333333333335</v>
      </c>
      <c r="K30" s="31">
        <v>231.8</v>
      </c>
      <c r="L30" s="31">
        <v>228.7</v>
      </c>
      <c r="M30" s="31">
        <v>3.0213100000000002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1154.3</v>
      </c>
      <c r="D31" s="40">
        <v>1139.8666666666666</v>
      </c>
      <c r="E31" s="40">
        <v>1125.4333333333332</v>
      </c>
      <c r="F31" s="40">
        <v>1096.5666666666666</v>
      </c>
      <c r="G31" s="40">
        <v>1082.1333333333332</v>
      </c>
      <c r="H31" s="40">
        <v>1168.7333333333331</v>
      </c>
      <c r="I31" s="40">
        <v>1183.1666666666665</v>
      </c>
      <c r="J31" s="40">
        <v>1212.0333333333331</v>
      </c>
      <c r="K31" s="31">
        <v>1154.3</v>
      </c>
      <c r="L31" s="31">
        <v>1111</v>
      </c>
      <c r="M31" s="31">
        <v>2.2050000000000001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2301.4</v>
      </c>
      <c r="D32" s="40">
        <v>2293.4666666666667</v>
      </c>
      <c r="E32" s="40">
        <v>2256.9333333333334</v>
      </c>
      <c r="F32" s="40">
        <v>2212.4666666666667</v>
      </c>
      <c r="G32" s="40">
        <v>2175.9333333333334</v>
      </c>
      <c r="H32" s="40">
        <v>2337.9333333333334</v>
      </c>
      <c r="I32" s="40">
        <v>2374.4666666666672</v>
      </c>
      <c r="J32" s="40">
        <v>2418.9333333333334</v>
      </c>
      <c r="K32" s="31">
        <v>2330</v>
      </c>
      <c r="L32" s="31">
        <v>2249</v>
      </c>
      <c r="M32" s="31">
        <v>0.53376000000000001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2237.25</v>
      </c>
      <c r="D33" s="40">
        <v>2243.75</v>
      </c>
      <c r="E33" s="40">
        <v>2219.5500000000002</v>
      </c>
      <c r="F33" s="40">
        <v>2201.8500000000004</v>
      </c>
      <c r="G33" s="40">
        <v>2177.6500000000005</v>
      </c>
      <c r="H33" s="40">
        <v>2261.4499999999998</v>
      </c>
      <c r="I33" s="40">
        <v>2285.6499999999996</v>
      </c>
      <c r="J33" s="40">
        <v>2303.3499999999995</v>
      </c>
      <c r="K33" s="31">
        <v>2267.9499999999998</v>
      </c>
      <c r="L33" s="31">
        <v>2226.0500000000002</v>
      </c>
      <c r="M33" s="31">
        <v>6.7909999999999998E-2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114.05</v>
      </c>
      <c r="D34" s="40">
        <v>114.33333333333333</v>
      </c>
      <c r="E34" s="40">
        <v>113.31666666666666</v>
      </c>
      <c r="F34" s="40">
        <v>112.58333333333333</v>
      </c>
      <c r="G34" s="40">
        <v>111.56666666666666</v>
      </c>
      <c r="H34" s="40">
        <v>115.06666666666666</v>
      </c>
      <c r="I34" s="40">
        <v>116.08333333333334</v>
      </c>
      <c r="J34" s="40">
        <v>116.81666666666666</v>
      </c>
      <c r="K34" s="31">
        <v>115.35</v>
      </c>
      <c r="L34" s="31">
        <v>113.6</v>
      </c>
      <c r="M34" s="31">
        <v>1.74719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777.9</v>
      </c>
      <c r="D35" s="40">
        <v>779.41666666666663</v>
      </c>
      <c r="E35" s="40">
        <v>773.83333333333326</v>
      </c>
      <c r="F35" s="40">
        <v>769.76666666666665</v>
      </c>
      <c r="G35" s="40">
        <v>764.18333333333328</v>
      </c>
      <c r="H35" s="40">
        <v>783.48333333333323</v>
      </c>
      <c r="I35" s="40">
        <v>789.06666666666649</v>
      </c>
      <c r="J35" s="40">
        <v>793.13333333333321</v>
      </c>
      <c r="K35" s="31">
        <v>785</v>
      </c>
      <c r="L35" s="31">
        <v>775.35</v>
      </c>
      <c r="M35" s="31">
        <v>2.14567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3909.85</v>
      </c>
      <c r="D36" s="40">
        <v>3931.2000000000003</v>
      </c>
      <c r="E36" s="40">
        <v>3868.6500000000005</v>
      </c>
      <c r="F36" s="40">
        <v>3827.4500000000003</v>
      </c>
      <c r="G36" s="40">
        <v>3764.9000000000005</v>
      </c>
      <c r="H36" s="40">
        <v>3972.4000000000005</v>
      </c>
      <c r="I36" s="40">
        <v>4034.9500000000007</v>
      </c>
      <c r="J36" s="40">
        <v>4076.1500000000005</v>
      </c>
      <c r="K36" s="31">
        <v>3993.75</v>
      </c>
      <c r="L36" s="31">
        <v>3890</v>
      </c>
      <c r="M36" s="31">
        <v>3.44171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4109.45</v>
      </c>
      <c r="D37" s="40">
        <v>4091.7166666666672</v>
      </c>
      <c r="E37" s="40">
        <v>4003.4333333333343</v>
      </c>
      <c r="F37" s="40">
        <v>3897.416666666667</v>
      </c>
      <c r="G37" s="40">
        <v>3809.1333333333341</v>
      </c>
      <c r="H37" s="40">
        <v>4197.7333333333345</v>
      </c>
      <c r="I37" s="40">
        <v>4286.0166666666673</v>
      </c>
      <c r="J37" s="40">
        <v>4392.0333333333347</v>
      </c>
      <c r="K37" s="31">
        <v>4180</v>
      </c>
      <c r="L37" s="31">
        <v>3985.7</v>
      </c>
      <c r="M37" s="31">
        <v>1.4303999999999999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24.25</v>
      </c>
      <c r="D38" s="40">
        <v>24.400000000000002</v>
      </c>
      <c r="E38" s="40">
        <v>24.050000000000004</v>
      </c>
      <c r="F38" s="40">
        <v>23.85</v>
      </c>
      <c r="G38" s="40">
        <v>23.500000000000004</v>
      </c>
      <c r="H38" s="40">
        <v>24.600000000000005</v>
      </c>
      <c r="I38" s="40">
        <v>24.950000000000006</v>
      </c>
      <c r="J38" s="40">
        <v>25.150000000000006</v>
      </c>
      <c r="K38" s="31">
        <v>24.75</v>
      </c>
      <c r="L38" s="31">
        <v>24.2</v>
      </c>
      <c r="M38" s="31">
        <v>74.862020000000001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758.7</v>
      </c>
      <c r="D39" s="40">
        <v>758.5</v>
      </c>
      <c r="E39" s="40">
        <v>752</v>
      </c>
      <c r="F39" s="40">
        <v>745.3</v>
      </c>
      <c r="G39" s="40">
        <v>738.8</v>
      </c>
      <c r="H39" s="40">
        <v>765.2</v>
      </c>
      <c r="I39" s="40">
        <v>771.7</v>
      </c>
      <c r="J39" s="40">
        <v>778.40000000000009</v>
      </c>
      <c r="K39" s="31">
        <v>765</v>
      </c>
      <c r="L39" s="31">
        <v>751.8</v>
      </c>
      <c r="M39" s="31">
        <v>9.3202099999999994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3399.85</v>
      </c>
      <c r="D40" s="40">
        <v>3417.7833333333333</v>
      </c>
      <c r="E40" s="40">
        <v>3357.0666666666666</v>
      </c>
      <c r="F40" s="40">
        <v>3314.2833333333333</v>
      </c>
      <c r="G40" s="40">
        <v>3253.5666666666666</v>
      </c>
      <c r="H40" s="40">
        <v>3460.5666666666666</v>
      </c>
      <c r="I40" s="40">
        <v>3521.2833333333328</v>
      </c>
      <c r="J40" s="40">
        <v>3564.0666666666666</v>
      </c>
      <c r="K40" s="31">
        <v>3478.5</v>
      </c>
      <c r="L40" s="31">
        <v>3375</v>
      </c>
      <c r="M40" s="31">
        <v>0.58191000000000004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402.9</v>
      </c>
      <c r="D41" s="40">
        <v>401.63333333333327</v>
      </c>
      <c r="E41" s="40">
        <v>398.56666666666655</v>
      </c>
      <c r="F41" s="40">
        <v>394.23333333333329</v>
      </c>
      <c r="G41" s="40">
        <v>391.16666666666657</v>
      </c>
      <c r="H41" s="40">
        <v>405.96666666666653</v>
      </c>
      <c r="I41" s="40">
        <v>409.03333333333325</v>
      </c>
      <c r="J41" s="40">
        <v>413.3666666666665</v>
      </c>
      <c r="K41" s="31">
        <v>404.7</v>
      </c>
      <c r="L41" s="31">
        <v>397.3</v>
      </c>
      <c r="M41" s="31">
        <v>55.087870000000002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1362.95</v>
      </c>
      <c r="D42" s="40">
        <v>1376.3666666666668</v>
      </c>
      <c r="E42" s="40">
        <v>1333.7333333333336</v>
      </c>
      <c r="F42" s="40">
        <v>1304.5166666666669</v>
      </c>
      <c r="G42" s="40">
        <v>1261.8833333333337</v>
      </c>
      <c r="H42" s="40">
        <v>1405.5833333333335</v>
      </c>
      <c r="I42" s="40">
        <v>1448.2166666666667</v>
      </c>
      <c r="J42" s="40">
        <v>1477.4333333333334</v>
      </c>
      <c r="K42" s="31">
        <v>1419</v>
      </c>
      <c r="L42" s="31">
        <v>1347.15</v>
      </c>
      <c r="M42" s="31">
        <v>4.7265300000000003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4428.3</v>
      </c>
      <c r="D43" s="40">
        <v>4425.7666666666664</v>
      </c>
      <c r="E43" s="40">
        <v>4383.5333333333328</v>
      </c>
      <c r="F43" s="40">
        <v>4338.7666666666664</v>
      </c>
      <c r="G43" s="40">
        <v>4296.5333333333328</v>
      </c>
      <c r="H43" s="40">
        <v>4470.5333333333328</v>
      </c>
      <c r="I43" s="40">
        <v>4512.7666666666664</v>
      </c>
      <c r="J43" s="40">
        <v>4557.5333333333328</v>
      </c>
      <c r="K43" s="31">
        <v>4468</v>
      </c>
      <c r="L43" s="31">
        <v>4381</v>
      </c>
      <c r="M43" s="31">
        <v>2.7677499999999999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228.15</v>
      </c>
      <c r="D44" s="40">
        <v>228.26666666666665</v>
      </c>
      <c r="E44" s="40">
        <v>223.5333333333333</v>
      </c>
      <c r="F44" s="40">
        <v>218.91666666666666</v>
      </c>
      <c r="G44" s="40">
        <v>214.18333333333331</v>
      </c>
      <c r="H44" s="40">
        <v>232.8833333333333</v>
      </c>
      <c r="I44" s="40">
        <v>237.61666666666665</v>
      </c>
      <c r="J44" s="40">
        <v>242.23333333333329</v>
      </c>
      <c r="K44" s="31">
        <v>233</v>
      </c>
      <c r="L44" s="31">
        <v>223.65</v>
      </c>
      <c r="M44" s="31">
        <v>64.179569999999998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369.6</v>
      </c>
      <c r="D45" s="40">
        <v>370.58333333333331</v>
      </c>
      <c r="E45" s="40">
        <v>367.66666666666663</v>
      </c>
      <c r="F45" s="40">
        <v>365.73333333333329</v>
      </c>
      <c r="G45" s="40">
        <v>362.81666666666661</v>
      </c>
      <c r="H45" s="40">
        <v>372.51666666666665</v>
      </c>
      <c r="I45" s="40">
        <v>375.43333333333328</v>
      </c>
      <c r="J45" s="40">
        <v>377.36666666666667</v>
      </c>
      <c r="K45" s="31">
        <v>373.5</v>
      </c>
      <c r="L45" s="31">
        <v>368.65</v>
      </c>
      <c r="M45" s="31">
        <v>0.3357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135.85</v>
      </c>
      <c r="D46" s="40">
        <v>135.18333333333334</v>
      </c>
      <c r="E46" s="40">
        <v>131.86666666666667</v>
      </c>
      <c r="F46" s="40">
        <v>127.88333333333333</v>
      </c>
      <c r="G46" s="40">
        <v>124.56666666666666</v>
      </c>
      <c r="H46" s="40">
        <v>139.16666666666669</v>
      </c>
      <c r="I46" s="40">
        <v>142.48333333333335</v>
      </c>
      <c r="J46" s="40">
        <v>146.4666666666667</v>
      </c>
      <c r="K46" s="31">
        <v>138.5</v>
      </c>
      <c r="L46" s="31">
        <v>131.19999999999999</v>
      </c>
      <c r="M46" s="31">
        <v>428.82283999999999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103.1</v>
      </c>
      <c r="D47" s="40">
        <v>102.03333333333335</v>
      </c>
      <c r="E47" s="40">
        <v>100.56666666666669</v>
      </c>
      <c r="F47" s="40">
        <v>98.033333333333346</v>
      </c>
      <c r="G47" s="40">
        <v>96.566666666666691</v>
      </c>
      <c r="H47" s="40">
        <v>104.56666666666669</v>
      </c>
      <c r="I47" s="40">
        <v>106.03333333333336</v>
      </c>
      <c r="J47" s="40">
        <v>108.56666666666669</v>
      </c>
      <c r="K47" s="31">
        <v>103.5</v>
      </c>
      <c r="L47" s="31">
        <v>99.5</v>
      </c>
      <c r="M47" s="31">
        <v>47.234479999999998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3290.85</v>
      </c>
      <c r="D48" s="40">
        <v>3276.2833333333333</v>
      </c>
      <c r="E48" s="40">
        <v>3234.5666666666666</v>
      </c>
      <c r="F48" s="40">
        <v>3178.2833333333333</v>
      </c>
      <c r="G48" s="40">
        <v>3136.5666666666666</v>
      </c>
      <c r="H48" s="40">
        <v>3332.5666666666666</v>
      </c>
      <c r="I48" s="40">
        <v>3374.2833333333328</v>
      </c>
      <c r="J48" s="40">
        <v>3430.5666666666666</v>
      </c>
      <c r="K48" s="31">
        <v>3318</v>
      </c>
      <c r="L48" s="31">
        <v>3220</v>
      </c>
      <c r="M48" s="31">
        <v>11.772830000000001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211.65</v>
      </c>
      <c r="D49" s="40">
        <v>211.33333333333334</v>
      </c>
      <c r="E49" s="40">
        <v>209.16666666666669</v>
      </c>
      <c r="F49" s="40">
        <v>206.68333333333334</v>
      </c>
      <c r="G49" s="40">
        <v>204.51666666666668</v>
      </c>
      <c r="H49" s="40">
        <v>213.81666666666669</v>
      </c>
      <c r="I49" s="40">
        <v>215.98333333333338</v>
      </c>
      <c r="J49" s="40">
        <v>218.4666666666667</v>
      </c>
      <c r="K49" s="31">
        <v>213.5</v>
      </c>
      <c r="L49" s="31">
        <v>208.85</v>
      </c>
      <c r="M49" s="31">
        <v>4.3514900000000001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3102.9</v>
      </c>
      <c r="D50" s="40">
        <v>3102.4</v>
      </c>
      <c r="E50" s="40">
        <v>3081.55</v>
      </c>
      <c r="F50" s="40">
        <v>3060.2000000000003</v>
      </c>
      <c r="G50" s="40">
        <v>3039.3500000000004</v>
      </c>
      <c r="H50" s="40">
        <v>3123.75</v>
      </c>
      <c r="I50" s="40">
        <v>3144.5999999999995</v>
      </c>
      <c r="J50" s="40">
        <v>3165.95</v>
      </c>
      <c r="K50" s="31">
        <v>3123.25</v>
      </c>
      <c r="L50" s="31">
        <v>3081.05</v>
      </c>
      <c r="M50" s="31">
        <v>0.17249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2237.85</v>
      </c>
      <c r="D51" s="40">
        <v>2238.7166666666667</v>
      </c>
      <c r="E51" s="40">
        <v>2212.1333333333332</v>
      </c>
      <c r="F51" s="40">
        <v>2186.4166666666665</v>
      </c>
      <c r="G51" s="40">
        <v>2159.833333333333</v>
      </c>
      <c r="H51" s="40">
        <v>2264.4333333333334</v>
      </c>
      <c r="I51" s="40">
        <v>2291.0166666666664</v>
      </c>
      <c r="J51" s="40">
        <v>2316.7333333333336</v>
      </c>
      <c r="K51" s="31">
        <v>2265.3000000000002</v>
      </c>
      <c r="L51" s="31">
        <v>2213</v>
      </c>
      <c r="M51" s="31">
        <v>5.1608499999999999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10445.549999999999</v>
      </c>
      <c r="D52" s="40">
        <v>10365.199999999999</v>
      </c>
      <c r="E52" s="40">
        <v>10230.399999999998</v>
      </c>
      <c r="F52" s="40">
        <v>10015.249999999998</v>
      </c>
      <c r="G52" s="40">
        <v>9880.4499999999971</v>
      </c>
      <c r="H52" s="40">
        <v>10580.349999999999</v>
      </c>
      <c r="I52" s="40">
        <v>10715.149999999998</v>
      </c>
      <c r="J52" s="40">
        <v>10930.3</v>
      </c>
      <c r="K52" s="31">
        <v>10500</v>
      </c>
      <c r="L52" s="31">
        <v>10150.049999999999</v>
      </c>
      <c r="M52" s="31">
        <v>1.31985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719.6</v>
      </c>
      <c r="D53" s="40">
        <v>720.7833333333333</v>
      </c>
      <c r="E53" s="40">
        <v>715.16666666666663</v>
      </c>
      <c r="F53" s="40">
        <v>710.73333333333335</v>
      </c>
      <c r="G53" s="40">
        <v>705.11666666666667</v>
      </c>
      <c r="H53" s="40">
        <v>725.21666666666658</v>
      </c>
      <c r="I53" s="40">
        <v>730.83333333333337</v>
      </c>
      <c r="J53" s="40">
        <v>735.26666666666654</v>
      </c>
      <c r="K53" s="31">
        <v>726.4</v>
      </c>
      <c r="L53" s="31">
        <v>716.35</v>
      </c>
      <c r="M53" s="31">
        <v>15.146649999999999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580.15</v>
      </c>
      <c r="D54" s="40">
        <v>577.91666666666663</v>
      </c>
      <c r="E54" s="40">
        <v>571.83333333333326</v>
      </c>
      <c r="F54" s="40">
        <v>563.51666666666665</v>
      </c>
      <c r="G54" s="40">
        <v>557.43333333333328</v>
      </c>
      <c r="H54" s="40">
        <v>586.23333333333323</v>
      </c>
      <c r="I54" s="40">
        <v>592.31666666666649</v>
      </c>
      <c r="J54" s="40">
        <v>600.63333333333321</v>
      </c>
      <c r="K54" s="31">
        <v>584</v>
      </c>
      <c r="L54" s="31">
        <v>569.6</v>
      </c>
      <c r="M54" s="31">
        <v>2.5217700000000001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4311.7</v>
      </c>
      <c r="D55" s="40">
        <v>4299.9000000000005</v>
      </c>
      <c r="E55" s="40">
        <v>4262.8000000000011</v>
      </c>
      <c r="F55" s="40">
        <v>4213.9000000000005</v>
      </c>
      <c r="G55" s="40">
        <v>4176.8000000000011</v>
      </c>
      <c r="H55" s="40">
        <v>4348.8000000000011</v>
      </c>
      <c r="I55" s="40">
        <v>4385.9000000000015</v>
      </c>
      <c r="J55" s="40">
        <v>4434.8000000000011</v>
      </c>
      <c r="K55" s="31">
        <v>4337</v>
      </c>
      <c r="L55" s="31">
        <v>4251</v>
      </c>
      <c r="M55" s="31">
        <v>5.7032100000000003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777.1</v>
      </c>
      <c r="D56" s="40">
        <v>780.44999999999993</v>
      </c>
      <c r="E56" s="40">
        <v>770.74999999999989</v>
      </c>
      <c r="F56" s="40">
        <v>764.4</v>
      </c>
      <c r="G56" s="40">
        <v>754.69999999999993</v>
      </c>
      <c r="H56" s="40">
        <v>786.79999999999984</v>
      </c>
      <c r="I56" s="40">
        <v>796.49999999999989</v>
      </c>
      <c r="J56" s="40">
        <v>802.8499999999998</v>
      </c>
      <c r="K56" s="31">
        <v>790.15</v>
      </c>
      <c r="L56" s="31">
        <v>774.1</v>
      </c>
      <c r="M56" s="31">
        <v>66.226979999999998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3499.55</v>
      </c>
      <c r="D57" s="40">
        <v>3517.9333333333329</v>
      </c>
      <c r="E57" s="40">
        <v>3462.516666666666</v>
      </c>
      <c r="F57" s="40">
        <v>3425.4833333333331</v>
      </c>
      <c r="G57" s="40">
        <v>3370.0666666666662</v>
      </c>
      <c r="H57" s="40">
        <v>3554.9666666666658</v>
      </c>
      <c r="I57" s="40">
        <v>3610.3833333333328</v>
      </c>
      <c r="J57" s="40">
        <v>3647.4166666666656</v>
      </c>
      <c r="K57" s="31">
        <v>3573.35</v>
      </c>
      <c r="L57" s="31">
        <v>3480.9</v>
      </c>
      <c r="M57" s="31">
        <v>0.25846000000000002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1538.15</v>
      </c>
      <c r="D58" s="40">
        <v>1525.3</v>
      </c>
      <c r="E58" s="40">
        <v>1492.85</v>
      </c>
      <c r="F58" s="40">
        <v>1447.55</v>
      </c>
      <c r="G58" s="40">
        <v>1415.1</v>
      </c>
      <c r="H58" s="40">
        <v>1570.6</v>
      </c>
      <c r="I58" s="40">
        <v>1603.0500000000002</v>
      </c>
      <c r="J58" s="40">
        <v>1648.35</v>
      </c>
      <c r="K58" s="31">
        <v>1557.75</v>
      </c>
      <c r="L58" s="31">
        <v>1480</v>
      </c>
      <c r="M58" s="31">
        <v>7.2952300000000001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1252.45</v>
      </c>
      <c r="D59" s="40">
        <v>1250.6666666666667</v>
      </c>
      <c r="E59" s="40">
        <v>1236.7833333333335</v>
      </c>
      <c r="F59" s="40">
        <v>1221.1166666666668</v>
      </c>
      <c r="G59" s="40">
        <v>1207.2333333333336</v>
      </c>
      <c r="H59" s="40">
        <v>1266.3333333333335</v>
      </c>
      <c r="I59" s="40">
        <v>1280.2166666666667</v>
      </c>
      <c r="J59" s="40">
        <v>1295.8833333333334</v>
      </c>
      <c r="K59" s="31">
        <v>1264.55</v>
      </c>
      <c r="L59" s="31">
        <v>1235</v>
      </c>
      <c r="M59" s="31">
        <v>2.7316799999999999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3828.55</v>
      </c>
      <c r="D60" s="40">
        <v>3827.4</v>
      </c>
      <c r="E60" s="40">
        <v>3786.15</v>
      </c>
      <c r="F60" s="40">
        <v>3743.75</v>
      </c>
      <c r="G60" s="40">
        <v>3702.5</v>
      </c>
      <c r="H60" s="40">
        <v>3869.8</v>
      </c>
      <c r="I60" s="40">
        <v>3911.05</v>
      </c>
      <c r="J60" s="40">
        <v>3953.4500000000003</v>
      </c>
      <c r="K60" s="31">
        <v>3868.65</v>
      </c>
      <c r="L60" s="31">
        <v>3785</v>
      </c>
      <c r="M60" s="31">
        <v>3.4391600000000002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253.05</v>
      </c>
      <c r="D61" s="40">
        <v>254.05000000000004</v>
      </c>
      <c r="E61" s="40">
        <v>251.25000000000006</v>
      </c>
      <c r="F61" s="40">
        <v>249.45000000000002</v>
      </c>
      <c r="G61" s="40">
        <v>246.65000000000003</v>
      </c>
      <c r="H61" s="40">
        <v>255.85000000000008</v>
      </c>
      <c r="I61" s="40">
        <v>258.65000000000009</v>
      </c>
      <c r="J61" s="40">
        <v>260.4500000000001</v>
      </c>
      <c r="K61" s="31">
        <v>256.85000000000002</v>
      </c>
      <c r="L61" s="31">
        <v>252.25</v>
      </c>
      <c r="M61" s="31">
        <v>6.1891100000000003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1252.8</v>
      </c>
      <c r="D62" s="40">
        <v>1256.8</v>
      </c>
      <c r="E62" s="40">
        <v>1239.9499999999998</v>
      </c>
      <c r="F62" s="40">
        <v>1227.0999999999999</v>
      </c>
      <c r="G62" s="40">
        <v>1210.2499999999998</v>
      </c>
      <c r="H62" s="40">
        <v>1269.6499999999999</v>
      </c>
      <c r="I62" s="40">
        <v>1286.4999999999998</v>
      </c>
      <c r="J62" s="40">
        <v>1299.3499999999999</v>
      </c>
      <c r="K62" s="31">
        <v>1273.6500000000001</v>
      </c>
      <c r="L62" s="31">
        <v>1243.95</v>
      </c>
      <c r="M62" s="31">
        <v>0.99029999999999996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7747.9</v>
      </c>
      <c r="D63" s="40">
        <v>7790.3</v>
      </c>
      <c r="E63" s="40">
        <v>7695.6</v>
      </c>
      <c r="F63" s="40">
        <v>7643.3</v>
      </c>
      <c r="G63" s="40">
        <v>7548.6</v>
      </c>
      <c r="H63" s="40">
        <v>7842.6</v>
      </c>
      <c r="I63" s="40">
        <v>7937.2999999999993</v>
      </c>
      <c r="J63" s="40">
        <v>7989.6</v>
      </c>
      <c r="K63" s="31">
        <v>7885</v>
      </c>
      <c r="L63" s="31">
        <v>7738</v>
      </c>
      <c r="M63" s="31">
        <v>9.4055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17470.25</v>
      </c>
      <c r="D64" s="40">
        <v>17591.75</v>
      </c>
      <c r="E64" s="40">
        <v>17303.5</v>
      </c>
      <c r="F64" s="40">
        <v>17136.75</v>
      </c>
      <c r="G64" s="40">
        <v>16848.5</v>
      </c>
      <c r="H64" s="40">
        <v>17758.5</v>
      </c>
      <c r="I64" s="40">
        <v>18046.75</v>
      </c>
      <c r="J64" s="40">
        <v>18213.5</v>
      </c>
      <c r="K64" s="31">
        <v>17880</v>
      </c>
      <c r="L64" s="31">
        <v>17425</v>
      </c>
      <c r="M64" s="31">
        <v>2.2410000000000001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4741</v>
      </c>
      <c r="D65" s="40">
        <v>4766.333333333333</v>
      </c>
      <c r="E65" s="40">
        <v>4694.6666666666661</v>
      </c>
      <c r="F65" s="40">
        <v>4648.333333333333</v>
      </c>
      <c r="G65" s="40">
        <v>4576.6666666666661</v>
      </c>
      <c r="H65" s="40">
        <v>4812.6666666666661</v>
      </c>
      <c r="I65" s="40">
        <v>4884.3333333333321</v>
      </c>
      <c r="J65" s="40">
        <v>4930.6666666666661</v>
      </c>
      <c r="K65" s="31">
        <v>4838</v>
      </c>
      <c r="L65" s="31">
        <v>4720</v>
      </c>
      <c r="M65" s="31">
        <v>0.22875999999999999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4568.3999999999996</v>
      </c>
      <c r="D66" s="40">
        <v>4592.3166666666666</v>
      </c>
      <c r="E66" s="40">
        <v>4528.6333333333332</v>
      </c>
      <c r="F66" s="40">
        <v>4488.8666666666668</v>
      </c>
      <c r="G66" s="40">
        <v>4425.1833333333334</v>
      </c>
      <c r="H66" s="40">
        <v>4632.083333333333</v>
      </c>
      <c r="I66" s="40">
        <v>4695.7666666666655</v>
      </c>
      <c r="J66" s="40">
        <v>4735.5333333333328</v>
      </c>
      <c r="K66" s="31">
        <v>4656</v>
      </c>
      <c r="L66" s="31">
        <v>4552.55</v>
      </c>
      <c r="M66" s="31">
        <v>0.88326000000000005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2551.65</v>
      </c>
      <c r="D67" s="40">
        <v>2545.5499999999997</v>
      </c>
      <c r="E67" s="40">
        <v>2523.0999999999995</v>
      </c>
      <c r="F67" s="40">
        <v>2494.5499999999997</v>
      </c>
      <c r="G67" s="40">
        <v>2472.0999999999995</v>
      </c>
      <c r="H67" s="40">
        <v>2574.0999999999995</v>
      </c>
      <c r="I67" s="40">
        <v>2596.5499999999993</v>
      </c>
      <c r="J67" s="40">
        <v>2625.0999999999995</v>
      </c>
      <c r="K67" s="31">
        <v>2568</v>
      </c>
      <c r="L67" s="31">
        <v>2517</v>
      </c>
      <c r="M67" s="31">
        <v>7.5591999999999997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130.75</v>
      </c>
      <c r="D68" s="40">
        <v>130.95000000000002</v>
      </c>
      <c r="E68" s="40">
        <v>130.05000000000004</v>
      </c>
      <c r="F68" s="40">
        <v>129.35000000000002</v>
      </c>
      <c r="G68" s="40">
        <v>128.45000000000005</v>
      </c>
      <c r="H68" s="40">
        <v>131.65000000000003</v>
      </c>
      <c r="I68" s="40">
        <v>132.55000000000001</v>
      </c>
      <c r="J68" s="40">
        <v>133.25000000000003</v>
      </c>
      <c r="K68" s="31">
        <v>131.85</v>
      </c>
      <c r="L68" s="31">
        <v>130.25</v>
      </c>
      <c r="M68" s="31">
        <v>2.4314800000000001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375.35</v>
      </c>
      <c r="D69" s="40">
        <v>377</v>
      </c>
      <c r="E69" s="40">
        <v>371.5</v>
      </c>
      <c r="F69" s="40">
        <v>367.65</v>
      </c>
      <c r="G69" s="40">
        <v>362.15</v>
      </c>
      <c r="H69" s="40">
        <v>380.85</v>
      </c>
      <c r="I69" s="40">
        <v>386.35</v>
      </c>
      <c r="J69" s="40">
        <v>390.20000000000005</v>
      </c>
      <c r="K69" s="31">
        <v>382.5</v>
      </c>
      <c r="L69" s="31">
        <v>373.15</v>
      </c>
      <c r="M69" s="31">
        <v>6.28383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328.55</v>
      </c>
      <c r="D70" s="40">
        <v>322.5</v>
      </c>
      <c r="E70" s="40">
        <v>314.3</v>
      </c>
      <c r="F70" s="40">
        <v>300.05</v>
      </c>
      <c r="G70" s="40">
        <v>291.85000000000002</v>
      </c>
      <c r="H70" s="40">
        <v>336.75</v>
      </c>
      <c r="I70" s="40">
        <v>344.95000000000005</v>
      </c>
      <c r="J70" s="40">
        <v>359.2</v>
      </c>
      <c r="K70" s="31">
        <v>330.7</v>
      </c>
      <c r="L70" s="31">
        <v>308.25</v>
      </c>
      <c r="M70" s="31">
        <v>220.13345000000001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84</v>
      </c>
      <c r="D71" s="40">
        <v>83.983333333333334</v>
      </c>
      <c r="E71" s="40">
        <v>83.116666666666674</v>
      </c>
      <c r="F71" s="40">
        <v>82.233333333333334</v>
      </c>
      <c r="G71" s="40">
        <v>81.366666666666674</v>
      </c>
      <c r="H71" s="40">
        <v>84.866666666666674</v>
      </c>
      <c r="I71" s="40">
        <v>85.73333333333332</v>
      </c>
      <c r="J71" s="40">
        <v>86.616666666666674</v>
      </c>
      <c r="K71" s="31">
        <v>84.85</v>
      </c>
      <c r="L71" s="31">
        <v>83.1</v>
      </c>
      <c r="M71" s="31">
        <v>252.29829000000001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56.4</v>
      </c>
      <c r="D72" s="40">
        <v>56.616666666666667</v>
      </c>
      <c r="E72" s="40">
        <v>56.033333333333331</v>
      </c>
      <c r="F72" s="40">
        <v>55.666666666666664</v>
      </c>
      <c r="G72" s="40">
        <v>55.083333333333329</v>
      </c>
      <c r="H72" s="40">
        <v>56.983333333333334</v>
      </c>
      <c r="I72" s="40">
        <v>57.566666666666663</v>
      </c>
      <c r="J72" s="40">
        <v>57.933333333333337</v>
      </c>
      <c r="K72" s="31">
        <v>57.2</v>
      </c>
      <c r="L72" s="31">
        <v>56.25</v>
      </c>
      <c r="M72" s="31">
        <v>38.601469999999999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20.25</v>
      </c>
      <c r="D73" s="40">
        <v>20.349999999999998</v>
      </c>
      <c r="E73" s="40">
        <v>20.099999999999994</v>
      </c>
      <c r="F73" s="40">
        <v>19.949999999999996</v>
      </c>
      <c r="G73" s="40">
        <v>19.699999999999992</v>
      </c>
      <c r="H73" s="40">
        <v>20.499999999999996</v>
      </c>
      <c r="I73" s="40">
        <v>20.750000000000004</v>
      </c>
      <c r="J73" s="40">
        <v>20.9</v>
      </c>
      <c r="K73" s="31">
        <v>20.6</v>
      </c>
      <c r="L73" s="31">
        <v>20.2</v>
      </c>
      <c r="M73" s="31">
        <v>34.891719999999999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1944.4</v>
      </c>
      <c r="D74" s="40">
        <v>1909.8833333333332</v>
      </c>
      <c r="E74" s="40">
        <v>1866.8666666666663</v>
      </c>
      <c r="F74" s="40">
        <v>1789.333333333333</v>
      </c>
      <c r="G74" s="40">
        <v>1746.3166666666662</v>
      </c>
      <c r="H74" s="40">
        <v>1987.4166666666665</v>
      </c>
      <c r="I74" s="40">
        <v>2030.4333333333334</v>
      </c>
      <c r="J74" s="40">
        <v>2107.9666666666667</v>
      </c>
      <c r="K74" s="31">
        <v>1952.9</v>
      </c>
      <c r="L74" s="31">
        <v>1832.35</v>
      </c>
      <c r="M74" s="31">
        <v>15.508179999999999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5195.8500000000004</v>
      </c>
      <c r="D75" s="40">
        <v>5212.05</v>
      </c>
      <c r="E75" s="40">
        <v>5169.3</v>
      </c>
      <c r="F75" s="40">
        <v>5142.75</v>
      </c>
      <c r="G75" s="40">
        <v>5100</v>
      </c>
      <c r="H75" s="40">
        <v>5238.6000000000004</v>
      </c>
      <c r="I75" s="40">
        <v>5281.35</v>
      </c>
      <c r="J75" s="40">
        <v>5307.9000000000005</v>
      </c>
      <c r="K75" s="31">
        <v>5254.8</v>
      </c>
      <c r="L75" s="31">
        <v>5185.5</v>
      </c>
      <c r="M75" s="31">
        <v>0.10263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829.55</v>
      </c>
      <c r="D76" s="40">
        <v>830.11666666666667</v>
      </c>
      <c r="E76" s="40">
        <v>820.93333333333339</v>
      </c>
      <c r="F76" s="40">
        <v>812.31666666666672</v>
      </c>
      <c r="G76" s="40">
        <v>803.13333333333344</v>
      </c>
      <c r="H76" s="40">
        <v>838.73333333333335</v>
      </c>
      <c r="I76" s="40">
        <v>847.91666666666652</v>
      </c>
      <c r="J76" s="40">
        <v>856.5333333333333</v>
      </c>
      <c r="K76" s="31">
        <v>839.3</v>
      </c>
      <c r="L76" s="31">
        <v>821.5</v>
      </c>
      <c r="M76" s="31">
        <v>5.0343999999999998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369.1</v>
      </c>
      <c r="D77" s="40">
        <v>372.35000000000008</v>
      </c>
      <c r="E77" s="40">
        <v>364.90000000000015</v>
      </c>
      <c r="F77" s="40">
        <v>360.70000000000005</v>
      </c>
      <c r="G77" s="40">
        <v>353.25000000000011</v>
      </c>
      <c r="H77" s="40">
        <v>376.55000000000018</v>
      </c>
      <c r="I77" s="40">
        <v>384.00000000000011</v>
      </c>
      <c r="J77" s="40">
        <v>388.20000000000022</v>
      </c>
      <c r="K77" s="31">
        <v>379.8</v>
      </c>
      <c r="L77" s="31">
        <v>368.15</v>
      </c>
      <c r="M77" s="31">
        <v>4.8973199999999997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203.1</v>
      </c>
      <c r="D78" s="40">
        <v>202.46666666666667</v>
      </c>
      <c r="E78" s="40">
        <v>201.13333333333333</v>
      </c>
      <c r="F78" s="40">
        <v>199.16666666666666</v>
      </c>
      <c r="G78" s="40">
        <v>197.83333333333331</v>
      </c>
      <c r="H78" s="40">
        <v>204.43333333333334</v>
      </c>
      <c r="I78" s="40">
        <v>205.76666666666665</v>
      </c>
      <c r="J78" s="40">
        <v>207.73333333333335</v>
      </c>
      <c r="K78" s="31">
        <v>203.8</v>
      </c>
      <c r="L78" s="31">
        <v>200.5</v>
      </c>
      <c r="M78" s="31">
        <v>25.291409999999999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741.5</v>
      </c>
      <c r="D79" s="40">
        <v>739.83333333333337</v>
      </c>
      <c r="E79" s="40">
        <v>729.51666666666677</v>
      </c>
      <c r="F79" s="40">
        <v>717.53333333333342</v>
      </c>
      <c r="G79" s="40">
        <v>707.21666666666681</v>
      </c>
      <c r="H79" s="40">
        <v>751.81666666666672</v>
      </c>
      <c r="I79" s="40">
        <v>762.13333333333333</v>
      </c>
      <c r="J79" s="40">
        <v>774.11666666666667</v>
      </c>
      <c r="K79" s="31">
        <v>750.15</v>
      </c>
      <c r="L79" s="31">
        <v>727.85</v>
      </c>
      <c r="M79" s="31">
        <v>39.250509999999998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63.25</v>
      </c>
      <c r="D80" s="40">
        <v>63.733333333333327</v>
      </c>
      <c r="E80" s="40">
        <v>62.61666666666666</v>
      </c>
      <c r="F80" s="40">
        <v>61.983333333333334</v>
      </c>
      <c r="G80" s="40">
        <v>60.866666666666667</v>
      </c>
      <c r="H80" s="40">
        <v>64.366666666666646</v>
      </c>
      <c r="I80" s="40">
        <v>65.48333333333332</v>
      </c>
      <c r="J80" s="40">
        <v>66.116666666666646</v>
      </c>
      <c r="K80" s="31">
        <v>64.849999999999994</v>
      </c>
      <c r="L80" s="31">
        <v>63.1</v>
      </c>
      <c r="M80" s="31">
        <v>300.79052000000001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449.2</v>
      </c>
      <c r="D81" s="40">
        <v>449.73333333333335</v>
      </c>
      <c r="E81" s="40">
        <v>447.4666666666667</v>
      </c>
      <c r="F81" s="40">
        <v>445.73333333333335</v>
      </c>
      <c r="G81" s="40">
        <v>443.4666666666667</v>
      </c>
      <c r="H81" s="40">
        <v>451.4666666666667</v>
      </c>
      <c r="I81" s="40">
        <v>453.73333333333335</v>
      </c>
      <c r="J81" s="40">
        <v>455.4666666666667</v>
      </c>
      <c r="K81" s="31">
        <v>452</v>
      </c>
      <c r="L81" s="31">
        <v>448</v>
      </c>
      <c r="M81" s="31">
        <v>37.225569999999998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12414.1</v>
      </c>
      <c r="D82" s="40">
        <v>12400.216666666665</v>
      </c>
      <c r="E82" s="40">
        <v>12340.933333333331</v>
      </c>
      <c r="F82" s="40">
        <v>12267.766666666665</v>
      </c>
      <c r="G82" s="40">
        <v>12208.48333333333</v>
      </c>
      <c r="H82" s="40">
        <v>12473.383333333331</v>
      </c>
      <c r="I82" s="40">
        <v>12532.666666666668</v>
      </c>
      <c r="J82" s="40">
        <v>12605.833333333332</v>
      </c>
      <c r="K82" s="31">
        <v>12459.5</v>
      </c>
      <c r="L82" s="31">
        <v>12327.05</v>
      </c>
      <c r="M82" s="31">
        <v>1.0189999999999999E-2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692.5</v>
      </c>
      <c r="D83" s="40">
        <v>695.33333333333337</v>
      </c>
      <c r="E83" s="40">
        <v>688.4666666666667</v>
      </c>
      <c r="F83" s="40">
        <v>684.43333333333328</v>
      </c>
      <c r="G83" s="40">
        <v>677.56666666666661</v>
      </c>
      <c r="H83" s="40">
        <v>699.36666666666679</v>
      </c>
      <c r="I83" s="40">
        <v>706.23333333333335</v>
      </c>
      <c r="J83" s="40">
        <v>710.26666666666688</v>
      </c>
      <c r="K83" s="31">
        <v>702.2</v>
      </c>
      <c r="L83" s="31">
        <v>691.3</v>
      </c>
      <c r="M83" s="31">
        <v>81.215900000000005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359.75</v>
      </c>
      <c r="D84" s="40">
        <v>359.59999999999997</v>
      </c>
      <c r="E84" s="40">
        <v>357.34999999999991</v>
      </c>
      <c r="F84" s="40">
        <v>354.94999999999993</v>
      </c>
      <c r="G84" s="40">
        <v>352.69999999999987</v>
      </c>
      <c r="H84" s="40">
        <v>361.99999999999994</v>
      </c>
      <c r="I84" s="40">
        <v>364.25000000000006</v>
      </c>
      <c r="J84" s="40">
        <v>366.65</v>
      </c>
      <c r="K84" s="31">
        <v>361.85</v>
      </c>
      <c r="L84" s="31">
        <v>357.2</v>
      </c>
      <c r="M84" s="31">
        <v>10.40559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1367.5</v>
      </c>
      <c r="D85" s="40">
        <v>1363.1</v>
      </c>
      <c r="E85" s="40">
        <v>1351.2499999999998</v>
      </c>
      <c r="F85" s="40">
        <v>1334.9999999999998</v>
      </c>
      <c r="G85" s="40">
        <v>1323.1499999999996</v>
      </c>
      <c r="H85" s="40">
        <v>1379.35</v>
      </c>
      <c r="I85" s="40">
        <v>1391.2000000000003</v>
      </c>
      <c r="J85" s="40">
        <v>1407.45</v>
      </c>
      <c r="K85" s="31">
        <v>1374.95</v>
      </c>
      <c r="L85" s="31">
        <v>1346.85</v>
      </c>
      <c r="M85" s="31">
        <v>0.82055999999999996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425.65</v>
      </c>
      <c r="D86" s="40">
        <v>425.0333333333333</v>
      </c>
      <c r="E86" s="40">
        <v>421.11666666666662</v>
      </c>
      <c r="F86" s="40">
        <v>416.58333333333331</v>
      </c>
      <c r="G86" s="40">
        <v>412.66666666666663</v>
      </c>
      <c r="H86" s="40">
        <v>429.56666666666661</v>
      </c>
      <c r="I86" s="40">
        <v>433.48333333333335</v>
      </c>
      <c r="J86" s="40">
        <v>438.01666666666659</v>
      </c>
      <c r="K86" s="31">
        <v>428.95</v>
      </c>
      <c r="L86" s="31">
        <v>420.5</v>
      </c>
      <c r="M86" s="31">
        <v>29.360520000000001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112.9</v>
      </c>
      <c r="D87" s="40">
        <v>112.66666666666667</v>
      </c>
      <c r="E87" s="40">
        <v>110.33333333333334</v>
      </c>
      <c r="F87" s="40">
        <v>107.76666666666667</v>
      </c>
      <c r="G87" s="40">
        <v>105.43333333333334</v>
      </c>
      <c r="H87" s="40">
        <v>115.23333333333335</v>
      </c>
      <c r="I87" s="40">
        <v>117.56666666666669</v>
      </c>
      <c r="J87" s="40">
        <v>120.13333333333335</v>
      </c>
      <c r="K87" s="31">
        <v>115</v>
      </c>
      <c r="L87" s="31">
        <v>110.1</v>
      </c>
      <c r="M87" s="31">
        <v>7.8247200000000001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6569.85</v>
      </c>
      <c r="D88" s="40">
        <v>6504.6166666666659</v>
      </c>
      <c r="E88" s="40">
        <v>6415.2333333333318</v>
      </c>
      <c r="F88" s="40">
        <v>6260.6166666666659</v>
      </c>
      <c r="G88" s="40">
        <v>6171.2333333333318</v>
      </c>
      <c r="H88" s="40">
        <v>6659.2333333333318</v>
      </c>
      <c r="I88" s="40">
        <v>6748.616666666665</v>
      </c>
      <c r="J88" s="40">
        <v>6903.2333333333318</v>
      </c>
      <c r="K88" s="31">
        <v>6594</v>
      </c>
      <c r="L88" s="31">
        <v>6350</v>
      </c>
      <c r="M88" s="31">
        <v>0.31752000000000002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887.9</v>
      </c>
      <c r="D89" s="40">
        <v>881.9666666666667</v>
      </c>
      <c r="E89" s="40">
        <v>872.93333333333339</v>
      </c>
      <c r="F89" s="40">
        <v>857.9666666666667</v>
      </c>
      <c r="G89" s="40">
        <v>848.93333333333339</v>
      </c>
      <c r="H89" s="40">
        <v>896.93333333333339</v>
      </c>
      <c r="I89" s="40">
        <v>905.9666666666667</v>
      </c>
      <c r="J89" s="40">
        <v>920.93333333333339</v>
      </c>
      <c r="K89" s="31">
        <v>891</v>
      </c>
      <c r="L89" s="31">
        <v>867</v>
      </c>
      <c r="M89" s="31">
        <v>0.68225999999999998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1157.45</v>
      </c>
      <c r="D90" s="40">
        <v>1161.4166666666667</v>
      </c>
      <c r="E90" s="40">
        <v>1142.9333333333334</v>
      </c>
      <c r="F90" s="40">
        <v>1128.4166666666667</v>
      </c>
      <c r="G90" s="40">
        <v>1109.9333333333334</v>
      </c>
      <c r="H90" s="40">
        <v>1175.9333333333334</v>
      </c>
      <c r="I90" s="40">
        <v>1194.4166666666665</v>
      </c>
      <c r="J90" s="40">
        <v>1208.9333333333334</v>
      </c>
      <c r="K90" s="31">
        <v>1179.9000000000001</v>
      </c>
      <c r="L90" s="31">
        <v>1146.9000000000001</v>
      </c>
      <c r="M90" s="31">
        <v>0.47089999999999999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17513.400000000001</v>
      </c>
      <c r="D91" s="40">
        <v>17412.55</v>
      </c>
      <c r="E91" s="40">
        <v>17150.55</v>
      </c>
      <c r="F91" s="40">
        <v>16787.7</v>
      </c>
      <c r="G91" s="40">
        <v>16525.7</v>
      </c>
      <c r="H91" s="40">
        <v>17775.399999999998</v>
      </c>
      <c r="I91" s="40">
        <v>18037.399999999998</v>
      </c>
      <c r="J91" s="40">
        <v>18400.249999999996</v>
      </c>
      <c r="K91" s="31">
        <v>17674.55</v>
      </c>
      <c r="L91" s="31">
        <v>17049.7</v>
      </c>
      <c r="M91" s="31">
        <v>2.1286999999999998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469.05</v>
      </c>
      <c r="D92" s="40">
        <v>463.95</v>
      </c>
      <c r="E92" s="40">
        <v>451.2</v>
      </c>
      <c r="F92" s="40">
        <v>433.35</v>
      </c>
      <c r="G92" s="40">
        <v>420.6</v>
      </c>
      <c r="H92" s="40">
        <v>481.79999999999995</v>
      </c>
      <c r="I92" s="40">
        <v>494.54999999999995</v>
      </c>
      <c r="J92" s="40">
        <v>512.39999999999986</v>
      </c>
      <c r="K92" s="31">
        <v>476.7</v>
      </c>
      <c r="L92" s="31">
        <v>446.1</v>
      </c>
      <c r="M92" s="31">
        <v>21.830680000000001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3900.6</v>
      </c>
      <c r="D93" s="40">
        <v>3913.9</v>
      </c>
      <c r="E93" s="40">
        <v>3864.15</v>
      </c>
      <c r="F93" s="40">
        <v>3827.7</v>
      </c>
      <c r="G93" s="40">
        <v>3777.95</v>
      </c>
      <c r="H93" s="40">
        <v>3950.3500000000004</v>
      </c>
      <c r="I93" s="40">
        <v>4000.1000000000004</v>
      </c>
      <c r="J93" s="40">
        <v>4036.5500000000006</v>
      </c>
      <c r="K93" s="31">
        <v>3963.65</v>
      </c>
      <c r="L93" s="31">
        <v>3877.45</v>
      </c>
      <c r="M93" s="31">
        <v>1.8755599999999999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160.30000000000001</v>
      </c>
      <c r="D94" s="40">
        <v>160.54999999999998</v>
      </c>
      <c r="E94" s="40">
        <v>159.09999999999997</v>
      </c>
      <c r="F94" s="40">
        <v>157.89999999999998</v>
      </c>
      <c r="G94" s="40">
        <v>156.44999999999996</v>
      </c>
      <c r="H94" s="40">
        <v>161.74999999999997</v>
      </c>
      <c r="I94" s="40">
        <v>163.19999999999996</v>
      </c>
      <c r="J94" s="40">
        <v>164.39999999999998</v>
      </c>
      <c r="K94" s="31">
        <v>162</v>
      </c>
      <c r="L94" s="31">
        <v>159.35</v>
      </c>
      <c r="M94" s="31">
        <v>6.7480799999999999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408.7</v>
      </c>
      <c r="D95" s="40">
        <v>408.2166666666667</v>
      </c>
      <c r="E95" s="40">
        <v>404.48333333333341</v>
      </c>
      <c r="F95" s="40">
        <v>400.26666666666671</v>
      </c>
      <c r="G95" s="40">
        <v>396.53333333333342</v>
      </c>
      <c r="H95" s="40">
        <v>412.43333333333339</v>
      </c>
      <c r="I95" s="40">
        <v>416.16666666666674</v>
      </c>
      <c r="J95" s="40">
        <v>420.38333333333338</v>
      </c>
      <c r="K95" s="31">
        <v>411.95</v>
      </c>
      <c r="L95" s="31">
        <v>404</v>
      </c>
      <c r="M95" s="31">
        <v>3.60805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89.25</v>
      </c>
      <c r="D96" s="40">
        <v>90.350000000000009</v>
      </c>
      <c r="E96" s="40">
        <v>87.600000000000023</v>
      </c>
      <c r="F96" s="40">
        <v>85.950000000000017</v>
      </c>
      <c r="G96" s="40">
        <v>83.200000000000031</v>
      </c>
      <c r="H96" s="40">
        <v>92.000000000000014</v>
      </c>
      <c r="I96" s="40">
        <v>94.749999999999986</v>
      </c>
      <c r="J96" s="40">
        <v>96.4</v>
      </c>
      <c r="K96" s="31">
        <v>93.1</v>
      </c>
      <c r="L96" s="31">
        <v>88.7</v>
      </c>
      <c r="M96" s="31">
        <v>59.447270000000003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2911.2</v>
      </c>
      <c r="D97" s="40">
        <v>2888.7333333333336</v>
      </c>
      <c r="E97" s="40">
        <v>2852.4666666666672</v>
      </c>
      <c r="F97" s="40">
        <v>2793.7333333333336</v>
      </c>
      <c r="G97" s="40">
        <v>2757.4666666666672</v>
      </c>
      <c r="H97" s="40">
        <v>2947.4666666666672</v>
      </c>
      <c r="I97" s="40">
        <v>2983.7333333333336</v>
      </c>
      <c r="J97" s="40">
        <v>3042.4666666666672</v>
      </c>
      <c r="K97" s="31">
        <v>2925</v>
      </c>
      <c r="L97" s="31">
        <v>2830</v>
      </c>
      <c r="M97" s="31">
        <v>0.22524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313.3</v>
      </c>
      <c r="D98" s="40">
        <v>314.26666666666665</v>
      </c>
      <c r="E98" s="40">
        <v>311.5333333333333</v>
      </c>
      <c r="F98" s="40">
        <v>309.76666666666665</v>
      </c>
      <c r="G98" s="40">
        <v>307.0333333333333</v>
      </c>
      <c r="H98" s="40">
        <v>316.0333333333333</v>
      </c>
      <c r="I98" s="40">
        <v>318.76666666666665</v>
      </c>
      <c r="J98" s="40">
        <v>320.5333333333333</v>
      </c>
      <c r="K98" s="31">
        <v>317</v>
      </c>
      <c r="L98" s="31">
        <v>312.5</v>
      </c>
      <c r="M98" s="31">
        <v>0.91069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549.75</v>
      </c>
      <c r="D99" s="40">
        <v>552.13333333333333</v>
      </c>
      <c r="E99" s="40">
        <v>546.51666666666665</v>
      </c>
      <c r="F99" s="40">
        <v>543.2833333333333</v>
      </c>
      <c r="G99" s="40">
        <v>537.66666666666663</v>
      </c>
      <c r="H99" s="40">
        <v>555.36666666666667</v>
      </c>
      <c r="I99" s="40">
        <v>560.98333333333323</v>
      </c>
      <c r="J99" s="40">
        <v>564.2166666666667</v>
      </c>
      <c r="K99" s="31">
        <v>557.75</v>
      </c>
      <c r="L99" s="31">
        <v>548.9</v>
      </c>
      <c r="M99" s="31">
        <v>18.525700000000001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689.5</v>
      </c>
      <c r="D100" s="40">
        <v>690.86666666666667</v>
      </c>
      <c r="E100" s="40">
        <v>674.73333333333335</v>
      </c>
      <c r="F100" s="40">
        <v>659.9666666666667</v>
      </c>
      <c r="G100" s="40">
        <v>643.83333333333337</v>
      </c>
      <c r="H100" s="40">
        <v>705.63333333333333</v>
      </c>
      <c r="I100" s="40">
        <v>721.76666666666677</v>
      </c>
      <c r="J100" s="40">
        <v>736.5333333333333</v>
      </c>
      <c r="K100" s="31">
        <v>707</v>
      </c>
      <c r="L100" s="31">
        <v>676.1</v>
      </c>
      <c r="M100" s="31">
        <v>18.81513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174.85</v>
      </c>
      <c r="D101" s="40">
        <v>175.31666666666669</v>
      </c>
      <c r="E101" s="40">
        <v>173.13333333333338</v>
      </c>
      <c r="F101" s="40">
        <v>171.41666666666669</v>
      </c>
      <c r="G101" s="40">
        <v>169.23333333333338</v>
      </c>
      <c r="H101" s="40">
        <v>177.03333333333339</v>
      </c>
      <c r="I101" s="40">
        <v>179.21666666666673</v>
      </c>
      <c r="J101" s="40">
        <v>180.93333333333339</v>
      </c>
      <c r="K101" s="31">
        <v>177.5</v>
      </c>
      <c r="L101" s="31">
        <v>173.6</v>
      </c>
      <c r="M101" s="31">
        <v>117.54552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905.75</v>
      </c>
      <c r="D102" s="40">
        <v>910.73333333333323</v>
      </c>
      <c r="E102" s="40">
        <v>895.01666666666642</v>
      </c>
      <c r="F102" s="40">
        <v>884.28333333333319</v>
      </c>
      <c r="G102" s="40">
        <v>868.56666666666638</v>
      </c>
      <c r="H102" s="40">
        <v>921.46666666666647</v>
      </c>
      <c r="I102" s="40">
        <v>937.18333333333339</v>
      </c>
      <c r="J102" s="40">
        <v>947.91666666666652</v>
      </c>
      <c r="K102" s="31">
        <v>926.45</v>
      </c>
      <c r="L102" s="31">
        <v>900</v>
      </c>
      <c r="M102" s="31">
        <v>3.0032999999999999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529.04999999999995</v>
      </c>
      <c r="D103" s="40">
        <v>527.7166666666667</v>
      </c>
      <c r="E103" s="40">
        <v>522.43333333333339</v>
      </c>
      <c r="F103" s="40">
        <v>515.81666666666672</v>
      </c>
      <c r="G103" s="40">
        <v>510.53333333333342</v>
      </c>
      <c r="H103" s="40">
        <v>534.33333333333337</v>
      </c>
      <c r="I103" s="40">
        <v>539.61666666666667</v>
      </c>
      <c r="J103" s="40">
        <v>546.23333333333335</v>
      </c>
      <c r="K103" s="31">
        <v>533</v>
      </c>
      <c r="L103" s="31">
        <v>521.1</v>
      </c>
      <c r="M103" s="31">
        <v>0.22339999999999999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868.3</v>
      </c>
      <c r="D104" s="40">
        <v>871.76666666666677</v>
      </c>
      <c r="E104" s="40">
        <v>861.53333333333353</v>
      </c>
      <c r="F104" s="40">
        <v>854.76666666666677</v>
      </c>
      <c r="G104" s="40">
        <v>844.53333333333353</v>
      </c>
      <c r="H104" s="40">
        <v>878.53333333333353</v>
      </c>
      <c r="I104" s="40">
        <v>888.76666666666688</v>
      </c>
      <c r="J104" s="40">
        <v>895.53333333333353</v>
      </c>
      <c r="K104" s="31">
        <v>882</v>
      </c>
      <c r="L104" s="31">
        <v>865</v>
      </c>
      <c r="M104" s="31">
        <v>0.60597999999999996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144.35</v>
      </c>
      <c r="D105" s="40">
        <v>145.04999999999998</v>
      </c>
      <c r="E105" s="40">
        <v>142.29999999999995</v>
      </c>
      <c r="F105" s="40">
        <v>140.24999999999997</v>
      </c>
      <c r="G105" s="40">
        <v>137.49999999999994</v>
      </c>
      <c r="H105" s="40">
        <v>147.09999999999997</v>
      </c>
      <c r="I105" s="40">
        <v>149.85000000000002</v>
      </c>
      <c r="J105" s="40">
        <v>151.89999999999998</v>
      </c>
      <c r="K105" s="31">
        <v>147.80000000000001</v>
      </c>
      <c r="L105" s="31">
        <v>143</v>
      </c>
      <c r="M105" s="31">
        <v>12.26197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1347.9</v>
      </c>
      <c r="D106" s="40">
        <v>1353.6166666666668</v>
      </c>
      <c r="E106" s="40">
        <v>1332.2833333333335</v>
      </c>
      <c r="F106" s="40">
        <v>1316.6666666666667</v>
      </c>
      <c r="G106" s="40">
        <v>1295.3333333333335</v>
      </c>
      <c r="H106" s="40">
        <v>1369.2333333333336</v>
      </c>
      <c r="I106" s="40">
        <v>1390.5666666666666</v>
      </c>
      <c r="J106" s="40">
        <v>1406.1833333333336</v>
      </c>
      <c r="K106" s="31">
        <v>1374.95</v>
      </c>
      <c r="L106" s="31">
        <v>1338</v>
      </c>
      <c r="M106" s="31">
        <v>1.7791600000000001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22.25</v>
      </c>
      <c r="D107" s="40">
        <v>22.366666666666664</v>
      </c>
      <c r="E107" s="40">
        <v>22.033333333333328</v>
      </c>
      <c r="F107" s="40">
        <v>21.816666666666663</v>
      </c>
      <c r="G107" s="40">
        <v>21.483333333333327</v>
      </c>
      <c r="H107" s="40">
        <v>22.583333333333329</v>
      </c>
      <c r="I107" s="40">
        <v>22.916666666666664</v>
      </c>
      <c r="J107" s="40">
        <v>23.133333333333329</v>
      </c>
      <c r="K107" s="31">
        <v>22.7</v>
      </c>
      <c r="L107" s="31">
        <v>22.15</v>
      </c>
      <c r="M107" s="31">
        <v>36.18918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1291.5</v>
      </c>
      <c r="D108" s="40">
        <v>1296.9833333333333</v>
      </c>
      <c r="E108" s="40">
        <v>1283.9666666666667</v>
      </c>
      <c r="F108" s="40">
        <v>1276.4333333333334</v>
      </c>
      <c r="G108" s="40">
        <v>1263.4166666666667</v>
      </c>
      <c r="H108" s="40">
        <v>1304.5166666666667</v>
      </c>
      <c r="I108" s="40">
        <v>1317.5333333333335</v>
      </c>
      <c r="J108" s="40">
        <v>1325.0666666666666</v>
      </c>
      <c r="K108" s="31">
        <v>1310</v>
      </c>
      <c r="L108" s="31">
        <v>1289.45</v>
      </c>
      <c r="M108" s="31">
        <v>1.52959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483.35</v>
      </c>
      <c r="D109" s="40">
        <v>489.11666666666662</v>
      </c>
      <c r="E109" s="40">
        <v>472.83333333333326</v>
      </c>
      <c r="F109" s="40">
        <v>462.31666666666666</v>
      </c>
      <c r="G109" s="40">
        <v>446.0333333333333</v>
      </c>
      <c r="H109" s="40">
        <v>499.63333333333321</v>
      </c>
      <c r="I109" s="40">
        <v>515.91666666666663</v>
      </c>
      <c r="J109" s="40">
        <v>526.43333333333317</v>
      </c>
      <c r="K109" s="31">
        <v>505.4</v>
      </c>
      <c r="L109" s="31">
        <v>478.6</v>
      </c>
      <c r="M109" s="31">
        <v>4.6146799999999999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932.65</v>
      </c>
      <c r="D110" s="40">
        <v>939.25</v>
      </c>
      <c r="E110" s="40">
        <v>921.5</v>
      </c>
      <c r="F110" s="40">
        <v>910.35</v>
      </c>
      <c r="G110" s="40">
        <v>892.6</v>
      </c>
      <c r="H110" s="40">
        <v>950.4</v>
      </c>
      <c r="I110" s="40">
        <v>968.15</v>
      </c>
      <c r="J110" s="40">
        <v>979.3</v>
      </c>
      <c r="K110" s="31">
        <v>957</v>
      </c>
      <c r="L110" s="31">
        <v>928.1</v>
      </c>
      <c r="M110" s="31">
        <v>4.3276599999999998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5261.65</v>
      </c>
      <c r="D111" s="40">
        <v>5272.4</v>
      </c>
      <c r="E111" s="40">
        <v>5207.3999999999996</v>
      </c>
      <c r="F111" s="40">
        <v>5153.1499999999996</v>
      </c>
      <c r="G111" s="40">
        <v>5088.1499999999996</v>
      </c>
      <c r="H111" s="40">
        <v>5326.65</v>
      </c>
      <c r="I111" s="40">
        <v>5391.65</v>
      </c>
      <c r="J111" s="40">
        <v>5445.9</v>
      </c>
      <c r="K111" s="31">
        <v>5337.4</v>
      </c>
      <c r="L111" s="31">
        <v>5218.1499999999996</v>
      </c>
      <c r="M111" s="31">
        <v>5.058E-2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240.05</v>
      </c>
      <c r="D112" s="40">
        <v>238.68333333333331</v>
      </c>
      <c r="E112" s="40">
        <v>235.36666666666662</v>
      </c>
      <c r="F112" s="40">
        <v>230.68333333333331</v>
      </c>
      <c r="G112" s="40">
        <v>227.36666666666662</v>
      </c>
      <c r="H112" s="40">
        <v>243.36666666666662</v>
      </c>
      <c r="I112" s="40">
        <v>246.68333333333328</v>
      </c>
      <c r="J112" s="40">
        <v>251.36666666666662</v>
      </c>
      <c r="K112" s="31">
        <v>242</v>
      </c>
      <c r="L112" s="31">
        <v>234</v>
      </c>
      <c r="M112" s="31">
        <v>10.97608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375.85</v>
      </c>
      <c r="D113" s="40">
        <v>371.61666666666662</v>
      </c>
      <c r="E113" s="40">
        <v>355.23333333333323</v>
      </c>
      <c r="F113" s="40">
        <v>334.61666666666662</v>
      </c>
      <c r="G113" s="40">
        <v>318.23333333333323</v>
      </c>
      <c r="H113" s="40">
        <v>392.23333333333323</v>
      </c>
      <c r="I113" s="40">
        <v>408.61666666666656</v>
      </c>
      <c r="J113" s="40">
        <v>429.23333333333323</v>
      </c>
      <c r="K113" s="31">
        <v>388</v>
      </c>
      <c r="L113" s="31">
        <v>351</v>
      </c>
      <c r="M113" s="31">
        <v>67.824619999999996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701.25</v>
      </c>
      <c r="D114" s="40">
        <v>701.01666666666677</v>
      </c>
      <c r="E114" s="40">
        <v>698.08333333333348</v>
      </c>
      <c r="F114" s="40">
        <v>694.91666666666674</v>
      </c>
      <c r="G114" s="40">
        <v>691.98333333333346</v>
      </c>
      <c r="H114" s="40">
        <v>704.18333333333351</v>
      </c>
      <c r="I114" s="40">
        <v>707.11666666666667</v>
      </c>
      <c r="J114" s="40">
        <v>710.28333333333353</v>
      </c>
      <c r="K114" s="31">
        <v>703.95</v>
      </c>
      <c r="L114" s="31">
        <v>697.85</v>
      </c>
      <c r="M114" s="31">
        <v>0.35493999999999998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583.85</v>
      </c>
      <c r="D115" s="40">
        <v>577.81666666666672</v>
      </c>
      <c r="E115" s="40">
        <v>569.08333333333348</v>
      </c>
      <c r="F115" s="40">
        <v>554.31666666666672</v>
      </c>
      <c r="G115" s="40">
        <v>545.58333333333348</v>
      </c>
      <c r="H115" s="40">
        <v>592.58333333333348</v>
      </c>
      <c r="I115" s="40">
        <v>601.31666666666683</v>
      </c>
      <c r="J115" s="40">
        <v>616.08333333333348</v>
      </c>
      <c r="K115" s="31">
        <v>586.54999999999995</v>
      </c>
      <c r="L115" s="31">
        <v>563.04999999999995</v>
      </c>
      <c r="M115" s="31">
        <v>25.923210000000001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916.05</v>
      </c>
      <c r="D116" s="40">
        <v>912.1</v>
      </c>
      <c r="E116" s="40">
        <v>901.95</v>
      </c>
      <c r="F116" s="40">
        <v>887.85</v>
      </c>
      <c r="G116" s="40">
        <v>877.7</v>
      </c>
      <c r="H116" s="40">
        <v>926.2</v>
      </c>
      <c r="I116" s="40">
        <v>936.34999999999991</v>
      </c>
      <c r="J116" s="40">
        <v>950.45</v>
      </c>
      <c r="K116" s="31">
        <v>922.25</v>
      </c>
      <c r="L116" s="31">
        <v>898</v>
      </c>
      <c r="M116" s="31">
        <v>70.080489999999998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160</v>
      </c>
      <c r="D117" s="40">
        <v>160.56666666666666</v>
      </c>
      <c r="E117" s="40">
        <v>158.73333333333332</v>
      </c>
      <c r="F117" s="40">
        <v>157.46666666666667</v>
      </c>
      <c r="G117" s="40">
        <v>155.63333333333333</v>
      </c>
      <c r="H117" s="40">
        <v>161.83333333333331</v>
      </c>
      <c r="I117" s="40">
        <v>163.66666666666669</v>
      </c>
      <c r="J117" s="40">
        <v>164.93333333333331</v>
      </c>
      <c r="K117" s="31">
        <v>162.4</v>
      </c>
      <c r="L117" s="31">
        <v>159.30000000000001</v>
      </c>
      <c r="M117" s="31">
        <v>17.790369999999999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190.7</v>
      </c>
      <c r="D118" s="40">
        <v>191.63333333333333</v>
      </c>
      <c r="E118" s="40">
        <v>188.31666666666666</v>
      </c>
      <c r="F118" s="40">
        <v>185.93333333333334</v>
      </c>
      <c r="G118" s="40">
        <v>182.61666666666667</v>
      </c>
      <c r="H118" s="40">
        <v>194.01666666666665</v>
      </c>
      <c r="I118" s="40">
        <v>197.33333333333331</v>
      </c>
      <c r="J118" s="40">
        <v>199.71666666666664</v>
      </c>
      <c r="K118" s="31">
        <v>194.95</v>
      </c>
      <c r="L118" s="31">
        <v>189.25</v>
      </c>
      <c r="M118" s="31">
        <v>165.17663999999999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361.35</v>
      </c>
      <c r="D119" s="40">
        <v>362.55</v>
      </c>
      <c r="E119" s="40">
        <v>359.3</v>
      </c>
      <c r="F119" s="40">
        <v>357.25</v>
      </c>
      <c r="G119" s="40">
        <v>354</v>
      </c>
      <c r="H119" s="40">
        <v>364.6</v>
      </c>
      <c r="I119" s="40">
        <v>367.85</v>
      </c>
      <c r="J119" s="40">
        <v>369.90000000000003</v>
      </c>
      <c r="K119" s="31">
        <v>365.8</v>
      </c>
      <c r="L119" s="31">
        <v>360.5</v>
      </c>
      <c r="M119" s="31">
        <v>1.84615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5448.95</v>
      </c>
      <c r="D120" s="40">
        <v>5427</v>
      </c>
      <c r="E120" s="40">
        <v>5355</v>
      </c>
      <c r="F120" s="40">
        <v>5261.05</v>
      </c>
      <c r="G120" s="40">
        <v>5189.05</v>
      </c>
      <c r="H120" s="40">
        <v>5520.95</v>
      </c>
      <c r="I120" s="40">
        <v>5592.95</v>
      </c>
      <c r="J120" s="40">
        <v>5686.9</v>
      </c>
      <c r="K120" s="31">
        <v>5499</v>
      </c>
      <c r="L120" s="31">
        <v>5333.05</v>
      </c>
      <c r="M120" s="31">
        <v>2.3296800000000002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1688.35</v>
      </c>
      <c r="D121" s="40">
        <v>1687.9833333333336</v>
      </c>
      <c r="E121" s="40">
        <v>1681.0166666666671</v>
      </c>
      <c r="F121" s="40">
        <v>1673.6833333333336</v>
      </c>
      <c r="G121" s="40">
        <v>1666.7166666666672</v>
      </c>
      <c r="H121" s="40">
        <v>1695.3166666666671</v>
      </c>
      <c r="I121" s="40">
        <v>1702.2833333333333</v>
      </c>
      <c r="J121" s="40">
        <v>1709.616666666667</v>
      </c>
      <c r="K121" s="31">
        <v>1694.95</v>
      </c>
      <c r="L121" s="31">
        <v>1680.65</v>
      </c>
      <c r="M121" s="31">
        <v>1.6690499999999999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3108.05</v>
      </c>
      <c r="D122" s="40">
        <v>3115.0666666666671</v>
      </c>
      <c r="E122" s="40">
        <v>3085.1333333333341</v>
      </c>
      <c r="F122" s="40">
        <v>3062.2166666666672</v>
      </c>
      <c r="G122" s="40">
        <v>3032.2833333333342</v>
      </c>
      <c r="H122" s="40">
        <v>3137.983333333334</v>
      </c>
      <c r="I122" s="40">
        <v>3167.9166666666674</v>
      </c>
      <c r="J122" s="40">
        <v>3190.8333333333339</v>
      </c>
      <c r="K122" s="31">
        <v>3145</v>
      </c>
      <c r="L122" s="31">
        <v>3092.15</v>
      </c>
      <c r="M122" s="31">
        <v>2.21699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694.95</v>
      </c>
      <c r="D123" s="40">
        <v>697.13333333333333</v>
      </c>
      <c r="E123" s="40">
        <v>688.9666666666667</v>
      </c>
      <c r="F123" s="40">
        <v>682.98333333333335</v>
      </c>
      <c r="G123" s="40">
        <v>674.81666666666672</v>
      </c>
      <c r="H123" s="40">
        <v>703.11666666666667</v>
      </c>
      <c r="I123" s="40">
        <v>711.28333333333342</v>
      </c>
      <c r="J123" s="40">
        <v>717.26666666666665</v>
      </c>
      <c r="K123" s="31">
        <v>705.3</v>
      </c>
      <c r="L123" s="31">
        <v>691.15</v>
      </c>
      <c r="M123" s="31">
        <v>16.380289999999999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857.8</v>
      </c>
      <c r="D124" s="40">
        <v>858.06666666666661</v>
      </c>
      <c r="E124" s="40">
        <v>841.23333333333323</v>
      </c>
      <c r="F124" s="40">
        <v>824.66666666666663</v>
      </c>
      <c r="G124" s="40">
        <v>807.83333333333326</v>
      </c>
      <c r="H124" s="40">
        <v>874.63333333333321</v>
      </c>
      <c r="I124" s="40">
        <v>891.4666666666667</v>
      </c>
      <c r="J124" s="40">
        <v>908.03333333333319</v>
      </c>
      <c r="K124" s="31">
        <v>874.9</v>
      </c>
      <c r="L124" s="31">
        <v>841.5</v>
      </c>
      <c r="M124" s="31">
        <v>14.52929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673.4</v>
      </c>
      <c r="D125" s="40">
        <v>667.1</v>
      </c>
      <c r="E125" s="40">
        <v>658.7</v>
      </c>
      <c r="F125" s="40">
        <v>644</v>
      </c>
      <c r="G125" s="40">
        <v>635.6</v>
      </c>
      <c r="H125" s="40">
        <v>681.80000000000007</v>
      </c>
      <c r="I125" s="40">
        <v>690.19999999999993</v>
      </c>
      <c r="J125" s="40">
        <v>704.90000000000009</v>
      </c>
      <c r="K125" s="31">
        <v>675.5</v>
      </c>
      <c r="L125" s="31">
        <v>652.4</v>
      </c>
      <c r="M125" s="31">
        <v>0.87463999999999997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478.9</v>
      </c>
      <c r="D126" s="40">
        <v>478.09999999999997</v>
      </c>
      <c r="E126" s="40">
        <v>473.24999999999994</v>
      </c>
      <c r="F126" s="40">
        <v>467.59999999999997</v>
      </c>
      <c r="G126" s="40">
        <v>462.74999999999994</v>
      </c>
      <c r="H126" s="40">
        <v>483.74999999999994</v>
      </c>
      <c r="I126" s="40">
        <v>488.59999999999997</v>
      </c>
      <c r="J126" s="40">
        <v>494.24999999999994</v>
      </c>
      <c r="K126" s="31">
        <v>482.95</v>
      </c>
      <c r="L126" s="31">
        <v>472.45</v>
      </c>
      <c r="M126" s="31">
        <v>6.2938799999999997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896.9</v>
      </c>
      <c r="D127" s="40">
        <v>895.06666666666661</v>
      </c>
      <c r="E127" s="40">
        <v>887.43333333333317</v>
      </c>
      <c r="F127" s="40">
        <v>877.96666666666658</v>
      </c>
      <c r="G127" s="40">
        <v>870.33333333333314</v>
      </c>
      <c r="H127" s="40">
        <v>904.53333333333319</v>
      </c>
      <c r="I127" s="40">
        <v>912.16666666666663</v>
      </c>
      <c r="J127" s="40">
        <v>921.63333333333321</v>
      </c>
      <c r="K127" s="31">
        <v>902.7</v>
      </c>
      <c r="L127" s="31">
        <v>885.6</v>
      </c>
      <c r="M127" s="31">
        <v>9.7839899999999993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1091.1500000000001</v>
      </c>
      <c r="D128" s="40">
        <v>1093.25</v>
      </c>
      <c r="E128" s="40">
        <v>1077.9000000000001</v>
      </c>
      <c r="F128" s="40">
        <v>1064.6500000000001</v>
      </c>
      <c r="G128" s="40">
        <v>1049.3000000000002</v>
      </c>
      <c r="H128" s="40">
        <v>1106.5</v>
      </c>
      <c r="I128" s="40">
        <v>1121.8499999999999</v>
      </c>
      <c r="J128" s="40">
        <v>1135.0999999999999</v>
      </c>
      <c r="K128" s="31">
        <v>1108.5999999999999</v>
      </c>
      <c r="L128" s="31">
        <v>1080</v>
      </c>
      <c r="M128" s="31">
        <v>4.1597900000000001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90.45</v>
      </c>
      <c r="D129" s="40">
        <v>90.516666666666652</v>
      </c>
      <c r="E129" s="40">
        <v>90.033333333333303</v>
      </c>
      <c r="F129" s="40">
        <v>89.616666666666646</v>
      </c>
      <c r="G129" s="40">
        <v>89.133333333333297</v>
      </c>
      <c r="H129" s="40">
        <v>90.933333333333309</v>
      </c>
      <c r="I129" s="40">
        <v>91.416666666666657</v>
      </c>
      <c r="J129" s="40">
        <v>91.833333333333314</v>
      </c>
      <c r="K129" s="31">
        <v>91</v>
      </c>
      <c r="L129" s="31">
        <v>90.1</v>
      </c>
      <c r="M129" s="31">
        <v>9.3567499999999999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1182.1500000000001</v>
      </c>
      <c r="D130" s="40">
        <v>1187.4666666666667</v>
      </c>
      <c r="E130" s="40">
        <v>1164.6833333333334</v>
      </c>
      <c r="F130" s="40">
        <v>1147.2166666666667</v>
      </c>
      <c r="G130" s="40">
        <v>1124.4333333333334</v>
      </c>
      <c r="H130" s="40">
        <v>1204.9333333333334</v>
      </c>
      <c r="I130" s="40">
        <v>1227.7166666666667</v>
      </c>
      <c r="J130" s="40">
        <v>1245.1833333333334</v>
      </c>
      <c r="K130" s="31">
        <v>1210.25</v>
      </c>
      <c r="L130" s="31">
        <v>1170</v>
      </c>
      <c r="M130" s="31">
        <v>0.75624999999999998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422.6</v>
      </c>
      <c r="D131" s="40">
        <v>421.88333333333338</v>
      </c>
      <c r="E131" s="40">
        <v>414.86666666666679</v>
      </c>
      <c r="F131" s="40">
        <v>407.13333333333338</v>
      </c>
      <c r="G131" s="40">
        <v>400.11666666666679</v>
      </c>
      <c r="H131" s="40">
        <v>429.61666666666679</v>
      </c>
      <c r="I131" s="40">
        <v>436.63333333333333</v>
      </c>
      <c r="J131" s="40">
        <v>444.36666666666679</v>
      </c>
      <c r="K131" s="31">
        <v>428.9</v>
      </c>
      <c r="L131" s="31">
        <v>414.15</v>
      </c>
      <c r="M131" s="31">
        <v>168.71779000000001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615.15</v>
      </c>
      <c r="D132" s="40">
        <v>616.31666666666661</v>
      </c>
      <c r="E132" s="40">
        <v>613.23333333333323</v>
      </c>
      <c r="F132" s="40">
        <v>611.31666666666661</v>
      </c>
      <c r="G132" s="40">
        <v>608.23333333333323</v>
      </c>
      <c r="H132" s="40">
        <v>618.23333333333323</v>
      </c>
      <c r="I132" s="40">
        <v>621.31666666666672</v>
      </c>
      <c r="J132" s="40">
        <v>623.23333333333323</v>
      </c>
      <c r="K132" s="31">
        <v>619.4</v>
      </c>
      <c r="L132" s="31">
        <v>614.4</v>
      </c>
      <c r="M132" s="31">
        <v>12.285019999999999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2093</v>
      </c>
      <c r="D133" s="40">
        <v>2094.4833333333331</v>
      </c>
      <c r="E133" s="40">
        <v>2064.3166666666662</v>
      </c>
      <c r="F133" s="40">
        <v>2035.6333333333332</v>
      </c>
      <c r="G133" s="40">
        <v>2005.4666666666662</v>
      </c>
      <c r="H133" s="40">
        <v>2123.1666666666661</v>
      </c>
      <c r="I133" s="40">
        <v>2153.333333333333</v>
      </c>
      <c r="J133" s="40">
        <v>2182.016666666666</v>
      </c>
      <c r="K133" s="31">
        <v>2124.65</v>
      </c>
      <c r="L133" s="31">
        <v>2065.8000000000002</v>
      </c>
      <c r="M133" s="31">
        <v>2.47925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2868.4</v>
      </c>
      <c r="D134" s="40">
        <v>2881.2333333333336</v>
      </c>
      <c r="E134" s="40">
        <v>2819.2166666666672</v>
      </c>
      <c r="F134" s="40">
        <v>2770.0333333333338</v>
      </c>
      <c r="G134" s="40">
        <v>2708.0166666666673</v>
      </c>
      <c r="H134" s="40">
        <v>2930.416666666667</v>
      </c>
      <c r="I134" s="40">
        <v>2992.4333333333334</v>
      </c>
      <c r="J134" s="40">
        <v>3041.6166666666668</v>
      </c>
      <c r="K134" s="31">
        <v>2943.25</v>
      </c>
      <c r="L134" s="31">
        <v>2832.05</v>
      </c>
      <c r="M134" s="31">
        <v>23.06692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269.64999999999998</v>
      </c>
      <c r="D135" s="40">
        <v>270.34999999999997</v>
      </c>
      <c r="E135" s="40">
        <v>266.29999999999995</v>
      </c>
      <c r="F135" s="40">
        <v>262.95</v>
      </c>
      <c r="G135" s="40">
        <v>258.89999999999998</v>
      </c>
      <c r="H135" s="40">
        <v>273.69999999999993</v>
      </c>
      <c r="I135" s="40">
        <v>277.75</v>
      </c>
      <c r="J135" s="40">
        <v>281.09999999999991</v>
      </c>
      <c r="K135" s="31">
        <v>274.39999999999998</v>
      </c>
      <c r="L135" s="31">
        <v>267</v>
      </c>
      <c r="M135" s="31">
        <v>50.190840000000001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196.25</v>
      </c>
      <c r="D136" s="40">
        <v>196.06666666666669</v>
      </c>
      <c r="E136" s="40">
        <v>191.43333333333339</v>
      </c>
      <c r="F136" s="40">
        <v>186.6166666666667</v>
      </c>
      <c r="G136" s="40">
        <v>181.98333333333341</v>
      </c>
      <c r="H136" s="40">
        <v>200.88333333333338</v>
      </c>
      <c r="I136" s="40">
        <v>205.51666666666665</v>
      </c>
      <c r="J136" s="40">
        <v>210.33333333333337</v>
      </c>
      <c r="K136" s="31">
        <v>200.7</v>
      </c>
      <c r="L136" s="31">
        <v>191.25</v>
      </c>
      <c r="M136" s="31">
        <v>36.760429999999999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813.4</v>
      </c>
      <c r="D137" s="40">
        <v>815.58333333333337</v>
      </c>
      <c r="E137" s="40">
        <v>808.81666666666672</v>
      </c>
      <c r="F137" s="40">
        <v>804.23333333333335</v>
      </c>
      <c r="G137" s="40">
        <v>797.4666666666667</v>
      </c>
      <c r="H137" s="40">
        <v>820.16666666666674</v>
      </c>
      <c r="I137" s="40">
        <v>826.93333333333339</v>
      </c>
      <c r="J137" s="40">
        <v>831.51666666666677</v>
      </c>
      <c r="K137" s="31">
        <v>822.35</v>
      </c>
      <c r="L137" s="31">
        <v>811</v>
      </c>
      <c r="M137" s="31">
        <v>0.37104999999999999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671.05</v>
      </c>
      <c r="D138" s="40">
        <v>665.35</v>
      </c>
      <c r="E138" s="40">
        <v>641.70000000000005</v>
      </c>
      <c r="F138" s="40">
        <v>612.35</v>
      </c>
      <c r="G138" s="40">
        <v>588.70000000000005</v>
      </c>
      <c r="H138" s="40">
        <v>694.7</v>
      </c>
      <c r="I138" s="40">
        <v>718.34999999999991</v>
      </c>
      <c r="J138" s="40">
        <v>747.7</v>
      </c>
      <c r="K138" s="31">
        <v>689</v>
      </c>
      <c r="L138" s="31">
        <v>636</v>
      </c>
      <c r="M138" s="31">
        <v>27.448250000000002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19.850000000000001</v>
      </c>
      <c r="D139" s="40">
        <v>19.983333333333334</v>
      </c>
      <c r="E139" s="40">
        <v>19.416666666666668</v>
      </c>
      <c r="F139" s="40">
        <v>18.983333333333334</v>
      </c>
      <c r="G139" s="40">
        <v>18.416666666666668</v>
      </c>
      <c r="H139" s="40">
        <v>20.416666666666668</v>
      </c>
      <c r="I139" s="40">
        <v>20.983333333333331</v>
      </c>
      <c r="J139" s="40">
        <v>21.416666666666668</v>
      </c>
      <c r="K139" s="31">
        <v>20.55</v>
      </c>
      <c r="L139" s="31">
        <v>19.55</v>
      </c>
      <c r="M139" s="31">
        <v>107.3926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247.65</v>
      </c>
      <c r="D140" s="40">
        <v>250.68333333333331</v>
      </c>
      <c r="E140" s="40">
        <v>241.66666666666663</v>
      </c>
      <c r="F140" s="40">
        <v>235.68333333333331</v>
      </c>
      <c r="G140" s="40">
        <v>226.66666666666663</v>
      </c>
      <c r="H140" s="40">
        <v>256.66666666666663</v>
      </c>
      <c r="I140" s="40">
        <v>265.68333333333334</v>
      </c>
      <c r="J140" s="40">
        <v>271.66666666666663</v>
      </c>
      <c r="K140" s="31">
        <v>259.7</v>
      </c>
      <c r="L140" s="31">
        <v>244.7</v>
      </c>
      <c r="M140" s="31">
        <v>34.28163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5097.8500000000004</v>
      </c>
      <c r="D141" s="40">
        <v>5107.3666666666677</v>
      </c>
      <c r="E141" s="40">
        <v>5052.6833333333352</v>
      </c>
      <c r="F141" s="40">
        <v>5007.5166666666673</v>
      </c>
      <c r="G141" s="40">
        <v>4952.8333333333348</v>
      </c>
      <c r="H141" s="40">
        <v>5152.5333333333356</v>
      </c>
      <c r="I141" s="40">
        <v>5207.2166666666681</v>
      </c>
      <c r="J141" s="40">
        <v>5252.3833333333359</v>
      </c>
      <c r="K141" s="31">
        <v>5162.05</v>
      </c>
      <c r="L141" s="31">
        <v>5062.2</v>
      </c>
      <c r="M141" s="31">
        <v>3.1443300000000001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4865.8</v>
      </c>
      <c r="D142" s="40">
        <v>4887.5999999999995</v>
      </c>
      <c r="E142" s="40">
        <v>4813.1999999999989</v>
      </c>
      <c r="F142" s="40">
        <v>4760.5999999999995</v>
      </c>
      <c r="G142" s="40">
        <v>4686.1999999999989</v>
      </c>
      <c r="H142" s="40">
        <v>4940.1999999999989</v>
      </c>
      <c r="I142" s="40">
        <v>5014.5999999999985</v>
      </c>
      <c r="J142" s="40">
        <v>5067.1999999999989</v>
      </c>
      <c r="K142" s="31">
        <v>4962</v>
      </c>
      <c r="L142" s="31">
        <v>4835</v>
      </c>
      <c r="M142" s="31">
        <v>2.8864100000000001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3686.45</v>
      </c>
      <c r="D143" s="40">
        <v>3714.5666666666671</v>
      </c>
      <c r="E143" s="40">
        <v>3645.9333333333343</v>
      </c>
      <c r="F143" s="40">
        <v>3605.4166666666674</v>
      </c>
      <c r="G143" s="40">
        <v>3536.7833333333347</v>
      </c>
      <c r="H143" s="40">
        <v>3755.0833333333339</v>
      </c>
      <c r="I143" s="40">
        <v>3823.7166666666662</v>
      </c>
      <c r="J143" s="40">
        <v>3864.2333333333336</v>
      </c>
      <c r="K143" s="31">
        <v>3783.2</v>
      </c>
      <c r="L143" s="31">
        <v>3674.05</v>
      </c>
      <c r="M143" s="31">
        <v>2.0197600000000002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4891.1000000000004</v>
      </c>
      <c r="D144" s="40">
        <v>4921.3166666666666</v>
      </c>
      <c r="E144" s="40">
        <v>4852.7333333333336</v>
      </c>
      <c r="F144" s="40">
        <v>4814.3666666666668</v>
      </c>
      <c r="G144" s="40">
        <v>4745.7833333333338</v>
      </c>
      <c r="H144" s="40">
        <v>4959.6833333333334</v>
      </c>
      <c r="I144" s="40">
        <v>5028.2666666666673</v>
      </c>
      <c r="J144" s="40">
        <v>5066.6333333333332</v>
      </c>
      <c r="K144" s="31">
        <v>4989.8999999999996</v>
      </c>
      <c r="L144" s="31">
        <v>4882.95</v>
      </c>
      <c r="M144" s="31">
        <v>3.43974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435.7</v>
      </c>
      <c r="D145" s="40">
        <v>437.90000000000003</v>
      </c>
      <c r="E145" s="40">
        <v>429.80000000000007</v>
      </c>
      <c r="F145" s="40">
        <v>423.90000000000003</v>
      </c>
      <c r="G145" s="40">
        <v>415.80000000000007</v>
      </c>
      <c r="H145" s="40">
        <v>443.80000000000007</v>
      </c>
      <c r="I145" s="40">
        <v>451.90000000000009</v>
      </c>
      <c r="J145" s="40">
        <v>457.80000000000007</v>
      </c>
      <c r="K145" s="31">
        <v>446</v>
      </c>
      <c r="L145" s="31">
        <v>432</v>
      </c>
      <c r="M145" s="31">
        <v>2.3539699999999999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136.75</v>
      </c>
      <c r="D146" s="40">
        <v>135.73333333333332</v>
      </c>
      <c r="E146" s="40">
        <v>133.96666666666664</v>
      </c>
      <c r="F146" s="40">
        <v>131.18333333333331</v>
      </c>
      <c r="G146" s="40">
        <v>129.41666666666663</v>
      </c>
      <c r="H146" s="40">
        <v>138.51666666666665</v>
      </c>
      <c r="I146" s="40">
        <v>140.28333333333336</v>
      </c>
      <c r="J146" s="40">
        <v>143.06666666666666</v>
      </c>
      <c r="K146" s="31">
        <v>137.5</v>
      </c>
      <c r="L146" s="31">
        <v>132.94999999999999</v>
      </c>
      <c r="M146" s="31">
        <v>11.95341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240.15</v>
      </c>
      <c r="D147" s="40">
        <v>239.85</v>
      </c>
      <c r="E147" s="40">
        <v>237.79999999999998</v>
      </c>
      <c r="F147" s="40">
        <v>235.45</v>
      </c>
      <c r="G147" s="40">
        <v>233.39999999999998</v>
      </c>
      <c r="H147" s="40">
        <v>242.2</v>
      </c>
      <c r="I147" s="40">
        <v>244.25</v>
      </c>
      <c r="J147" s="40">
        <v>246.6</v>
      </c>
      <c r="K147" s="31">
        <v>241.9</v>
      </c>
      <c r="L147" s="31">
        <v>237.5</v>
      </c>
      <c r="M147" s="31">
        <v>1.4757400000000001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79.55</v>
      </c>
      <c r="D148" s="40">
        <v>79.883333333333326</v>
      </c>
      <c r="E148" s="40">
        <v>78.866666666666646</v>
      </c>
      <c r="F148" s="40">
        <v>78.183333333333323</v>
      </c>
      <c r="G148" s="40">
        <v>77.166666666666643</v>
      </c>
      <c r="H148" s="40">
        <v>80.566666666666649</v>
      </c>
      <c r="I148" s="40">
        <v>81.583333333333329</v>
      </c>
      <c r="J148" s="40">
        <v>82.266666666666652</v>
      </c>
      <c r="K148" s="31">
        <v>80.900000000000006</v>
      </c>
      <c r="L148" s="31">
        <v>79.2</v>
      </c>
      <c r="M148" s="31">
        <v>13.65775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2820.95</v>
      </c>
      <c r="D149" s="40">
        <v>2808.65</v>
      </c>
      <c r="E149" s="40">
        <v>2758.4</v>
      </c>
      <c r="F149" s="40">
        <v>2695.85</v>
      </c>
      <c r="G149" s="40">
        <v>2645.6</v>
      </c>
      <c r="H149" s="40">
        <v>2871.2000000000003</v>
      </c>
      <c r="I149" s="40">
        <v>2921.4500000000003</v>
      </c>
      <c r="J149" s="40">
        <v>2984.0000000000005</v>
      </c>
      <c r="K149" s="31">
        <v>2858.9</v>
      </c>
      <c r="L149" s="31">
        <v>2746.1</v>
      </c>
      <c r="M149" s="31">
        <v>8.9752399999999994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201.75</v>
      </c>
      <c r="D150" s="40">
        <v>202.7833333333333</v>
      </c>
      <c r="E150" s="40">
        <v>199.9166666666666</v>
      </c>
      <c r="F150" s="40">
        <v>198.08333333333329</v>
      </c>
      <c r="G150" s="40">
        <v>195.21666666666658</v>
      </c>
      <c r="H150" s="40">
        <v>204.61666666666662</v>
      </c>
      <c r="I150" s="40">
        <v>207.48333333333329</v>
      </c>
      <c r="J150" s="40">
        <v>209.31666666666663</v>
      </c>
      <c r="K150" s="31">
        <v>205.65</v>
      </c>
      <c r="L150" s="31">
        <v>200.95</v>
      </c>
      <c r="M150" s="31">
        <v>0.81420999999999999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545.54999999999995</v>
      </c>
      <c r="D151" s="40">
        <v>547.58333333333337</v>
      </c>
      <c r="E151" s="40">
        <v>539.81666666666672</v>
      </c>
      <c r="F151" s="40">
        <v>534.08333333333337</v>
      </c>
      <c r="G151" s="40">
        <v>526.31666666666672</v>
      </c>
      <c r="H151" s="40">
        <v>553.31666666666672</v>
      </c>
      <c r="I151" s="40">
        <v>561.08333333333337</v>
      </c>
      <c r="J151" s="40">
        <v>566.81666666666672</v>
      </c>
      <c r="K151" s="31">
        <v>555.35</v>
      </c>
      <c r="L151" s="31">
        <v>541.85</v>
      </c>
      <c r="M151" s="31">
        <v>10.20307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1605.45</v>
      </c>
      <c r="D152" s="40">
        <v>1615.8166666666666</v>
      </c>
      <c r="E152" s="40">
        <v>1582.6333333333332</v>
      </c>
      <c r="F152" s="40">
        <v>1559.8166666666666</v>
      </c>
      <c r="G152" s="40">
        <v>1526.6333333333332</v>
      </c>
      <c r="H152" s="40">
        <v>1638.6333333333332</v>
      </c>
      <c r="I152" s="40">
        <v>1671.8166666666666</v>
      </c>
      <c r="J152" s="40">
        <v>1694.6333333333332</v>
      </c>
      <c r="K152" s="31">
        <v>1649</v>
      </c>
      <c r="L152" s="31">
        <v>1593</v>
      </c>
      <c r="M152" s="31">
        <v>0.81325000000000003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77.650000000000006</v>
      </c>
      <c r="D153" s="40">
        <v>77.433333333333337</v>
      </c>
      <c r="E153" s="40">
        <v>76.76666666666668</v>
      </c>
      <c r="F153" s="40">
        <v>75.88333333333334</v>
      </c>
      <c r="G153" s="40">
        <v>75.216666666666683</v>
      </c>
      <c r="H153" s="40">
        <v>78.316666666666677</v>
      </c>
      <c r="I153" s="40">
        <v>78.983333333333334</v>
      </c>
      <c r="J153" s="40">
        <v>79.866666666666674</v>
      </c>
      <c r="K153" s="31">
        <v>78.099999999999994</v>
      </c>
      <c r="L153" s="31">
        <v>76.55</v>
      </c>
      <c r="M153" s="31">
        <v>17.955880000000001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122.1</v>
      </c>
      <c r="D154" s="40">
        <v>122.64999999999999</v>
      </c>
      <c r="E154" s="40">
        <v>120.49999999999999</v>
      </c>
      <c r="F154" s="40">
        <v>118.89999999999999</v>
      </c>
      <c r="G154" s="40">
        <v>116.74999999999999</v>
      </c>
      <c r="H154" s="40">
        <v>124.24999999999999</v>
      </c>
      <c r="I154" s="40">
        <v>126.39999999999999</v>
      </c>
      <c r="J154" s="40">
        <v>127.99999999999999</v>
      </c>
      <c r="K154" s="31">
        <v>124.8</v>
      </c>
      <c r="L154" s="31">
        <v>121.05</v>
      </c>
      <c r="M154" s="31">
        <v>4.1643100000000004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762.9</v>
      </c>
      <c r="D155" s="40">
        <v>758</v>
      </c>
      <c r="E155" s="40">
        <v>748</v>
      </c>
      <c r="F155" s="40">
        <v>733.1</v>
      </c>
      <c r="G155" s="40">
        <v>723.1</v>
      </c>
      <c r="H155" s="40">
        <v>772.9</v>
      </c>
      <c r="I155" s="40">
        <v>782.9</v>
      </c>
      <c r="J155" s="40">
        <v>797.8</v>
      </c>
      <c r="K155" s="31">
        <v>768</v>
      </c>
      <c r="L155" s="31">
        <v>743.1</v>
      </c>
      <c r="M155" s="31">
        <v>0.61760999999999999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1514.65</v>
      </c>
      <c r="D156" s="40">
        <v>1498.0333333333335</v>
      </c>
      <c r="E156" s="40">
        <v>1476.0666666666671</v>
      </c>
      <c r="F156" s="40">
        <v>1437.4833333333336</v>
      </c>
      <c r="G156" s="40">
        <v>1415.5166666666671</v>
      </c>
      <c r="H156" s="40">
        <v>1536.616666666667</v>
      </c>
      <c r="I156" s="40">
        <v>1558.5833333333337</v>
      </c>
      <c r="J156" s="40">
        <v>1597.166666666667</v>
      </c>
      <c r="K156" s="31">
        <v>1520</v>
      </c>
      <c r="L156" s="31">
        <v>1459.45</v>
      </c>
      <c r="M156" s="31">
        <v>10.7994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184.2</v>
      </c>
      <c r="D157" s="40">
        <v>183.43333333333331</v>
      </c>
      <c r="E157" s="40">
        <v>181.06666666666661</v>
      </c>
      <c r="F157" s="40">
        <v>177.93333333333331</v>
      </c>
      <c r="G157" s="40">
        <v>175.56666666666661</v>
      </c>
      <c r="H157" s="40">
        <v>186.56666666666661</v>
      </c>
      <c r="I157" s="40">
        <v>188.93333333333334</v>
      </c>
      <c r="J157" s="40">
        <v>192.06666666666661</v>
      </c>
      <c r="K157" s="31">
        <v>185.8</v>
      </c>
      <c r="L157" s="31">
        <v>180.3</v>
      </c>
      <c r="M157" s="31">
        <v>74.753169999999997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355.45</v>
      </c>
      <c r="D158" s="40">
        <v>356</v>
      </c>
      <c r="E158" s="40">
        <v>353.55</v>
      </c>
      <c r="F158" s="40">
        <v>351.65000000000003</v>
      </c>
      <c r="G158" s="40">
        <v>349.20000000000005</v>
      </c>
      <c r="H158" s="40">
        <v>357.9</v>
      </c>
      <c r="I158" s="40">
        <v>360.35</v>
      </c>
      <c r="J158" s="40">
        <v>362.24999999999994</v>
      </c>
      <c r="K158" s="31">
        <v>358.45</v>
      </c>
      <c r="L158" s="31">
        <v>354.1</v>
      </c>
      <c r="M158" s="31">
        <v>0.78881000000000001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85.45</v>
      </c>
      <c r="D159" s="40">
        <v>85.566666666666663</v>
      </c>
      <c r="E159" s="40">
        <v>84.683333333333323</v>
      </c>
      <c r="F159" s="40">
        <v>83.916666666666657</v>
      </c>
      <c r="G159" s="40">
        <v>83.033333333333317</v>
      </c>
      <c r="H159" s="40">
        <v>86.333333333333329</v>
      </c>
      <c r="I159" s="40">
        <v>87.216666666666654</v>
      </c>
      <c r="J159" s="40">
        <v>87.983333333333334</v>
      </c>
      <c r="K159" s="31">
        <v>86.45</v>
      </c>
      <c r="L159" s="31">
        <v>84.8</v>
      </c>
      <c r="M159" s="31">
        <v>117.19207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3457.55</v>
      </c>
      <c r="D160" s="40">
        <v>3449.5666666666671</v>
      </c>
      <c r="E160" s="40">
        <v>3422.2833333333342</v>
      </c>
      <c r="F160" s="40">
        <v>3387.0166666666673</v>
      </c>
      <c r="G160" s="40">
        <v>3359.7333333333345</v>
      </c>
      <c r="H160" s="40">
        <v>3484.8333333333339</v>
      </c>
      <c r="I160" s="40">
        <v>3512.1166666666668</v>
      </c>
      <c r="J160" s="40">
        <v>3547.3833333333337</v>
      </c>
      <c r="K160" s="31">
        <v>3476.85</v>
      </c>
      <c r="L160" s="31">
        <v>3414.3</v>
      </c>
      <c r="M160" s="31">
        <v>0.25677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505.1</v>
      </c>
      <c r="D161" s="40">
        <v>504.43333333333334</v>
      </c>
      <c r="E161" s="40">
        <v>495.86666666666667</v>
      </c>
      <c r="F161" s="40">
        <v>486.63333333333333</v>
      </c>
      <c r="G161" s="40">
        <v>478.06666666666666</v>
      </c>
      <c r="H161" s="40">
        <v>513.66666666666674</v>
      </c>
      <c r="I161" s="40">
        <v>522.23333333333335</v>
      </c>
      <c r="J161" s="40">
        <v>531.4666666666667</v>
      </c>
      <c r="K161" s="31">
        <v>513</v>
      </c>
      <c r="L161" s="31">
        <v>495.2</v>
      </c>
      <c r="M161" s="31">
        <v>1.6001099999999999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234.45</v>
      </c>
      <c r="D162" s="40">
        <v>232.95000000000002</v>
      </c>
      <c r="E162" s="40">
        <v>230.00000000000003</v>
      </c>
      <c r="F162" s="40">
        <v>225.55</v>
      </c>
      <c r="G162" s="40">
        <v>222.60000000000002</v>
      </c>
      <c r="H162" s="40">
        <v>237.40000000000003</v>
      </c>
      <c r="I162" s="40">
        <v>240.35000000000002</v>
      </c>
      <c r="J162" s="40">
        <v>244.80000000000004</v>
      </c>
      <c r="K162" s="31">
        <v>235.9</v>
      </c>
      <c r="L162" s="31">
        <v>228.5</v>
      </c>
      <c r="M162" s="31">
        <v>10.16184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206.65</v>
      </c>
      <c r="D163" s="40">
        <v>205.81666666666669</v>
      </c>
      <c r="E163" s="40">
        <v>200.83333333333337</v>
      </c>
      <c r="F163" s="40">
        <v>195.01666666666668</v>
      </c>
      <c r="G163" s="40">
        <v>190.03333333333336</v>
      </c>
      <c r="H163" s="40">
        <v>211.63333333333338</v>
      </c>
      <c r="I163" s="40">
        <v>216.61666666666667</v>
      </c>
      <c r="J163" s="40">
        <v>222.43333333333339</v>
      </c>
      <c r="K163" s="31">
        <v>210.8</v>
      </c>
      <c r="L163" s="31">
        <v>200</v>
      </c>
      <c r="M163" s="31">
        <v>125.78874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274.39999999999998</v>
      </c>
      <c r="D164" s="40">
        <v>276.2</v>
      </c>
      <c r="E164" s="40">
        <v>271.2</v>
      </c>
      <c r="F164" s="40">
        <v>268</v>
      </c>
      <c r="G164" s="40">
        <v>263</v>
      </c>
      <c r="H164" s="40">
        <v>279.39999999999998</v>
      </c>
      <c r="I164" s="40">
        <v>284.39999999999998</v>
      </c>
      <c r="J164" s="40">
        <v>287.59999999999997</v>
      </c>
      <c r="K164" s="31">
        <v>281.2</v>
      </c>
      <c r="L164" s="31">
        <v>273</v>
      </c>
      <c r="M164" s="31">
        <v>11.558680000000001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7.45</v>
      </c>
      <c r="D165" s="40">
        <v>7.5</v>
      </c>
      <c r="E165" s="40">
        <v>7.35</v>
      </c>
      <c r="F165" s="40">
        <v>7.25</v>
      </c>
      <c r="G165" s="40">
        <v>7.1</v>
      </c>
      <c r="H165" s="40">
        <v>7.6</v>
      </c>
      <c r="I165" s="40">
        <v>7.75</v>
      </c>
      <c r="J165" s="40">
        <v>7.85</v>
      </c>
      <c r="K165" s="31">
        <v>7.65</v>
      </c>
      <c r="L165" s="31">
        <v>7.4</v>
      </c>
      <c r="M165" s="31">
        <v>79.065309999999997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52</v>
      </c>
      <c r="D166" s="40">
        <v>52.033333333333331</v>
      </c>
      <c r="E166" s="40">
        <v>51.316666666666663</v>
      </c>
      <c r="F166" s="40">
        <v>50.633333333333333</v>
      </c>
      <c r="G166" s="40">
        <v>49.916666666666664</v>
      </c>
      <c r="H166" s="40">
        <v>52.716666666666661</v>
      </c>
      <c r="I166" s="40">
        <v>53.43333333333333</v>
      </c>
      <c r="J166" s="40">
        <v>54.11666666666666</v>
      </c>
      <c r="K166" s="31">
        <v>52.75</v>
      </c>
      <c r="L166" s="31">
        <v>51.35</v>
      </c>
      <c r="M166" s="31">
        <v>19.72279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159.65</v>
      </c>
      <c r="D167" s="40">
        <v>162.35</v>
      </c>
      <c r="E167" s="40">
        <v>156.19999999999999</v>
      </c>
      <c r="F167" s="40">
        <v>152.75</v>
      </c>
      <c r="G167" s="40">
        <v>146.6</v>
      </c>
      <c r="H167" s="40">
        <v>165.79999999999998</v>
      </c>
      <c r="I167" s="40">
        <v>171.95000000000002</v>
      </c>
      <c r="J167" s="40">
        <v>175.39999999999998</v>
      </c>
      <c r="K167" s="31">
        <v>168.5</v>
      </c>
      <c r="L167" s="31">
        <v>158.9</v>
      </c>
      <c r="M167" s="31">
        <v>190.95385999999999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304.95</v>
      </c>
      <c r="D168" s="40">
        <v>305.96666666666664</v>
      </c>
      <c r="E168" s="40">
        <v>302.98333333333329</v>
      </c>
      <c r="F168" s="40">
        <v>301.01666666666665</v>
      </c>
      <c r="G168" s="40">
        <v>298.0333333333333</v>
      </c>
      <c r="H168" s="40">
        <v>307.93333333333328</v>
      </c>
      <c r="I168" s="40">
        <v>310.91666666666663</v>
      </c>
      <c r="J168" s="40">
        <v>312.88333333333327</v>
      </c>
      <c r="K168" s="31">
        <v>308.95</v>
      </c>
      <c r="L168" s="31">
        <v>304</v>
      </c>
      <c r="M168" s="31">
        <v>0.49086999999999997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4687.1000000000004</v>
      </c>
      <c r="D169" s="40">
        <v>4709.0666666666666</v>
      </c>
      <c r="E169" s="40">
        <v>4638.1333333333332</v>
      </c>
      <c r="F169" s="40">
        <v>4589.166666666667</v>
      </c>
      <c r="G169" s="40">
        <v>4518.2333333333336</v>
      </c>
      <c r="H169" s="40">
        <v>4758.0333333333328</v>
      </c>
      <c r="I169" s="40">
        <v>4828.9666666666653</v>
      </c>
      <c r="J169" s="40">
        <v>4877.9333333333325</v>
      </c>
      <c r="K169" s="31">
        <v>4780</v>
      </c>
      <c r="L169" s="31">
        <v>4660.1000000000004</v>
      </c>
      <c r="M169" s="31">
        <v>0.40397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39.9</v>
      </c>
      <c r="D170" s="40">
        <v>40.133333333333333</v>
      </c>
      <c r="E170" s="40">
        <v>39.316666666666663</v>
      </c>
      <c r="F170" s="40">
        <v>38.733333333333327</v>
      </c>
      <c r="G170" s="40">
        <v>37.916666666666657</v>
      </c>
      <c r="H170" s="40">
        <v>40.716666666666669</v>
      </c>
      <c r="I170" s="40">
        <v>41.533333333333346</v>
      </c>
      <c r="J170" s="40">
        <v>42.116666666666674</v>
      </c>
      <c r="K170" s="31">
        <v>40.950000000000003</v>
      </c>
      <c r="L170" s="31">
        <v>39.549999999999997</v>
      </c>
      <c r="M170" s="31">
        <v>197.82082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3394.75</v>
      </c>
      <c r="D171" s="40">
        <v>3391.5833333333335</v>
      </c>
      <c r="E171" s="40">
        <v>3338.166666666667</v>
      </c>
      <c r="F171" s="40">
        <v>3281.5833333333335</v>
      </c>
      <c r="G171" s="40">
        <v>3228.166666666667</v>
      </c>
      <c r="H171" s="40">
        <v>3448.166666666667</v>
      </c>
      <c r="I171" s="40">
        <v>3501.5833333333339</v>
      </c>
      <c r="J171" s="40">
        <v>3558.166666666667</v>
      </c>
      <c r="K171" s="31">
        <v>3445</v>
      </c>
      <c r="L171" s="31">
        <v>3335</v>
      </c>
      <c r="M171" s="31">
        <v>0.35421000000000002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211.8</v>
      </c>
      <c r="D172" s="40">
        <v>207.86666666666667</v>
      </c>
      <c r="E172" s="40">
        <v>201.83333333333334</v>
      </c>
      <c r="F172" s="40">
        <v>191.86666666666667</v>
      </c>
      <c r="G172" s="40">
        <v>185.83333333333334</v>
      </c>
      <c r="H172" s="40">
        <v>217.83333333333334</v>
      </c>
      <c r="I172" s="40">
        <v>223.86666666666665</v>
      </c>
      <c r="J172" s="40">
        <v>233.83333333333334</v>
      </c>
      <c r="K172" s="31">
        <v>213.9</v>
      </c>
      <c r="L172" s="31">
        <v>197.9</v>
      </c>
      <c r="M172" s="31">
        <v>18.68928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3485.35</v>
      </c>
      <c r="D173" s="40">
        <v>3486.1166666666668</v>
      </c>
      <c r="E173" s="40">
        <v>3435.2333333333336</v>
      </c>
      <c r="F173" s="40">
        <v>3385.1166666666668</v>
      </c>
      <c r="G173" s="40">
        <v>3334.2333333333336</v>
      </c>
      <c r="H173" s="40">
        <v>3536.2333333333336</v>
      </c>
      <c r="I173" s="40">
        <v>3587.1166666666668</v>
      </c>
      <c r="J173" s="40">
        <v>3637.2333333333336</v>
      </c>
      <c r="K173" s="31">
        <v>3537</v>
      </c>
      <c r="L173" s="31">
        <v>3436</v>
      </c>
      <c r="M173" s="31">
        <v>0.18497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145.65</v>
      </c>
      <c r="D174" s="40">
        <v>146.05000000000001</v>
      </c>
      <c r="E174" s="40">
        <v>143.30000000000001</v>
      </c>
      <c r="F174" s="40">
        <v>140.94999999999999</v>
      </c>
      <c r="G174" s="40">
        <v>138.19999999999999</v>
      </c>
      <c r="H174" s="40">
        <v>148.40000000000003</v>
      </c>
      <c r="I174" s="40">
        <v>151.15000000000003</v>
      </c>
      <c r="J174" s="40">
        <v>153.50000000000006</v>
      </c>
      <c r="K174" s="31">
        <v>148.80000000000001</v>
      </c>
      <c r="L174" s="31">
        <v>143.69999999999999</v>
      </c>
      <c r="M174" s="31">
        <v>10.45546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5850.7</v>
      </c>
      <c r="D175" s="40">
        <v>5857.5666666666666</v>
      </c>
      <c r="E175" s="40">
        <v>5825.1333333333332</v>
      </c>
      <c r="F175" s="40">
        <v>5799.5666666666666</v>
      </c>
      <c r="G175" s="40">
        <v>5767.1333333333332</v>
      </c>
      <c r="H175" s="40">
        <v>5883.1333333333332</v>
      </c>
      <c r="I175" s="40">
        <v>5915.5666666666657</v>
      </c>
      <c r="J175" s="40">
        <v>5941.1333333333332</v>
      </c>
      <c r="K175" s="31">
        <v>5890</v>
      </c>
      <c r="L175" s="31">
        <v>5832</v>
      </c>
      <c r="M175" s="31">
        <v>3.3079999999999998E-2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3882.6</v>
      </c>
      <c r="D176" s="40">
        <v>3905.9</v>
      </c>
      <c r="E176" s="40">
        <v>3837.9500000000003</v>
      </c>
      <c r="F176" s="40">
        <v>3793.3</v>
      </c>
      <c r="G176" s="40">
        <v>3725.3500000000004</v>
      </c>
      <c r="H176" s="40">
        <v>3950.55</v>
      </c>
      <c r="I176" s="40">
        <v>4018.5</v>
      </c>
      <c r="J176" s="40">
        <v>4063.15</v>
      </c>
      <c r="K176" s="31">
        <v>3973.85</v>
      </c>
      <c r="L176" s="31">
        <v>3861.25</v>
      </c>
      <c r="M176" s="31">
        <v>1.21557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1483.5</v>
      </c>
      <c r="D177" s="40">
        <v>1492.8333333333333</v>
      </c>
      <c r="E177" s="40">
        <v>1470.6666666666665</v>
      </c>
      <c r="F177" s="40">
        <v>1457.8333333333333</v>
      </c>
      <c r="G177" s="40">
        <v>1435.6666666666665</v>
      </c>
      <c r="H177" s="40">
        <v>1505.6666666666665</v>
      </c>
      <c r="I177" s="40">
        <v>1527.833333333333</v>
      </c>
      <c r="J177" s="40">
        <v>1540.6666666666665</v>
      </c>
      <c r="K177" s="31">
        <v>1515</v>
      </c>
      <c r="L177" s="31">
        <v>1480</v>
      </c>
      <c r="M177" s="31">
        <v>0.60485999999999995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517.35</v>
      </c>
      <c r="D178" s="40">
        <v>513.71666666666658</v>
      </c>
      <c r="E178" s="40">
        <v>508.93333333333317</v>
      </c>
      <c r="F178" s="40">
        <v>500.51666666666659</v>
      </c>
      <c r="G178" s="40">
        <v>495.73333333333318</v>
      </c>
      <c r="H178" s="40">
        <v>522.13333333333321</v>
      </c>
      <c r="I178" s="40">
        <v>526.91666666666674</v>
      </c>
      <c r="J178" s="40">
        <v>535.33333333333314</v>
      </c>
      <c r="K178" s="31">
        <v>518.5</v>
      </c>
      <c r="L178" s="31">
        <v>505.3</v>
      </c>
      <c r="M178" s="31">
        <v>10.436669999999999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1278.8</v>
      </c>
      <c r="D179" s="40">
        <v>1274.6833333333334</v>
      </c>
      <c r="E179" s="40">
        <v>1254.4166666666667</v>
      </c>
      <c r="F179" s="40">
        <v>1230.0333333333333</v>
      </c>
      <c r="G179" s="40">
        <v>1209.7666666666667</v>
      </c>
      <c r="H179" s="40">
        <v>1299.0666666666668</v>
      </c>
      <c r="I179" s="40">
        <v>1319.3333333333333</v>
      </c>
      <c r="J179" s="40">
        <v>1343.7166666666669</v>
      </c>
      <c r="K179" s="31">
        <v>1294.95</v>
      </c>
      <c r="L179" s="31">
        <v>1250.3</v>
      </c>
      <c r="M179" s="31">
        <v>0.51393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629.65</v>
      </c>
      <c r="D180" s="40">
        <v>629.63333333333333</v>
      </c>
      <c r="E180" s="40">
        <v>624.41666666666663</v>
      </c>
      <c r="F180" s="40">
        <v>619.18333333333328</v>
      </c>
      <c r="G180" s="40">
        <v>613.96666666666658</v>
      </c>
      <c r="H180" s="40">
        <v>634.86666666666667</v>
      </c>
      <c r="I180" s="40">
        <v>640.08333333333337</v>
      </c>
      <c r="J180" s="40">
        <v>645.31666666666672</v>
      </c>
      <c r="K180" s="31">
        <v>634.85</v>
      </c>
      <c r="L180" s="31">
        <v>624.4</v>
      </c>
      <c r="M180" s="31">
        <v>0.94120000000000004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1029</v>
      </c>
      <c r="D181" s="40">
        <v>1025.4833333333333</v>
      </c>
      <c r="E181" s="40">
        <v>1017.3666666666668</v>
      </c>
      <c r="F181" s="40">
        <v>1005.7333333333335</v>
      </c>
      <c r="G181" s="40">
        <v>997.6166666666669</v>
      </c>
      <c r="H181" s="40">
        <v>1037.1166666666668</v>
      </c>
      <c r="I181" s="40">
        <v>1045.2333333333331</v>
      </c>
      <c r="J181" s="40">
        <v>1056.8666666666666</v>
      </c>
      <c r="K181" s="31">
        <v>1033.5999999999999</v>
      </c>
      <c r="L181" s="31">
        <v>1013.85</v>
      </c>
      <c r="M181" s="31">
        <v>5.2840199999999999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576.04999999999995</v>
      </c>
      <c r="D182" s="40">
        <v>573.6</v>
      </c>
      <c r="E182" s="40">
        <v>569.15000000000009</v>
      </c>
      <c r="F182" s="40">
        <v>562.25000000000011</v>
      </c>
      <c r="G182" s="40">
        <v>557.80000000000018</v>
      </c>
      <c r="H182" s="40">
        <v>580.5</v>
      </c>
      <c r="I182" s="40">
        <v>584.95000000000005</v>
      </c>
      <c r="J182" s="40">
        <v>591.84999999999991</v>
      </c>
      <c r="K182" s="31">
        <v>578.04999999999995</v>
      </c>
      <c r="L182" s="31">
        <v>566.70000000000005</v>
      </c>
      <c r="M182" s="31">
        <v>2.1507700000000001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2476.8000000000002</v>
      </c>
      <c r="D183" s="40">
        <v>2427.75</v>
      </c>
      <c r="E183" s="40">
        <v>2357.5</v>
      </c>
      <c r="F183" s="40">
        <v>2238.1999999999998</v>
      </c>
      <c r="G183" s="40">
        <v>2167.9499999999998</v>
      </c>
      <c r="H183" s="40">
        <v>2547.0500000000002</v>
      </c>
      <c r="I183" s="40">
        <v>2617.3000000000002</v>
      </c>
      <c r="J183" s="40">
        <v>2736.6000000000004</v>
      </c>
      <c r="K183" s="31">
        <v>2498</v>
      </c>
      <c r="L183" s="31">
        <v>2308.4499999999998</v>
      </c>
      <c r="M183" s="31">
        <v>38.239550000000001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329.75</v>
      </c>
      <c r="D184" s="40">
        <v>327.28333333333336</v>
      </c>
      <c r="E184" s="40">
        <v>323.2166666666667</v>
      </c>
      <c r="F184" s="40">
        <v>316.68333333333334</v>
      </c>
      <c r="G184" s="40">
        <v>312.61666666666667</v>
      </c>
      <c r="H184" s="40">
        <v>333.81666666666672</v>
      </c>
      <c r="I184" s="40">
        <v>337.88333333333344</v>
      </c>
      <c r="J184" s="40">
        <v>344.41666666666674</v>
      </c>
      <c r="K184" s="31">
        <v>331.35</v>
      </c>
      <c r="L184" s="31">
        <v>320.75</v>
      </c>
      <c r="M184" s="31">
        <v>19.770050000000001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607.29999999999995</v>
      </c>
      <c r="D185" s="40">
        <v>609.9666666666667</v>
      </c>
      <c r="E185" s="40">
        <v>602.93333333333339</v>
      </c>
      <c r="F185" s="40">
        <v>598.56666666666672</v>
      </c>
      <c r="G185" s="40">
        <v>591.53333333333342</v>
      </c>
      <c r="H185" s="40">
        <v>614.33333333333337</v>
      </c>
      <c r="I185" s="40">
        <v>621.36666666666667</v>
      </c>
      <c r="J185" s="40">
        <v>625.73333333333335</v>
      </c>
      <c r="K185" s="31">
        <v>617</v>
      </c>
      <c r="L185" s="31">
        <v>605.6</v>
      </c>
      <c r="M185" s="31">
        <v>5.1102800000000004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1592</v>
      </c>
      <c r="D186" s="40">
        <v>1603</v>
      </c>
      <c r="E186" s="40">
        <v>1579</v>
      </c>
      <c r="F186" s="40">
        <v>1566</v>
      </c>
      <c r="G186" s="40">
        <v>1542</v>
      </c>
      <c r="H186" s="40">
        <v>1616</v>
      </c>
      <c r="I186" s="40">
        <v>1640</v>
      </c>
      <c r="J186" s="40">
        <v>1653</v>
      </c>
      <c r="K186" s="31">
        <v>1627</v>
      </c>
      <c r="L186" s="31">
        <v>1590</v>
      </c>
      <c r="M186" s="31">
        <v>32.03275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369.15</v>
      </c>
      <c r="D187" s="40">
        <v>371.66666666666669</v>
      </c>
      <c r="E187" s="40">
        <v>364.58333333333337</v>
      </c>
      <c r="F187" s="40">
        <v>360.01666666666671</v>
      </c>
      <c r="G187" s="40">
        <v>352.93333333333339</v>
      </c>
      <c r="H187" s="40">
        <v>376.23333333333335</v>
      </c>
      <c r="I187" s="40">
        <v>383.31666666666672</v>
      </c>
      <c r="J187" s="40">
        <v>387.88333333333333</v>
      </c>
      <c r="K187" s="31">
        <v>378.75</v>
      </c>
      <c r="L187" s="31">
        <v>367.1</v>
      </c>
      <c r="M187" s="31">
        <v>5.0527899999999999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138.44999999999999</v>
      </c>
      <c r="D188" s="40">
        <v>139.04999999999998</v>
      </c>
      <c r="E188" s="40">
        <v>137.39999999999998</v>
      </c>
      <c r="F188" s="40">
        <v>136.35</v>
      </c>
      <c r="G188" s="40">
        <v>134.69999999999999</v>
      </c>
      <c r="H188" s="40">
        <v>140.09999999999997</v>
      </c>
      <c r="I188" s="40">
        <v>141.75</v>
      </c>
      <c r="J188" s="40">
        <v>142.79999999999995</v>
      </c>
      <c r="K188" s="31">
        <v>140.69999999999999</v>
      </c>
      <c r="L188" s="31">
        <v>138</v>
      </c>
      <c r="M188" s="31">
        <v>10.30538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1480.35</v>
      </c>
      <c r="D189" s="40">
        <v>1476.7833333333335</v>
      </c>
      <c r="E189" s="40">
        <v>1453.5666666666671</v>
      </c>
      <c r="F189" s="40">
        <v>1426.7833333333335</v>
      </c>
      <c r="G189" s="40">
        <v>1403.5666666666671</v>
      </c>
      <c r="H189" s="40">
        <v>1503.5666666666671</v>
      </c>
      <c r="I189" s="40">
        <v>1526.7833333333338</v>
      </c>
      <c r="J189" s="40">
        <v>1553.5666666666671</v>
      </c>
      <c r="K189" s="31">
        <v>1500</v>
      </c>
      <c r="L189" s="31">
        <v>1450</v>
      </c>
      <c r="M189" s="31">
        <v>1.92947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787.85</v>
      </c>
      <c r="D190" s="40">
        <v>787.91666666666663</v>
      </c>
      <c r="E190" s="40">
        <v>772.93333333333328</v>
      </c>
      <c r="F190" s="40">
        <v>758.01666666666665</v>
      </c>
      <c r="G190" s="40">
        <v>743.0333333333333</v>
      </c>
      <c r="H190" s="40">
        <v>802.83333333333326</v>
      </c>
      <c r="I190" s="40">
        <v>817.81666666666661</v>
      </c>
      <c r="J190" s="40">
        <v>832.73333333333323</v>
      </c>
      <c r="K190" s="31">
        <v>802.9</v>
      </c>
      <c r="L190" s="31">
        <v>773</v>
      </c>
      <c r="M190" s="31">
        <v>6.5637600000000003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169</v>
      </c>
      <c r="D191" s="40">
        <v>169.03333333333333</v>
      </c>
      <c r="E191" s="40">
        <v>167.36666666666667</v>
      </c>
      <c r="F191" s="40">
        <v>165.73333333333335</v>
      </c>
      <c r="G191" s="40">
        <v>164.06666666666669</v>
      </c>
      <c r="H191" s="40">
        <v>170.66666666666666</v>
      </c>
      <c r="I191" s="40">
        <v>172.33333333333334</v>
      </c>
      <c r="J191" s="40">
        <v>173.96666666666664</v>
      </c>
      <c r="K191" s="31">
        <v>170.7</v>
      </c>
      <c r="L191" s="31">
        <v>167.4</v>
      </c>
      <c r="M191" s="31">
        <v>2.7877399999999999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2038.6</v>
      </c>
      <c r="D192" s="40">
        <v>2046.2166666666665</v>
      </c>
      <c r="E192" s="40">
        <v>2012.4833333333331</v>
      </c>
      <c r="F192" s="40">
        <v>1986.3666666666666</v>
      </c>
      <c r="G192" s="40">
        <v>1952.6333333333332</v>
      </c>
      <c r="H192" s="40">
        <v>2072.333333333333</v>
      </c>
      <c r="I192" s="40">
        <v>2106.0666666666662</v>
      </c>
      <c r="J192" s="40">
        <v>2132.1833333333329</v>
      </c>
      <c r="K192" s="31">
        <v>2079.9499999999998</v>
      </c>
      <c r="L192" s="31">
        <v>2020.1</v>
      </c>
      <c r="M192" s="31">
        <v>0.68991999999999998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635.35</v>
      </c>
      <c r="D193" s="40">
        <v>633.35</v>
      </c>
      <c r="E193" s="40">
        <v>626.70000000000005</v>
      </c>
      <c r="F193" s="40">
        <v>618.05000000000007</v>
      </c>
      <c r="G193" s="40">
        <v>611.40000000000009</v>
      </c>
      <c r="H193" s="40">
        <v>642</v>
      </c>
      <c r="I193" s="40">
        <v>648.64999999999986</v>
      </c>
      <c r="J193" s="40">
        <v>657.3</v>
      </c>
      <c r="K193" s="31">
        <v>640</v>
      </c>
      <c r="L193" s="31">
        <v>624.70000000000005</v>
      </c>
      <c r="M193" s="31">
        <v>21.685770000000002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484.25</v>
      </c>
      <c r="D194" s="40">
        <v>486.48333333333335</v>
      </c>
      <c r="E194" s="40">
        <v>475.26666666666671</v>
      </c>
      <c r="F194" s="40">
        <v>466.28333333333336</v>
      </c>
      <c r="G194" s="40">
        <v>455.06666666666672</v>
      </c>
      <c r="H194" s="40">
        <v>495.4666666666667</v>
      </c>
      <c r="I194" s="40">
        <v>506.68333333333339</v>
      </c>
      <c r="J194" s="40">
        <v>515.66666666666674</v>
      </c>
      <c r="K194" s="31">
        <v>497.7</v>
      </c>
      <c r="L194" s="31">
        <v>477.5</v>
      </c>
      <c r="M194" s="31">
        <v>17.103850000000001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105.25</v>
      </c>
      <c r="D195" s="40">
        <v>105.98333333333333</v>
      </c>
      <c r="E195" s="40">
        <v>103.96666666666667</v>
      </c>
      <c r="F195" s="40">
        <v>102.68333333333334</v>
      </c>
      <c r="G195" s="40">
        <v>100.66666666666667</v>
      </c>
      <c r="H195" s="40">
        <v>107.26666666666667</v>
      </c>
      <c r="I195" s="40">
        <v>109.28333333333335</v>
      </c>
      <c r="J195" s="40">
        <v>110.56666666666666</v>
      </c>
      <c r="K195" s="31">
        <v>108</v>
      </c>
      <c r="L195" s="31">
        <v>104.7</v>
      </c>
      <c r="M195" s="31">
        <v>4.2030500000000002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137.55000000000001</v>
      </c>
      <c r="D196" s="40">
        <v>138.68333333333334</v>
      </c>
      <c r="E196" s="40">
        <v>135.41666666666669</v>
      </c>
      <c r="F196" s="40">
        <v>133.28333333333336</v>
      </c>
      <c r="G196" s="40">
        <v>130.01666666666671</v>
      </c>
      <c r="H196" s="40">
        <v>140.81666666666666</v>
      </c>
      <c r="I196" s="40">
        <v>144.08333333333331</v>
      </c>
      <c r="J196" s="40">
        <v>146.21666666666664</v>
      </c>
      <c r="K196" s="31">
        <v>141.94999999999999</v>
      </c>
      <c r="L196" s="31">
        <v>136.55000000000001</v>
      </c>
      <c r="M196" s="31">
        <v>32.119639999999997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324.60000000000002</v>
      </c>
      <c r="D197" s="40">
        <v>324.66666666666669</v>
      </c>
      <c r="E197" s="40">
        <v>320.53333333333336</v>
      </c>
      <c r="F197" s="40">
        <v>316.4666666666667</v>
      </c>
      <c r="G197" s="40">
        <v>312.33333333333337</v>
      </c>
      <c r="H197" s="40">
        <v>328.73333333333335</v>
      </c>
      <c r="I197" s="40">
        <v>332.86666666666667</v>
      </c>
      <c r="J197" s="40">
        <v>336.93333333333334</v>
      </c>
      <c r="K197" s="31">
        <v>328.8</v>
      </c>
      <c r="L197" s="31">
        <v>320.60000000000002</v>
      </c>
      <c r="M197" s="31">
        <v>15.22537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589.95000000000005</v>
      </c>
      <c r="D198" s="40">
        <v>589.81666666666672</v>
      </c>
      <c r="E198" s="40">
        <v>586.08333333333348</v>
      </c>
      <c r="F198" s="40">
        <v>582.21666666666681</v>
      </c>
      <c r="G198" s="40">
        <v>578.48333333333358</v>
      </c>
      <c r="H198" s="40">
        <v>593.68333333333339</v>
      </c>
      <c r="I198" s="40">
        <v>597.41666666666674</v>
      </c>
      <c r="J198" s="40">
        <v>601.2833333333333</v>
      </c>
      <c r="K198" s="31">
        <v>593.54999999999995</v>
      </c>
      <c r="L198" s="31">
        <v>585.95000000000005</v>
      </c>
      <c r="M198" s="31">
        <v>0.56928000000000001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2505.5500000000002</v>
      </c>
      <c r="D199" s="40">
        <v>2514.75</v>
      </c>
      <c r="E199" s="40">
        <v>2430.8000000000002</v>
      </c>
      <c r="F199" s="40">
        <v>2356.0500000000002</v>
      </c>
      <c r="G199" s="40">
        <v>2272.1000000000004</v>
      </c>
      <c r="H199" s="40">
        <v>2589.5</v>
      </c>
      <c r="I199" s="40">
        <v>2673.45</v>
      </c>
      <c r="J199" s="40">
        <v>2748.2</v>
      </c>
      <c r="K199" s="31">
        <v>2598.6999999999998</v>
      </c>
      <c r="L199" s="31">
        <v>2440</v>
      </c>
      <c r="M199" s="31">
        <v>2.1124800000000001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1306.3</v>
      </c>
      <c r="D200" s="40">
        <v>1302.7333333333333</v>
      </c>
      <c r="E200" s="40">
        <v>1287.6166666666668</v>
      </c>
      <c r="F200" s="40">
        <v>1268.9333333333334</v>
      </c>
      <c r="G200" s="40">
        <v>1253.8166666666668</v>
      </c>
      <c r="H200" s="40">
        <v>1321.4166666666667</v>
      </c>
      <c r="I200" s="40">
        <v>1336.5333333333331</v>
      </c>
      <c r="J200" s="40">
        <v>1355.2166666666667</v>
      </c>
      <c r="K200" s="31">
        <v>1317.85</v>
      </c>
      <c r="L200" s="31">
        <v>1284.05</v>
      </c>
      <c r="M200" s="31">
        <v>24.21641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2908.85</v>
      </c>
      <c r="D201" s="40">
        <v>2911.4500000000003</v>
      </c>
      <c r="E201" s="40">
        <v>2902.4000000000005</v>
      </c>
      <c r="F201" s="40">
        <v>2895.9500000000003</v>
      </c>
      <c r="G201" s="40">
        <v>2886.9000000000005</v>
      </c>
      <c r="H201" s="40">
        <v>2917.9000000000005</v>
      </c>
      <c r="I201" s="40">
        <v>2926.9500000000007</v>
      </c>
      <c r="J201" s="40">
        <v>2933.4000000000005</v>
      </c>
      <c r="K201" s="31">
        <v>2920.5</v>
      </c>
      <c r="L201" s="31">
        <v>2905</v>
      </c>
      <c r="M201" s="31">
        <v>2.88775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1610.5</v>
      </c>
      <c r="D202" s="40">
        <v>1615.0666666666666</v>
      </c>
      <c r="E202" s="40">
        <v>1602.4333333333332</v>
      </c>
      <c r="F202" s="40">
        <v>1594.3666666666666</v>
      </c>
      <c r="G202" s="40">
        <v>1581.7333333333331</v>
      </c>
      <c r="H202" s="40">
        <v>1623.1333333333332</v>
      </c>
      <c r="I202" s="40">
        <v>1635.7666666666664</v>
      </c>
      <c r="J202" s="40">
        <v>1643.8333333333333</v>
      </c>
      <c r="K202" s="31">
        <v>1627.7</v>
      </c>
      <c r="L202" s="31">
        <v>1607</v>
      </c>
      <c r="M202" s="31">
        <v>56.328620000000001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725.35</v>
      </c>
      <c r="D203" s="40">
        <v>725.66666666666663</v>
      </c>
      <c r="E203" s="40">
        <v>718.98333333333323</v>
      </c>
      <c r="F203" s="40">
        <v>712.61666666666656</v>
      </c>
      <c r="G203" s="40">
        <v>705.93333333333317</v>
      </c>
      <c r="H203" s="40">
        <v>732.0333333333333</v>
      </c>
      <c r="I203" s="40">
        <v>738.7166666666667</v>
      </c>
      <c r="J203" s="40">
        <v>745.08333333333337</v>
      </c>
      <c r="K203" s="31">
        <v>732.35</v>
      </c>
      <c r="L203" s="31">
        <v>719.3</v>
      </c>
      <c r="M203" s="31">
        <v>24.5397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79.25</v>
      </c>
      <c r="D204" s="40">
        <v>79.63333333333334</v>
      </c>
      <c r="E204" s="40">
        <v>78.26666666666668</v>
      </c>
      <c r="F204" s="40">
        <v>77.283333333333346</v>
      </c>
      <c r="G204" s="40">
        <v>75.916666666666686</v>
      </c>
      <c r="H204" s="40">
        <v>80.616666666666674</v>
      </c>
      <c r="I204" s="40">
        <v>81.98333333333332</v>
      </c>
      <c r="J204" s="40">
        <v>82.966666666666669</v>
      </c>
      <c r="K204" s="31">
        <v>81</v>
      </c>
      <c r="L204" s="31">
        <v>78.650000000000006</v>
      </c>
      <c r="M204" s="31">
        <v>21.193180000000002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1383.85</v>
      </c>
      <c r="D205" s="40">
        <v>1383.6166666666668</v>
      </c>
      <c r="E205" s="40">
        <v>1368.2333333333336</v>
      </c>
      <c r="F205" s="40">
        <v>1352.6166666666668</v>
      </c>
      <c r="G205" s="40">
        <v>1337.2333333333336</v>
      </c>
      <c r="H205" s="40">
        <v>1399.2333333333336</v>
      </c>
      <c r="I205" s="40">
        <v>1414.6166666666668</v>
      </c>
      <c r="J205" s="40">
        <v>1430.2333333333336</v>
      </c>
      <c r="K205" s="31">
        <v>1399</v>
      </c>
      <c r="L205" s="31">
        <v>1368</v>
      </c>
      <c r="M205" s="31">
        <v>1.5333699999999999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1468.25</v>
      </c>
      <c r="D206" s="40">
        <v>1458.55</v>
      </c>
      <c r="E206" s="40">
        <v>1437.4499999999998</v>
      </c>
      <c r="F206" s="40">
        <v>1406.6499999999999</v>
      </c>
      <c r="G206" s="40">
        <v>1385.5499999999997</v>
      </c>
      <c r="H206" s="40">
        <v>1489.35</v>
      </c>
      <c r="I206" s="40">
        <v>1510.4499999999998</v>
      </c>
      <c r="J206" s="40">
        <v>1541.25</v>
      </c>
      <c r="K206" s="31">
        <v>1479.65</v>
      </c>
      <c r="L206" s="31">
        <v>1427.75</v>
      </c>
      <c r="M206" s="31">
        <v>1.44458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1394.2</v>
      </c>
      <c r="D207" s="40">
        <v>1392.4833333333333</v>
      </c>
      <c r="E207" s="40">
        <v>1376.9666666666667</v>
      </c>
      <c r="F207" s="40">
        <v>1359.7333333333333</v>
      </c>
      <c r="G207" s="40">
        <v>1344.2166666666667</v>
      </c>
      <c r="H207" s="40">
        <v>1409.7166666666667</v>
      </c>
      <c r="I207" s="40">
        <v>1425.2333333333336</v>
      </c>
      <c r="J207" s="40">
        <v>1442.4666666666667</v>
      </c>
      <c r="K207" s="31">
        <v>1408</v>
      </c>
      <c r="L207" s="31">
        <v>1375.25</v>
      </c>
      <c r="M207" s="31">
        <v>7.2871699999999997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252.3</v>
      </c>
      <c r="D208" s="40">
        <v>253.08333333333334</v>
      </c>
      <c r="E208" s="40">
        <v>251.2166666666667</v>
      </c>
      <c r="F208" s="40">
        <v>250.13333333333335</v>
      </c>
      <c r="G208" s="40">
        <v>248.26666666666671</v>
      </c>
      <c r="H208" s="40">
        <v>254.16666666666669</v>
      </c>
      <c r="I208" s="40">
        <v>256.0333333333333</v>
      </c>
      <c r="J208" s="40">
        <v>257.11666666666667</v>
      </c>
      <c r="K208" s="31">
        <v>254.95</v>
      </c>
      <c r="L208" s="31">
        <v>252</v>
      </c>
      <c r="M208" s="31">
        <v>1.57864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141.69999999999999</v>
      </c>
      <c r="D209" s="40">
        <v>141.45000000000002</v>
      </c>
      <c r="E209" s="40">
        <v>138.15000000000003</v>
      </c>
      <c r="F209" s="40">
        <v>134.60000000000002</v>
      </c>
      <c r="G209" s="40">
        <v>131.30000000000004</v>
      </c>
      <c r="H209" s="40">
        <v>145.00000000000003</v>
      </c>
      <c r="I209" s="40">
        <v>148.30000000000004</v>
      </c>
      <c r="J209" s="40">
        <v>151.85000000000002</v>
      </c>
      <c r="K209" s="31">
        <v>144.75</v>
      </c>
      <c r="L209" s="31">
        <v>137.9</v>
      </c>
      <c r="M209" s="31">
        <v>14.177390000000001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2841.65</v>
      </c>
      <c r="D210" s="40">
        <v>2837</v>
      </c>
      <c r="E210" s="40">
        <v>2814.65</v>
      </c>
      <c r="F210" s="40">
        <v>2787.65</v>
      </c>
      <c r="G210" s="40">
        <v>2765.3</v>
      </c>
      <c r="H210" s="40">
        <v>2864</v>
      </c>
      <c r="I210" s="40">
        <v>2886.3500000000004</v>
      </c>
      <c r="J210" s="40">
        <v>2913.35</v>
      </c>
      <c r="K210" s="31">
        <v>2859.35</v>
      </c>
      <c r="L210" s="31">
        <v>2810</v>
      </c>
      <c r="M210" s="31">
        <v>5.5245800000000003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52.75</v>
      </c>
      <c r="D211" s="40">
        <v>52.916666666666664</v>
      </c>
      <c r="E211" s="40">
        <v>52.333333333333329</v>
      </c>
      <c r="F211" s="40">
        <v>51.916666666666664</v>
      </c>
      <c r="G211" s="40">
        <v>51.333333333333329</v>
      </c>
      <c r="H211" s="40">
        <v>53.333333333333329</v>
      </c>
      <c r="I211" s="40">
        <v>53.916666666666657</v>
      </c>
      <c r="J211" s="40">
        <v>54.333333333333329</v>
      </c>
      <c r="K211" s="31">
        <v>53.5</v>
      </c>
      <c r="L211" s="31">
        <v>52.5</v>
      </c>
      <c r="M211" s="31">
        <v>39.728110000000001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477.5</v>
      </c>
      <c r="D212" s="40">
        <v>478.7</v>
      </c>
      <c r="E212" s="40">
        <v>471.79999999999995</v>
      </c>
      <c r="F212" s="40">
        <v>466.09999999999997</v>
      </c>
      <c r="G212" s="40">
        <v>459.19999999999993</v>
      </c>
      <c r="H212" s="40">
        <v>484.4</v>
      </c>
      <c r="I212" s="40">
        <v>491.29999999999995</v>
      </c>
      <c r="J212" s="40">
        <v>497</v>
      </c>
      <c r="K212" s="31">
        <v>485.6</v>
      </c>
      <c r="L212" s="31">
        <v>473</v>
      </c>
      <c r="M212" s="31">
        <v>97.744649999999993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1357.15</v>
      </c>
      <c r="D213" s="40">
        <v>1366.6666666666667</v>
      </c>
      <c r="E213" s="40">
        <v>1343.4833333333336</v>
      </c>
      <c r="F213" s="40">
        <v>1329.8166666666668</v>
      </c>
      <c r="G213" s="40">
        <v>1306.6333333333337</v>
      </c>
      <c r="H213" s="40">
        <v>1380.3333333333335</v>
      </c>
      <c r="I213" s="40">
        <v>1403.5166666666664</v>
      </c>
      <c r="J213" s="40">
        <v>1417.1833333333334</v>
      </c>
      <c r="K213" s="31">
        <v>1389.85</v>
      </c>
      <c r="L213" s="31">
        <v>1353</v>
      </c>
      <c r="M213" s="31">
        <v>7.2088000000000001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127.05</v>
      </c>
      <c r="D214" s="40">
        <v>127.95</v>
      </c>
      <c r="E214" s="40">
        <v>125.4</v>
      </c>
      <c r="F214" s="40">
        <v>123.75</v>
      </c>
      <c r="G214" s="40">
        <v>121.2</v>
      </c>
      <c r="H214" s="40">
        <v>129.60000000000002</v>
      </c>
      <c r="I214" s="40">
        <v>132.14999999999998</v>
      </c>
      <c r="J214" s="40">
        <v>133.80000000000001</v>
      </c>
      <c r="K214" s="31">
        <v>130.5</v>
      </c>
      <c r="L214" s="31">
        <v>126.3</v>
      </c>
      <c r="M214" s="31">
        <v>82.973990000000001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319.5</v>
      </c>
      <c r="D215" s="40">
        <v>318.86666666666667</v>
      </c>
      <c r="E215" s="40">
        <v>314.03333333333336</v>
      </c>
      <c r="F215" s="40">
        <v>308.56666666666666</v>
      </c>
      <c r="G215" s="40">
        <v>303.73333333333335</v>
      </c>
      <c r="H215" s="40">
        <v>324.33333333333337</v>
      </c>
      <c r="I215" s="40">
        <v>329.16666666666663</v>
      </c>
      <c r="J215" s="40">
        <v>334.63333333333338</v>
      </c>
      <c r="K215" s="31">
        <v>323.7</v>
      </c>
      <c r="L215" s="31">
        <v>313.39999999999998</v>
      </c>
      <c r="M215" s="31">
        <v>65.736000000000004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2669.4</v>
      </c>
      <c r="D216" s="40">
        <v>2679.8833333333332</v>
      </c>
      <c r="E216" s="40">
        <v>2655.5166666666664</v>
      </c>
      <c r="F216" s="40">
        <v>2641.6333333333332</v>
      </c>
      <c r="G216" s="40">
        <v>2617.2666666666664</v>
      </c>
      <c r="H216" s="40">
        <v>2693.7666666666664</v>
      </c>
      <c r="I216" s="40">
        <v>2718.1333333333332</v>
      </c>
      <c r="J216" s="40">
        <v>2732.0166666666664</v>
      </c>
      <c r="K216" s="31">
        <v>2704.25</v>
      </c>
      <c r="L216" s="31">
        <v>2666</v>
      </c>
      <c r="M216" s="31">
        <v>10.82816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313.45</v>
      </c>
      <c r="D217" s="40">
        <v>314.06666666666666</v>
      </c>
      <c r="E217" s="40">
        <v>311.63333333333333</v>
      </c>
      <c r="F217" s="40">
        <v>309.81666666666666</v>
      </c>
      <c r="G217" s="40">
        <v>307.38333333333333</v>
      </c>
      <c r="H217" s="40">
        <v>315.88333333333333</v>
      </c>
      <c r="I217" s="40">
        <v>318.31666666666661</v>
      </c>
      <c r="J217" s="40">
        <v>320.13333333333333</v>
      </c>
      <c r="K217" s="31">
        <v>316.5</v>
      </c>
      <c r="L217" s="31">
        <v>312.25</v>
      </c>
      <c r="M217" s="31">
        <v>6.6431800000000001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46468.45</v>
      </c>
      <c r="D218" s="40">
        <v>46440.533333333333</v>
      </c>
      <c r="E218" s="40">
        <v>46081.066666666666</v>
      </c>
      <c r="F218" s="40">
        <v>45693.683333333334</v>
      </c>
      <c r="G218" s="40">
        <v>45334.216666666667</v>
      </c>
      <c r="H218" s="40">
        <v>46827.916666666664</v>
      </c>
      <c r="I218" s="40">
        <v>47187.383333333324</v>
      </c>
      <c r="J218" s="40">
        <v>47574.766666666663</v>
      </c>
      <c r="K218" s="31">
        <v>46800</v>
      </c>
      <c r="L218" s="31">
        <v>46053.15</v>
      </c>
      <c r="M218" s="31">
        <v>1.787E-2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44.95</v>
      </c>
      <c r="D219" s="40">
        <v>45.083333333333336</v>
      </c>
      <c r="E219" s="40">
        <v>44.766666666666673</v>
      </c>
      <c r="F219" s="40">
        <v>44.583333333333336</v>
      </c>
      <c r="G219" s="40">
        <v>44.266666666666673</v>
      </c>
      <c r="H219" s="40">
        <v>45.266666666666673</v>
      </c>
      <c r="I219" s="40">
        <v>45.583333333333336</v>
      </c>
      <c r="J219" s="40">
        <v>45.766666666666673</v>
      </c>
      <c r="K219" s="31">
        <v>45.4</v>
      </c>
      <c r="L219" s="31">
        <v>44.9</v>
      </c>
      <c r="M219" s="31">
        <v>13.620189999999999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2727</v>
      </c>
      <c r="D220" s="40">
        <v>2741.5166666666664</v>
      </c>
      <c r="E220" s="40">
        <v>2708.083333333333</v>
      </c>
      <c r="F220" s="40">
        <v>2689.1666666666665</v>
      </c>
      <c r="G220" s="40">
        <v>2655.7333333333331</v>
      </c>
      <c r="H220" s="40">
        <v>2760.4333333333329</v>
      </c>
      <c r="I220" s="40">
        <v>2793.8666666666663</v>
      </c>
      <c r="J220" s="40">
        <v>2812.7833333333328</v>
      </c>
      <c r="K220" s="31">
        <v>2774.95</v>
      </c>
      <c r="L220" s="31">
        <v>2722.6</v>
      </c>
      <c r="M220" s="31">
        <v>22.47842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266.05</v>
      </c>
      <c r="D221" s="40">
        <v>266.8</v>
      </c>
      <c r="E221" s="40">
        <v>264.3</v>
      </c>
      <c r="F221" s="40">
        <v>262.55</v>
      </c>
      <c r="G221" s="40">
        <v>260.05</v>
      </c>
      <c r="H221" s="40">
        <v>268.55</v>
      </c>
      <c r="I221" s="40">
        <v>271.05</v>
      </c>
      <c r="J221" s="40">
        <v>272.8</v>
      </c>
      <c r="K221" s="31">
        <v>269.3</v>
      </c>
      <c r="L221" s="31">
        <v>265.05</v>
      </c>
      <c r="M221" s="31">
        <v>0.46622000000000002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702.2</v>
      </c>
      <c r="D222" s="40">
        <v>700.20000000000016</v>
      </c>
      <c r="E222" s="40">
        <v>695.45000000000027</v>
      </c>
      <c r="F222" s="40">
        <v>688.70000000000016</v>
      </c>
      <c r="G222" s="40">
        <v>683.95000000000027</v>
      </c>
      <c r="H222" s="40">
        <v>706.95000000000027</v>
      </c>
      <c r="I222" s="40">
        <v>711.7</v>
      </c>
      <c r="J222" s="40">
        <v>718.45000000000027</v>
      </c>
      <c r="K222" s="31">
        <v>704.95</v>
      </c>
      <c r="L222" s="31">
        <v>693.45</v>
      </c>
      <c r="M222" s="31">
        <v>100.41549000000001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1548.55</v>
      </c>
      <c r="D223" s="40">
        <v>1550.4833333333333</v>
      </c>
      <c r="E223" s="40">
        <v>1534.0666666666666</v>
      </c>
      <c r="F223" s="40">
        <v>1519.5833333333333</v>
      </c>
      <c r="G223" s="40">
        <v>1503.1666666666665</v>
      </c>
      <c r="H223" s="40">
        <v>1564.9666666666667</v>
      </c>
      <c r="I223" s="40">
        <v>1581.3833333333332</v>
      </c>
      <c r="J223" s="40">
        <v>1595.8666666666668</v>
      </c>
      <c r="K223" s="31">
        <v>1566.9</v>
      </c>
      <c r="L223" s="31">
        <v>1536</v>
      </c>
      <c r="M223" s="31">
        <v>5.7638199999999999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681.65</v>
      </c>
      <c r="D224" s="40">
        <v>681.73333333333335</v>
      </c>
      <c r="E224" s="40">
        <v>676.4666666666667</v>
      </c>
      <c r="F224" s="40">
        <v>671.2833333333333</v>
      </c>
      <c r="G224" s="40">
        <v>666.01666666666665</v>
      </c>
      <c r="H224" s="40">
        <v>686.91666666666674</v>
      </c>
      <c r="I224" s="40">
        <v>692.18333333333339</v>
      </c>
      <c r="J224" s="40">
        <v>697.36666666666679</v>
      </c>
      <c r="K224" s="31">
        <v>687</v>
      </c>
      <c r="L224" s="31">
        <v>676.55</v>
      </c>
      <c r="M224" s="31">
        <v>5.7712300000000001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758.7</v>
      </c>
      <c r="D225" s="40">
        <v>757.43333333333339</v>
      </c>
      <c r="E225" s="40">
        <v>748.86666666666679</v>
      </c>
      <c r="F225" s="40">
        <v>739.03333333333342</v>
      </c>
      <c r="G225" s="40">
        <v>730.46666666666681</v>
      </c>
      <c r="H225" s="40">
        <v>767.26666666666677</v>
      </c>
      <c r="I225" s="40">
        <v>775.83333333333337</v>
      </c>
      <c r="J225" s="40">
        <v>785.66666666666674</v>
      </c>
      <c r="K225" s="31">
        <v>766</v>
      </c>
      <c r="L225" s="31">
        <v>747.6</v>
      </c>
      <c r="M225" s="31">
        <v>3.4403199999999998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44.95</v>
      </c>
      <c r="D226" s="40">
        <v>45.300000000000004</v>
      </c>
      <c r="E226" s="40">
        <v>44.350000000000009</v>
      </c>
      <c r="F226" s="40">
        <v>43.750000000000007</v>
      </c>
      <c r="G226" s="40">
        <v>42.800000000000011</v>
      </c>
      <c r="H226" s="40">
        <v>45.900000000000006</v>
      </c>
      <c r="I226" s="40">
        <v>46.850000000000009</v>
      </c>
      <c r="J226" s="40">
        <v>47.45</v>
      </c>
      <c r="K226" s="31">
        <v>46.25</v>
      </c>
      <c r="L226" s="31">
        <v>44.7</v>
      </c>
      <c r="M226" s="31">
        <v>191.41711000000001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47.8</v>
      </c>
      <c r="D227" s="40">
        <v>47.833333333333336</v>
      </c>
      <c r="E227" s="40">
        <v>47.266666666666673</v>
      </c>
      <c r="F227" s="40">
        <v>46.733333333333334</v>
      </c>
      <c r="G227" s="40">
        <v>46.166666666666671</v>
      </c>
      <c r="H227" s="40">
        <v>48.366666666666674</v>
      </c>
      <c r="I227" s="40">
        <v>48.933333333333337</v>
      </c>
      <c r="J227" s="40">
        <v>49.466666666666676</v>
      </c>
      <c r="K227" s="31">
        <v>48.4</v>
      </c>
      <c r="L227" s="31">
        <v>47.3</v>
      </c>
      <c r="M227" s="31">
        <v>228.43315999999999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53.1</v>
      </c>
      <c r="D228" s="40">
        <v>53.116666666666674</v>
      </c>
      <c r="E228" s="40">
        <v>52.283333333333346</v>
      </c>
      <c r="F228" s="40">
        <v>51.466666666666669</v>
      </c>
      <c r="G228" s="40">
        <v>50.63333333333334</v>
      </c>
      <c r="H228" s="40">
        <v>53.933333333333351</v>
      </c>
      <c r="I228" s="40">
        <v>54.76666666666668</v>
      </c>
      <c r="J228" s="40">
        <v>55.583333333333357</v>
      </c>
      <c r="K228" s="31">
        <v>53.95</v>
      </c>
      <c r="L228" s="31">
        <v>52.3</v>
      </c>
      <c r="M228" s="31">
        <v>66.947490000000002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1192.9000000000001</v>
      </c>
      <c r="D229" s="40">
        <v>1196.3</v>
      </c>
      <c r="E229" s="40">
        <v>1171.5999999999999</v>
      </c>
      <c r="F229" s="40">
        <v>1150.3</v>
      </c>
      <c r="G229" s="40">
        <v>1125.5999999999999</v>
      </c>
      <c r="H229" s="40">
        <v>1217.5999999999999</v>
      </c>
      <c r="I229" s="40">
        <v>1242.3000000000002</v>
      </c>
      <c r="J229" s="40">
        <v>1263.5999999999999</v>
      </c>
      <c r="K229" s="31">
        <v>1221</v>
      </c>
      <c r="L229" s="31">
        <v>1175</v>
      </c>
      <c r="M229" s="31">
        <v>0.40077000000000002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289.95</v>
      </c>
      <c r="D230" s="40">
        <v>289.65000000000003</v>
      </c>
      <c r="E230" s="40">
        <v>285.30000000000007</v>
      </c>
      <c r="F230" s="40">
        <v>280.65000000000003</v>
      </c>
      <c r="G230" s="40">
        <v>276.30000000000007</v>
      </c>
      <c r="H230" s="40">
        <v>294.30000000000007</v>
      </c>
      <c r="I230" s="40">
        <v>298.65000000000009</v>
      </c>
      <c r="J230" s="40">
        <v>303.30000000000007</v>
      </c>
      <c r="K230" s="31">
        <v>294</v>
      </c>
      <c r="L230" s="31">
        <v>285</v>
      </c>
      <c r="M230" s="31">
        <v>2.04955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1600.15</v>
      </c>
      <c r="D231" s="40">
        <v>1596.1833333333334</v>
      </c>
      <c r="E231" s="40">
        <v>1577.3666666666668</v>
      </c>
      <c r="F231" s="40">
        <v>1554.5833333333335</v>
      </c>
      <c r="G231" s="40">
        <v>1535.7666666666669</v>
      </c>
      <c r="H231" s="40">
        <v>1618.9666666666667</v>
      </c>
      <c r="I231" s="40">
        <v>1637.7833333333333</v>
      </c>
      <c r="J231" s="40">
        <v>1660.5666666666666</v>
      </c>
      <c r="K231" s="31">
        <v>1615</v>
      </c>
      <c r="L231" s="31">
        <v>1573.4</v>
      </c>
      <c r="M231" s="31">
        <v>0.12603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610.85</v>
      </c>
      <c r="D232" s="40">
        <v>613.91666666666663</v>
      </c>
      <c r="E232" s="40">
        <v>604.93333333333328</v>
      </c>
      <c r="F232" s="40">
        <v>599.01666666666665</v>
      </c>
      <c r="G232" s="40">
        <v>590.0333333333333</v>
      </c>
      <c r="H232" s="40">
        <v>619.83333333333326</v>
      </c>
      <c r="I232" s="40">
        <v>628.81666666666661</v>
      </c>
      <c r="J232" s="40">
        <v>634.73333333333323</v>
      </c>
      <c r="K232" s="31">
        <v>622.9</v>
      </c>
      <c r="L232" s="31">
        <v>608</v>
      </c>
      <c r="M232" s="31">
        <v>4.27271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207.35</v>
      </c>
      <c r="D233" s="40">
        <v>207.88333333333335</v>
      </c>
      <c r="E233" s="40">
        <v>204.76666666666671</v>
      </c>
      <c r="F233" s="40">
        <v>202.18333333333337</v>
      </c>
      <c r="G233" s="40">
        <v>199.06666666666672</v>
      </c>
      <c r="H233" s="40">
        <v>210.4666666666667</v>
      </c>
      <c r="I233" s="40">
        <v>213.58333333333331</v>
      </c>
      <c r="J233" s="40">
        <v>216.16666666666669</v>
      </c>
      <c r="K233" s="31">
        <v>211</v>
      </c>
      <c r="L233" s="31">
        <v>205.3</v>
      </c>
      <c r="M233" s="31">
        <v>31.147729999999999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46.9</v>
      </c>
      <c r="D234" s="40">
        <v>47.166666666666664</v>
      </c>
      <c r="E234" s="40">
        <v>46.533333333333331</v>
      </c>
      <c r="F234" s="40">
        <v>46.166666666666664</v>
      </c>
      <c r="G234" s="40">
        <v>45.533333333333331</v>
      </c>
      <c r="H234" s="40">
        <v>47.533333333333331</v>
      </c>
      <c r="I234" s="40">
        <v>48.166666666666671</v>
      </c>
      <c r="J234" s="40">
        <v>48.533333333333331</v>
      </c>
      <c r="K234" s="31">
        <v>47.8</v>
      </c>
      <c r="L234" s="31">
        <v>46.8</v>
      </c>
      <c r="M234" s="31">
        <v>18.933199999999999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232.95</v>
      </c>
      <c r="D235" s="40">
        <v>233.4</v>
      </c>
      <c r="E235" s="40">
        <v>231.85000000000002</v>
      </c>
      <c r="F235" s="40">
        <v>230.75000000000003</v>
      </c>
      <c r="G235" s="40">
        <v>229.20000000000005</v>
      </c>
      <c r="H235" s="40">
        <v>234.5</v>
      </c>
      <c r="I235" s="40">
        <v>236.05</v>
      </c>
      <c r="J235" s="40">
        <v>237.14999999999998</v>
      </c>
      <c r="K235" s="31">
        <v>234.95</v>
      </c>
      <c r="L235" s="31">
        <v>232.3</v>
      </c>
      <c r="M235" s="31">
        <v>103.71535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121.85</v>
      </c>
      <c r="D236" s="40">
        <v>122.58333333333333</v>
      </c>
      <c r="E236" s="40">
        <v>120.81666666666666</v>
      </c>
      <c r="F236" s="40">
        <v>119.78333333333333</v>
      </c>
      <c r="G236" s="40">
        <v>118.01666666666667</v>
      </c>
      <c r="H236" s="40">
        <v>123.61666666666666</v>
      </c>
      <c r="I236" s="40">
        <v>125.38333333333334</v>
      </c>
      <c r="J236" s="40">
        <v>126.41666666666666</v>
      </c>
      <c r="K236" s="31">
        <v>124.35</v>
      </c>
      <c r="L236" s="31">
        <v>121.55</v>
      </c>
      <c r="M236" s="31">
        <v>3.0849299999999999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196.05</v>
      </c>
      <c r="D237" s="40">
        <v>196.43333333333337</v>
      </c>
      <c r="E237" s="40">
        <v>194.46666666666673</v>
      </c>
      <c r="F237" s="40">
        <v>192.88333333333335</v>
      </c>
      <c r="G237" s="40">
        <v>190.91666666666671</v>
      </c>
      <c r="H237" s="40">
        <v>198.01666666666674</v>
      </c>
      <c r="I237" s="40">
        <v>199.98333333333338</v>
      </c>
      <c r="J237" s="40">
        <v>201.56666666666675</v>
      </c>
      <c r="K237" s="31">
        <v>198.4</v>
      </c>
      <c r="L237" s="31">
        <v>194.85</v>
      </c>
      <c r="M237" s="31">
        <v>18.258030000000002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243.3</v>
      </c>
      <c r="D238" s="40">
        <v>245.31666666666669</v>
      </c>
      <c r="E238" s="40">
        <v>240.63333333333338</v>
      </c>
      <c r="F238" s="40">
        <v>237.9666666666667</v>
      </c>
      <c r="G238" s="40">
        <v>233.28333333333339</v>
      </c>
      <c r="H238" s="40">
        <v>247.98333333333338</v>
      </c>
      <c r="I238" s="40">
        <v>252.66666666666671</v>
      </c>
      <c r="J238" s="40">
        <v>255.33333333333337</v>
      </c>
      <c r="K238" s="31">
        <v>250</v>
      </c>
      <c r="L238" s="31">
        <v>242.65</v>
      </c>
      <c r="M238" s="31">
        <v>112.08065000000001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150.1</v>
      </c>
      <c r="D239" s="40">
        <v>151.33333333333334</v>
      </c>
      <c r="E239" s="40">
        <v>148.26666666666668</v>
      </c>
      <c r="F239" s="40">
        <v>146.43333333333334</v>
      </c>
      <c r="G239" s="40">
        <v>143.36666666666667</v>
      </c>
      <c r="H239" s="40">
        <v>153.16666666666669</v>
      </c>
      <c r="I239" s="40">
        <v>156.23333333333335</v>
      </c>
      <c r="J239" s="40">
        <v>158.06666666666669</v>
      </c>
      <c r="K239" s="31">
        <v>154.4</v>
      </c>
      <c r="L239" s="31">
        <v>149.5</v>
      </c>
      <c r="M239" s="31">
        <v>103.90429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8345.75</v>
      </c>
      <c r="D240" s="40">
        <v>8350.6666666666661</v>
      </c>
      <c r="E240" s="40">
        <v>8258.3333333333321</v>
      </c>
      <c r="F240" s="40">
        <v>8170.9166666666661</v>
      </c>
      <c r="G240" s="40">
        <v>8078.5833333333321</v>
      </c>
      <c r="H240" s="40">
        <v>8438.0833333333321</v>
      </c>
      <c r="I240" s="40">
        <v>8530.4166666666642</v>
      </c>
      <c r="J240" s="40">
        <v>8617.8333333333321</v>
      </c>
      <c r="K240" s="31">
        <v>8443</v>
      </c>
      <c r="L240" s="31">
        <v>8263.25</v>
      </c>
      <c r="M240" s="31">
        <v>0.68708999999999998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139.69999999999999</v>
      </c>
      <c r="D241" s="40">
        <v>139.78333333333333</v>
      </c>
      <c r="E241" s="40">
        <v>138.06666666666666</v>
      </c>
      <c r="F241" s="40">
        <v>136.43333333333334</v>
      </c>
      <c r="G241" s="40">
        <v>134.71666666666667</v>
      </c>
      <c r="H241" s="40">
        <v>141.41666666666666</v>
      </c>
      <c r="I241" s="40">
        <v>143.1333333333333</v>
      </c>
      <c r="J241" s="40">
        <v>144.76666666666665</v>
      </c>
      <c r="K241" s="31">
        <v>141.5</v>
      </c>
      <c r="L241" s="31">
        <v>138.15</v>
      </c>
      <c r="M241" s="31">
        <v>14.42994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640.29999999999995</v>
      </c>
      <c r="D242" s="40">
        <v>638.93333333333328</v>
      </c>
      <c r="E242" s="40">
        <v>627.36666666666656</v>
      </c>
      <c r="F242" s="40">
        <v>614.43333333333328</v>
      </c>
      <c r="G242" s="40">
        <v>602.86666666666656</v>
      </c>
      <c r="H242" s="40">
        <v>651.86666666666656</v>
      </c>
      <c r="I242" s="40">
        <v>663.43333333333339</v>
      </c>
      <c r="J242" s="40">
        <v>676.36666666666656</v>
      </c>
      <c r="K242" s="31">
        <v>650.5</v>
      </c>
      <c r="L242" s="31">
        <v>626</v>
      </c>
      <c r="M242" s="31">
        <v>57.945099999999996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196.15</v>
      </c>
      <c r="D243" s="40">
        <v>194.01666666666665</v>
      </c>
      <c r="E243" s="40">
        <v>189.33333333333331</v>
      </c>
      <c r="F243" s="40">
        <v>182.51666666666665</v>
      </c>
      <c r="G243" s="40">
        <v>177.83333333333331</v>
      </c>
      <c r="H243" s="40">
        <v>200.83333333333331</v>
      </c>
      <c r="I243" s="40">
        <v>205.51666666666665</v>
      </c>
      <c r="J243" s="40">
        <v>212.33333333333331</v>
      </c>
      <c r="K243" s="31">
        <v>198.7</v>
      </c>
      <c r="L243" s="31">
        <v>187.2</v>
      </c>
      <c r="M243" s="31">
        <v>157.35451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132.25</v>
      </c>
      <c r="D244" s="40">
        <v>131.66666666666666</v>
      </c>
      <c r="E244" s="40">
        <v>130.43333333333331</v>
      </c>
      <c r="F244" s="40">
        <v>128.61666666666665</v>
      </c>
      <c r="G244" s="40">
        <v>127.3833333333333</v>
      </c>
      <c r="H244" s="40">
        <v>133.48333333333332</v>
      </c>
      <c r="I244" s="40">
        <v>134.71666666666667</v>
      </c>
      <c r="J244" s="40">
        <v>136.53333333333333</v>
      </c>
      <c r="K244" s="31">
        <v>132.9</v>
      </c>
      <c r="L244" s="31">
        <v>129.85</v>
      </c>
      <c r="M244" s="31">
        <v>126.99621999999999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22</v>
      </c>
      <c r="D245" s="40">
        <v>22.099999999999998</v>
      </c>
      <c r="E245" s="40">
        <v>21.849999999999994</v>
      </c>
      <c r="F245" s="40">
        <v>21.699999999999996</v>
      </c>
      <c r="G245" s="40">
        <v>21.449999999999992</v>
      </c>
      <c r="H245" s="40">
        <v>22.249999999999996</v>
      </c>
      <c r="I245" s="40">
        <v>22.500000000000004</v>
      </c>
      <c r="J245" s="40">
        <v>22.65</v>
      </c>
      <c r="K245" s="31">
        <v>22.35</v>
      </c>
      <c r="L245" s="31">
        <v>21.95</v>
      </c>
      <c r="M245" s="31">
        <v>43.533259999999999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4690.8999999999996</v>
      </c>
      <c r="D246" s="40">
        <v>4661.6333333333323</v>
      </c>
      <c r="E246" s="40">
        <v>4554.3166666666648</v>
      </c>
      <c r="F246" s="40">
        <v>4417.7333333333327</v>
      </c>
      <c r="G246" s="40">
        <v>4310.4166666666652</v>
      </c>
      <c r="H246" s="40">
        <v>4798.2166666666644</v>
      </c>
      <c r="I246" s="40">
        <v>4905.5333333333319</v>
      </c>
      <c r="J246" s="40">
        <v>5042.1166666666641</v>
      </c>
      <c r="K246" s="31">
        <v>4768.95</v>
      </c>
      <c r="L246" s="31">
        <v>4525.05</v>
      </c>
      <c r="M246" s="31">
        <v>86.455200000000005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298.7</v>
      </c>
      <c r="D247" s="40">
        <v>299.83333333333331</v>
      </c>
      <c r="E247" s="40">
        <v>291.41666666666663</v>
      </c>
      <c r="F247" s="40">
        <v>284.13333333333333</v>
      </c>
      <c r="G247" s="40">
        <v>275.71666666666664</v>
      </c>
      <c r="H247" s="40">
        <v>307.11666666666662</v>
      </c>
      <c r="I247" s="40">
        <v>315.53333333333325</v>
      </c>
      <c r="J247" s="40">
        <v>322.81666666666661</v>
      </c>
      <c r="K247" s="31">
        <v>308.25</v>
      </c>
      <c r="L247" s="31">
        <v>292.55</v>
      </c>
      <c r="M247" s="31">
        <v>8.9578399999999991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444.1</v>
      </c>
      <c r="D248" s="40">
        <v>446.0333333333333</v>
      </c>
      <c r="E248" s="40">
        <v>440.06666666666661</v>
      </c>
      <c r="F248" s="40">
        <v>436.0333333333333</v>
      </c>
      <c r="G248" s="40">
        <v>430.06666666666661</v>
      </c>
      <c r="H248" s="40">
        <v>450.06666666666661</v>
      </c>
      <c r="I248" s="40">
        <v>456.0333333333333</v>
      </c>
      <c r="J248" s="40">
        <v>460.06666666666661</v>
      </c>
      <c r="K248" s="31">
        <v>452</v>
      </c>
      <c r="L248" s="31">
        <v>442</v>
      </c>
      <c r="M248" s="31">
        <v>0.91586000000000001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519.20000000000005</v>
      </c>
      <c r="D249" s="40">
        <v>519.58333333333337</v>
      </c>
      <c r="E249" s="40">
        <v>516.61666666666679</v>
      </c>
      <c r="F249" s="40">
        <v>514.03333333333342</v>
      </c>
      <c r="G249" s="40">
        <v>511.06666666666683</v>
      </c>
      <c r="H249" s="40">
        <v>522.16666666666674</v>
      </c>
      <c r="I249" s="40">
        <v>525.13333333333321</v>
      </c>
      <c r="J249" s="40">
        <v>527.7166666666667</v>
      </c>
      <c r="K249" s="31">
        <v>522.54999999999995</v>
      </c>
      <c r="L249" s="31">
        <v>517</v>
      </c>
      <c r="M249" s="31">
        <v>14.955909999999999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306.25</v>
      </c>
      <c r="D250" s="40">
        <v>310.88333333333333</v>
      </c>
      <c r="E250" s="40">
        <v>295.36666666666667</v>
      </c>
      <c r="F250" s="40">
        <v>284.48333333333335</v>
      </c>
      <c r="G250" s="40">
        <v>268.9666666666667</v>
      </c>
      <c r="H250" s="40">
        <v>321.76666666666665</v>
      </c>
      <c r="I250" s="40">
        <v>337.2833333333333</v>
      </c>
      <c r="J250" s="40">
        <v>348.16666666666663</v>
      </c>
      <c r="K250" s="31">
        <v>326.39999999999998</v>
      </c>
      <c r="L250" s="31">
        <v>300</v>
      </c>
      <c r="M250" s="31">
        <v>88.436920000000001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1166.7</v>
      </c>
      <c r="D251" s="40">
        <v>1164.3000000000002</v>
      </c>
      <c r="E251" s="40">
        <v>1142.4500000000003</v>
      </c>
      <c r="F251" s="40">
        <v>1118.2</v>
      </c>
      <c r="G251" s="40">
        <v>1096.3500000000001</v>
      </c>
      <c r="H251" s="40">
        <v>1188.5500000000004</v>
      </c>
      <c r="I251" s="40">
        <v>1210.4000000000003</v>
      </c>
      <c r="J251" s="40">
        <v>1234.6500000000005</v>
      </c>
      <c r="K251" s="31">
        <v>1186.1500000000001</v>
      </c>
      <c r="L251" s="31">
        <v>1140.05</v>
      </c>
      <c r="M251" s="31">
        <v>40.026179999999997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47.5</v>
      </c>
      <c r="D252" s="40">
        <v>47.366666666666674</v>
      </c>
      <c r="E252" s="40">
        <v>46.33333333333335</v>
      </c>
      <c r="F252" s="40">
        <v>45.166666666666679</v>
      </c>
      <c r="G252" s="40">
        <v>44.133333333333354</v>
      </c>
      <c r="H252" s="40">
        <v>48.533333333333346</v>
      </c>
      <c r="I252" s="40">
        <v>49.566666666666677</v>
      </c>
      <c r="J252" s="40">
        <v>50.733333333333341</v>
      </c>
      <c r="K252" s="31">
        <v>48.4</v>
      </c>
      <c r="L252" s="31">
        <v>46.2</v>
      </c>
      <c r="M252" s="31">
        <v>97.657250000000005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6600.85</v>
      </c>
      <c r="D253" s="40">
        <v>6584.4666666666672</v>
      </c>
      <c r="E253" s="40">
        <v>6548.4833333333345</v>
      </c>
      <c r="F253" s="40">
        <v>6496.1166666666677</v>
      </c>
      <c r="G253" s="40">
        <v>6460.133333333335</v>
      </c>
      <c r="H253" s="40">
        <v>6636.8333333333339</v>
      </c>
      <c r="I253" s="40">
        <v>6672.8166666666675</v>
      </c>
      <c r="J253" s="40">
        <v>6725.1833333333334</v>
      </c>
      <c r="K253" s="31">
        <v>6620.45</v>
      </c>
      <c r="L253" s="31">
        <v>6532.1</v>
      </c>
      <c r="M253" s="31">
        <v>2.21706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1691</v>
      </c>
      <c r="D254" s="40">
        <v>1690.6166666666668</v>
      </c>
      <c r="E254" s="40">
        <v>1677.0333333333335</v>
      </c>
      <c r="F254" s="40">
        <v>1663.0666666666668</v>
      </c>
      <c r="G254" s="40">
        <v>1649.4833333333336</v>
      </c>
      <c r="H254" s="40">
        <v>1704.5833333333335</v>
      </c>
      <c r="I254" s="40">
        <v>1718.1666666666665</v>
      </c>
      <c r="J254" s="40">
        <v>1732.1333333333334</v>
      </c>
      <c r="K254" s="31">
        <v>1704.2</v>
      </c>
      <c r="L254" s="31">
        <v>1676.65</v>
      </c>
      <c r="M254" s="31">
        <v>54.76108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1177.95</v>
      </c>
      <c r="D255" s="40">
        <v>1179.4666666666669</v>
      </c>
      <c r="E255" s="40">
        <v>1154.0333333333338</v>
      </c>
      <c r="F255" s="40">
        <v>1130.1166666666668</v>
      </c>
      <c r="G255" s="40">
        <v>1104.6833333333336</v>
      </c>
      <c r="H255" s="40">
        <v>1203.3833333333339</v>
      </c>
      <c r="I255" s="40">
        <v>1228.8166666666668</v>
      </c>
      <c r="J255" s="40">
        <v>1252.733333333334</v>
      </c>
      <c r="K255" s="31">
        <v>1204.9000000000001</v>
      </c>
      <c r="L255" s="31">
        <v>1155.55</v>
      </c>
      <c r="M255" s="31">
        <v>2.23305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420.5</v>
      </c>
      <c r="D256" s="40">
        <v>417.11666666666662</v>
      </c>
      <c r="E256" s="40">
        <v>409.23333333333323</v>
      </c>
      <c r="F256" s="40">
        <v>397.96666666666664</v>
      </c>
      <c r="G256" s="40">
        <v>390.08333333333326</v>
      </c>
      <c r="H256" s="40">
        <v>428.38333333333321</v>
      </c>
      <c r="I256" s="40">
        <v>436.26666666666654</v>
      </c>
      <c r="J256" s="40">
        <v>447.53333333333319</v>
      </c>
      <c r="K256" s="31">
        <v>425</v>
      </c>
      <c r="L256" s="31">
        <v>405.85</v>
      </c>
      <c r="M256" s="31">
        <v>7.5306899999999999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681.15</v>
      </c>
      <c r="D257" s="40">
        <v>683.4666666666667</v>
      </c>
      <c r="E257" s="40">
        <v>676.68333333333339</v>
      </c>
      <c r="F257" s="40">
        <v>672.2166666666667</v>
      </c>
      <c r="G257" s="40">
        <v>665.43333333333339</v>
      </c>
      <c r="H257" s="40">
        <v>687.93333333333339</v>
      </c>
      <c r="I257" s="40">
        <v>694.7166666666667</v>
      </c>
      <c r="J257" s="40">
        <v>699.18333333333339</v>
      </c>
      <c r="K257" s="31">
        <v>690.25</v>
      </c>
      <c r="L257" s="31">
        <v>679</v>
      </c>
      <c r="M257" s="31">
        <v>1.13378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1947.7</v>
      </c>
      <c r="D258" s="40">
        <v>1957.55</v>
      </c>
      <c r="E258" s="40">
        <v>1926.5</v>
      </c>
      <c r="F258" s="40">
        <v>1905.3</v>
      </c>
      <c r="G258" s="40">
        <v>1874.25</v>
      </c>
      <c r="H258" s="40">
        <v>1978.75</v>
      </c>
      <c r="I258" s="40">
        <v>2009.7999999999997</v>
      </c>
      <c r="J258" s="40">
        <v>2031</v>
      </c>
      <c r="K258" s="31">
        <v>1988.6</v>
      </c>
      <c r="L258" s="31">
        <v>1936.35</v>
      </c>
      <c r="M258" s="31">
        <v>5.18119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2362.9499999999998</v>
      </c>
      <c r="D259" s="40">
        <v>2335.9833333333331</v>
      </c>
      <c r="E259" s="40">
        <v>2286.9666666666662</v>
      </c>
      <c r="F259" s="40">
        <v>2210.9833333333331</v>
      </c>
      <c r="G259" s="40">
        <v>2161.9666666666662</v>
      </c>
      <c r="H259" s="40">
        <v>2411.9666666666662</v>
      </c>
      <c r="I259" s="40">
        <v>2460.9833333333336</v>
      </c>
      <c r="J259" s="40">
        <v>2536.9666666666662</v>
      </c>
      <c r="K259" s="31">
        <v>2385</v>
      </c>
      <c r="L259" s="31">
        <v>2260</v>
      </c>
      <c r="M259" s="31">
        <v>3.4331200000000002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1799.05</v>
      </c>
      <c r="D260" s="40">
        <v>1808.0166666666667</v>
      </c>
      <c r="E260" s="40">
        <v>1781.0333333333333</v>
      </c>
      <c r="F260" s="40">
        <v>1763.0166666666667</v>
      </c>
      <c r="G260" s="40">
        <v>1736.0333333333333</v>
      </c>
      <c r="H260" s="40">
        <v>1826.0333333333333</v>
      </c>
      <c r="I260" s="40">
        <v>1853.0166666666664</v>
      </c>
      <c r="J260" s="40">
        <v>1871.0333333333333</v>
      </c>
      <c r="K260" s="31">
        <v>1835</v>
      </c>
      <c r="L260" s="31">
        <v>1790</v>
      </c>
      <c r="M260" s="31">
        <v>1.0953200000000001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3412</v>
      </c>
      <c r="D261" s="40">
        <v>3401.8666666666668</v>
      </c>
      <c r="E261" s="40">
        <v>3367.2333333333336</v>
      </c>
      <c r="F261" s="40">
        <v>3322.4666666666667</v>
      </c>
      <c r="G261" s="40">
        <v>3287.8333333333335</v>
      </c>
      <c r="H261" s="40">
        <v>3446.6333333333337</v>
      </c>
      <c r="I261" s="40">
        <v>3481.2666666666669</v>
      </c>
      <c r="J261" s="40">
        <v>3526.0333333333338</v>
      </c>
      <c r="K261" s="31">
        <v>3436.5</v>
      </c>
      <c r="L261" s="31">
        <v>3357.1</v>
      </c>
      <c r="M261" s="31">
        <v>0.60763999999999996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650.6</v>
      </c>
      <c r="D262" s="40">
        <v>650.85</v>
      </c>
      <c r="E262" s="40">
        <v>646.70000000000005</v>
      </c>
      <c r="F262" s="40">
        <v>642.80000000000007</v>
      </c>
      <c r="G262" s="40">
        <v>638.65000000000009</v>
      </c>
      <c r="H262" s="40">
        <v>654.75</v>
      </c>
      <c r="I262" s="40">
        <v>658.89999999999986</v>
      </c>
      <c r="J262" s="40">
        <v>662.8</v>
      </c>
      <c r="K262" s="31">
        <v>655</v>
      </c>
      <c r="L262" s="31">
        <v>646.95000000000005</v>
      </c>
      <c r="M262" s="31">
        <v>2.3121200000000002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244.65</v>
      </c>
      <c r="D263" s="40">
        <v>244.33333333333334</v>
      </c>
      <c r="E263" s="40">
        <v>241.91666666666669</v>
      </c>
      <c r="F263" s="40">
        <v>239.18333333333334</v>
      </c>
      <c r="G263" s="40">
        <v>236.76666666666668</v>
      </c>
      <c r="H263" s="40">
        <v>247.06666666666669</v>
      </c>
      <c r="I263" s="40">
        <v>249.48333333333338</v>
      </c>
      <c r="J263" s="40">
        <v>252.2166666666667</v>
      </c>
      <c r="K263" s="31">
        <v>246.75</v>
      </c>
      <c r="L263" s="31">
        <v>241.6</v>
      </c>
      <c r="M263" s="31">
        <v>11.287050000000001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149.35</v>
      </c>
      <c r="D264" s="40">
        <v>150.16666666666666</v>
      </c>
      <c r="E264" s="40">
        <v>147.43333333333331</v>
      </c>
      <c r="F264" s="40">
        <v>145.51666666666665</v>
      </c>
      <c r="G264" s="40">
        <v>142.7833333333333</v>
      </c>
      <c r="H264" s="40">
        <v>152.08333333333331</v>
      </c>
      <c r="I264" s="40">
        <v>154.81666666666666</v>
      </c>
      <c r="J264" s="40">
        <v>156.73333333333332</v>
      </c>
      <c r="K264" s="31">
        <v>152.9</v>
      </c>
      <c r="L264" s="31">
        <v>148.25</v>
      </c>
      <c r="M264" s="31">
        <v>10.80397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90.3</v>
      </c>
      <c r="D265" s="40">
        <v>90.7</v>
      </c>
      <c r="E265" s="40">
        <v>89.600000000000009</v>
      </c>
      <c r="F265" s="40">
        <v>88.9</v>
      </c>
      <c r="G265" s="40">
        <v>87.800000000000011</v>
      </c>
      <c r="H265" s="40">
        <v>91.4</v>
      </c>
      <c r="I265" s="40">
        <v>92.5</v>
      </c>
      <c r="J265" s="40">
        <v>93.2</v>
      </c>
      <c r="K265" s="31">
        <v>91.8</v>
      </c>
      <c r="L265" s="31">
        <v>90</v>
      </c>
      <c r="M265" s="31">
        <v>13.790419999999999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379.15</v>
      </c>
      <c r="D266" s="40">
        <v>379</v>
      </c>
      <c r="E266" s="40">
        <v>373</v>
      </c>
      <c r="F266" s="40">
        <v>366.85</v>
      </c>
      <c r="G266" s="40">
        <v>360.85</v>
      </c>
      <c r="H266" s="40">
        <v>385.15</v>
      </c>
      <c r="I266" s="40">
        <v>391.15</v>
      </c>
      <c r="J266" s="40">
        <v>397.29999999999995</v>
      </c>
      <c r="K266" s="31">
        <v>385</v>
      </c>
      <c r="L266" s="31">
        <v>372.85</v>
      </c>
      <c r="M266" s="31">
        <v>6.4177099999999996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666.55</v>
      </c>
      <c r="D267" s="40">
        <v>665.18333333333328</v>
      </c>
      <c r="E267" s="40">
        <v>660.36666666666656</v>
      </c>
      <c r="F267" s="40">
        <v>654.18333333333328</v>
      </c>
      <c r="G267" s="40">
        <v>649.36666666666656</v>
      </c>
      <c r="H267" s="40">
        <v>671.36666666666656</v>
      </c>
      <c r="I267" s="40">
        <v>676.18333333333339</v>
      </c>
      <c r="J267" s="40">
        <v>682.36666666666656</v>
      </c>
      <c r="K267" s="31">
        <v>670</v>
      </c>
      <c r="L267" s="31">
        <v>659</v>
      </c>
      <c r="M267" s="31">
        <v>30.421769999999999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109.2</v>
      </c>
      <c r="D268" s="40">
        <v>110.46666666666665</v>
      </c>
      <c r="E268" s="40">
        <v>107.38333333333331</v>
      </c>
      <c r="F268" s="40">
        <v>105.56666666666666</v>
      </c>
      <c r="G268" s="40">
        <v>102.48333333333332</v>
      </c>
      <c r="H268" s="40">
        <v>112.2833333333333</v>
      </c>
      <c r="I268" s="40">
        <v>115.36666666666665</v>
      </c>
      <c r="J268" s="40">
        <v>117.18333333333329</v>
      </c>
      <c r="K268" s="31">
        <v>113.55</v>
      </c>
      <c r="L268" s="31">
        <v>108.65</v>
      </c>
      <c r="M268" s="31">
        <v>4.0721299999999996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95.15</v>
      </c>
      <c r="D269" s="40">
        <v>93.75</v>
      </c>
      <c r="E269" s="40">
        <v>91.65</v>
      </c>
      <c r="F269" s="40">
        <v>88.15</v>
      </c>
      <c r="G269" s="40">
        <v>86.050000000000011</v>
      </c>
      <c r="H269" s="40">
        <v>97.25</v>
      </c>
      <c r="I269" s="40">
        <v>99.35</v>
      </c>
      <c r="J269" s="40">
        <v>102.85</v>
      </c>
      <c r="K269" s="31">
        <v>95.85</v>
      </c>
      <c r="L269" s="31">
        <v>90.25</v>
      </c>
      <c r="M269" s="31">
        <v>28.14592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116.65</v>
      </c>
      <c r="D270" s="40">
        <v>116.98333333333333</v>
      </c>
      <c r="E270" s="40">
        <v>115.16666666666667</v>
      </c>
      <c r="F270" s="40">
        <v>113.68333333333334</v>
      </c>
      <c r="G270" s="40">
        <v>111.86666666666667</v>
      </c>
      <c r="H270" s="40">
        <v>118.46666666666667</v>
      </c>
      <c r="I270" s="40">
        <v>120.28333333333333</v>
      </c>
      <c r="J270" s="40">
        <v>121.76666666666667</v>
      </c>
      <c r="K270" s="31">
        <v>118.8</v>
      </c>
      <c r="L270" s="31">
        <v>115.5</v>
      </c>
      <c r="M270" s="31">
        <v>8.4451099999999997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296.85000000000002</v>
      </c>
      <c r="D271" s="40">
        <v>296.75</v>
      </c>
      <c r="E271" s="40">
        <v>291.60000000000002</v>
      </c>
      <c r="F271" s="40">
        <v>286.35000000000002</v>
      </c>
      <c r="G271" s="40">
        <v>281.20000000000005</v>
      </c>
      <c r="H271" s="40">
        <v>302</v>
      </c>
      <c r="I271" s="40">
        <v>307.14999999999998</v>
      </c>
      <c r="J271" s="40">
        <v>312.39999999999998</v>
      </c>
      <c r="K271" s="31">
        <v>301.89999999999998</v>
      </c>
      <c r="L271" s="31">
        <v>291.5</v>
      </c>
      <c r="M271" s="31">
        <v>4.5015000000000001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167.8</v>
      </c>
      <c r="D272" s="40">
        <v>168.85000000000002</v>
      </c>
      <c r="E272" s="40">
        <v>162.80000000000004</v>
      </c>
      <c r="F272" s="40">
        <v>157.80000000000001</v>
      </c>
      <c r="G272" s="40">
        <v>151.75000000000003</v>
      </c>
      <c r="H272" s="40">
        <v>173.85000000000005</v>
      </c>
      <c r="I272" s="40">
        <v>179.9</v>
      </c>
      <c r="J272" s="40">
        <v>184.90000000000006</v>
      </c>
      <c r="K272" s="31">
        <v>174.9</v>
      </c>
      <c r="L272" s="31">
        <v>163.85</v>
      </c>
      <c r="M272" s="31">
        <v>21.629059999999999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407.6</v>
      </c>
      <c r="D273" s="40">
        <v>411.20000000000005</v>
      </c>
      <c r="E273" s="40">
        <v>402.60000000000008</v>
      </c>
      <c r="F273" s="40">
        <v>397.6</v>
      </c>
      <c r="G273" s="40">
        <v>389.00000000000006</v>
      </c>
      <c r="H273" s="40">
        <v>416.2000000000001</v>
      </c>
      <c r="I273" s="40">
        <v>424.8</v>
      </c>
      <c r="J273" s="40">
        <v>429.80000000000013</v>
      </c>
      <c r="K273" s="31">
        <v>419.8</v>
      </c>
      <c r="L273" s="31">
        <v>406.2</v>
      </c>
      <c r="M273" s="31">
        <v>61.270960000000002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2247.35</v>
      </c>
      <c r="D274" s="40">
        <v>2259.6</v>
      </c>
      <c r="E274" s="40">
        <v>2220.1</v>
      </c>
      <c r="F274" s="40">
        <v>2192.85</v>
      </c>
      <c r="G274" s="40">
        <v>2153.35</v>
      </c>
      <c r="H274" s="40">
        <v>2286.85</v>
      </c>
      <c r="I274" s="40">
        <v>2326.35</v>
      </c>
      <c r="J274" s="40">
        <v>2353.6</v>
      </c>
      <c r="K274" s="31">
        <v>2299.1</v>
      </c>
      <c r="L274" s="31">
        <v>2232.35</v>
      </c>
      <c r="M274" s="31">
        <v>0.19525999999999999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3974.7</v>
      </c>
      <c r="D275" s="40">
        <v>3978.3166666666671</v>
      </c>
      <c r="E275" s="40">
        <v>3938.4333333333343</v>
      </c>
      <c r="F275" s="40">
        <v>3902.1666666666674</v>
      </c>
      <c r="G275" s="40">
        <v>3862.2833333333347</v>
      </c>
      <c r="H275" s="40">
        <v>4014.5833333333339</v>
      </c>
      <c r="I275" s="40">
        <v>4054.4666666666662</v>
      </c>
      <c r="J275" s="40">
        <v>4090.7333333333336</v>
      </c>
      <c r="K275" s="31">
        <v>4018.2</v>
      </c>
      <c r="L275" s="31">
        <v>3942.05</v>
      </c>
      <c r="M275" s="31">
        <v>5.03965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999.05</v>
      </c>
      <c r="D276" s="40">
        <v>1014.7166666666667</v>
      </c>
      <c r="E276" s="40">
        <v>978.43333333333339</v>
      </c>
      <c r="F276" s="40">
        <v>957.81666666666672</v>
      </c>
      <c r="G276" s="40">
        <v>921.53333333333342</v>
      </c>
      <c r="H276" s="40">
        <v>1035.3333333333335</v>
      </c>
      <c r="I276" s="40">
        <v>1071.6166666666668</v>
      </c>
      <c r="J276" s="40">
        <v>1092.2333333333333</v>
      </c>
      <c r="K276" s="31">
        <v>1051</v>
      </c>
      <c r="L276" s="31">
        <v>994.1</v>
      </c>
      <c r="M276" s="31">
        <v>19.480049999999999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166.75</v>
      </c>
      <c r="D277" s="40">
        <v>167.25</v>
      </c>
      <c r="E277" s="40">
        <v>166</v>
      </c>
      <c r="F277" s="40">
        <v>165.25</v>
      </c>
      <c r="G277" s="40">
        <v>164</v>
      </c>
      <c r="H277" s="40">
        <v>168</v>
      </c>
      <c r="I277" s="40">
        <v>169.25</v>
      </c>
      <c r="J277" s="40">
        <v>170</v>
      </c>
      <c r="K277" s="31">
        <v>168.5</v>
      </c>
      <c r="L277" s="31">
        <v>166.5</v>
      </c>
      <c r="M277" s="31">
        <v>1.8319799999999999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452.8</v>
      </c>
      <c r="D278" s="40">
        <v>449.75</v>
      </c>
      <c r="E278" s="40">
        <v>443.05</v>
      </c>
      <c r="F278" s="40">
        <v>433.3</v>
      </c>
      <c r="G278" s="40">
        <v>426.6</v>
      </c>
      <c r="H278" s="40">
        <v>459.5</v>
      </c>
      <c r="I278" s="40">
        <v>466.20000000000005</v>
      </c>
      <c r="J278" s="40">
        <v>475.95</v>
      </c>
      <c r="K278" s="31">
        <v>456.45</v>
      </c>
      <c r="L278" s="31">
        <v>440</v>
      </c>
      <c r="M278" s="31">
        <v>4.1242900000000002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991.65</v>
      </c>
      <c r="D279" s="40">
        <v>1002.7666666666668</v>
      </c>
      <c r="E279" s="40">
        <v>973.88333333333344</v>
      </c>
      <c r="F279" s="40">
        <v>956.11666666666667</v>
      </c>
      <c r="G279" s="40">
        <v>927.23333333333335</v>
      </c>
      <c r="H279" s="40">
        <v>1020.5333333333335</v>
      </c>
      <c r="I279" s="40">
        <v>1049.416666666667</v>
      </c>
      <c r="J279" s="40">
        <v>1067.1833333333336</v>
      </c>
      <c r="K279" s="31">
        <v>1031.6500000000001</v>
      </c>
      <c r="L279" s="31">
        <v>985</v>
      </c>
      <c r="M279" s="31">
        <v>2.2725399999999998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285.55</v>
      </c>
      <c r="D280" s="40">
        <v>286.7166666666667</v>
      </c>
      <c r="E280" s="40">
        <v>282.58333333333337</v>
      </c>
      <c r="F280" s="40">
        <v>279.61666666666667</v>
      </c>
      <c r="G280" s="40">
        <v>275.48333333333335</v>
      </c>
      <c r="H280" s="40">
        <v>289.68333333333339</v>
      </c>
      <c r="I280" s="40">
        <v>293.81666666666672</v>
      </c>
      <c r="J280" s="40">
        <v>296.78333333333342</v>
      </c>
      <c r="K280" s="31">
        <v>290.85000000000002</v>
      </c>
      <c r="L280" s="31">
        <v>283.75</v>
      </c>
      <c r="M280" s="31">
        <v>5.0019999999999998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339.15</v>
      </c>
      <c r="D281" s="40">
        <v>340.38333333333333</v>
      </c>
      <c r="E281" s="40">
        <v>335.76666666666665</v>
      </c>
      <c r="F281" s="40">
        <v>332.38333333333333</v>
      </c>
      <c r="G281" s="40">
        <v>327.76666666666665</v>
      </c>
      <c r="H281" s="40">
        <v>343.76666666666665</v>
      </c>
      <c r="I281" s="40">
        <v>348.38333333333333</v>
      </c>
      <c r="J281" s="40">
        <v>351.76666666666665</v>
      </c>
      <c r="K281" s="31">
        <v>345</v>
      </c>
      <c r="L281" s="31">
        <v>337</v>
      </c>
      <c r="M281" s="31">
        <v>6.5540599999999998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311.55</v>
      </c>
      <c r="D282" s="40">
        <v>313.61666666666667</v>
      </c>
      <c r="E282" s="40">
        <v>302.33333333333337</v>
      </c>
      <c r="F282" s="40">
        <v>293.11666666666667</v>
      </c>
      <c r="G282" s="40">
        <v>281.83333333333337</v>
      </c>
      <c r="H282" s="40">
        <v>322.83333333333337</v>
      </c>
      <c r="I282" s="40">
        <v>334.11666666666667</v>
      </c>
      <c r="J282" s="40">
        <v>343.33333333333337</v>
      </c>
      <c r="K282" s="31">
        <v>324.89999999999998</v>
      </c>
      <c r="L282" s="31">
        <v>304.39999999999998</v>
      </c>
      <c r="M282" s="31">
        <v>9.1499900000000007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1288.1500000000001</v>
      </c>
      <c r="D283" s="40">
        <v>1288.5333333333335</v>
      </c>
      <c r="E283" s="40">
        <v>1269.616666666667</v>
      </c>
      <c r="F283" s="40">
        <v>1251.0833333333335</v>
      </c>
      <c r="G283" s="40">
        <v>1232.166666666667</v>
      </c>
      <c r="H283" s="40">
        <v>1307.0666666666671</v>
      </c>
      <c r="I283" s="40">
        <v>1325.9833333333336</v>
      </c>
      <c r="J283" s="40">
        <v>1344.5166666666671</v>
      </c>
      <c r="K283" s="31">
        <v>1307.45</v>
      </c>
      <c r="L283" s="31">
        <v>1270</v>
      </c>
      <c r="M283" s="31">
        <v>0.13879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1250.95</v>
      </c>
      <c r="D284" s="40">
        <v>1253.7833333333335</v>
      </c>
      <c r="E284" s="40">
        <v>1232.666666666667</v>
      </c>
      <c r="F284" s="40">
        <v>1214.3833333333334</v>
      </c>
      <c r="G284" s="40">
        <v>1193.2666666666669</v>
      </c>
      <c r="H284" s="40">
        <v>1272.0666666666671</v>
      </c>
      <c r="I284" s="40">
        <v>1293.1833333333334</v>
      </c>
      <c r="J284" s="40">
        <v>1311.4666666666672</v>
      </c>
      <c r="K284" s="31">
        <v>1274.9000000000001</v>
      </c>
      <c r="L284" s="31">
        <v>1235.5</v>
      </c>
      <c r="M284" s="31">
        <v>3.4160400000000002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408.05</v>
      </c>
      <c r="D285" s="40">
        <v>408.68333333333334</v>
      </c>
      <c r="E285" s="40">
        <v>406.36666666666667</v>
      </c>
      <c r="F285" s="40">
        <v>404.68333333333334</v>
      </c>
      <c r="G285" s="40">
        <v>402.36666666666667</v>
      </c>
      <c r="H285" s="40">
        <v>410.36666666666667</v>
      </c>
      <c r="I285" s="40">
        <v>412.68333333333339</v>
      </c>
      <c r="J285" s="40">
        <v>414.36666666666667</v>
      </c>
      <c r="K285" s="31">
        <v>411</v>
      </c>
      <c r="L285" s="31">
        <v>407</v>
      </c>
      <c r="M285" s="31">
        <v>0.87375000000000003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640.25</v>
      </c>
      <c r="D286" s="40">
        <v>644.44999999999993</v>
      </c>
      <c r="E286" s="40">
        <v>628.89999999999986</v>
      </c>
      <c r="F286" s="40">
        <v>617.54999999999995</v>
      </c>
      <c r="G286" s="40">
        <v>601.99999999999989</v>
      </c>
      <c r="H286" s="40">
        <v>655.79999999999984</v>
      </c>
      <c r="I286" s="40">
        <v>671.3499999999998</v>
      </c>
      <c r="J286" s="40">
        <v>682.69999999999982</v>
      </c>
      <c r="K286" s="31">
        <v>660</v>
      </c>
      <c r="L286" s="31">
        <v>633.1</v>
      </c>
      <c r="M286" s="31">
        <v>8.7299399999999991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46.5</v>
      </c>
      <c r="D287" s="40">
        <v>46.699999999999996</v>
      </c>
      <c r="E287" s="40">
        <v>45.849999999999994</v>
      </c>
      <c r="F287" s="40">
        <v>45.199999999999996</v>
      </c>
      <c r="G287" s="40">
        <v>44.349999999999994</v>
      </c>
      <c r="H287" s="40">
        <v>47.349999999999994</v>
      </c>
      <c r="I287" s="40">
        <v>48.2</v>
      </c>
      <c r="J287" s="40">
        <v>48.849999999999994</v>
      </c>
      <c r="K287" s="31">
        <v>47.55</v>
      </c>
      <c r="L287" s="31">
        <v>46.05</v>
      </c>
      <c r="M287" s="31">
        <v>63.420870000000001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568</v>
      </c>
      <c r="D288" s="40">
        <v>569.91666666666663</v>
      </c>
      <c r="E288" s="40">
        <v>565.08333333333326</v>
      </c>
      <c r="F288" s="40">
        <v>562.16666666666663</v>
      </c>
      <c r="G288" s="40">
        <v>557.33333333333326</v>
      </c>
      <c r="H288" s="40">
        <v>572.83333333333326</v>
      </c>
      <c r="I288" s="40">
        <v>577.66666666666652</v>
      </c>
      <c r="J288" s="40">
        <v>580.58333333333326</v>
      </c>
      <c r="K288" s="31">
        <v>574.75</v>
      </c>
      <c r="L288" s="31">
        <v>567</v>
      </c>
      <c r="M288" s="31">
        <v>1.96173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453.7</v>
      </c>
      <c r="D289" s="40">
        <v>453.83333333333331</v>
      </c>
      <c r="E289" s="40">
        <v>449.66666666666663</v>
      </c>
      <c r="F289" s="40">
        <v>445.63333333333333</v>
      </c>
      <c r="G289" s="40">
        <v>441.46666666666664</v>
      </c>
      <c r="H289" s="40">
        <v>457.86666666666662</v>
      </c>
      <c r="I289" s="40">
        <v>462.03333333333325</v>
      </c>
      <c r="J289" s="40">
        <v>466.06666666666661</v>
      </c>
      <c r="K289" s="31">
        <v>458</v>
      </c>
      <c r="L289" s="31">
        <v>449.8</v>
      </c>
      <c r="M289" s="31">
        <v>1.3169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1952.45</v>
      </c>
      <c r="D290" s="40">
        <v>1961.3166666666666</v>
      </c>
      <c r="E290" s="40">
        <v>1940.3833333333332</v>
      </c>
      <c r="F290" s="40">
        <v>1928.3166666666666</v>
      </c>
      <c r="G290" s="40">
        <v>1907.3833333333332</v>
      </c>
      <c r="H290" s="40">
        <v>1973.3833333333332</v>
      </c>
      <c r="I290" s="40">
        <v>1994.3166666666666</v>
      </c>
      <c r="J290" s="40">
        <v>2006.3833333333332</v>
      </c>
      <c r="K290" s="31">
        <v>1982.25</v>
      </c>
      <c r="L290" s="31">
        <v>1949.25</v>
      </c>
      <c r="M290" s="31">
        <v>22.221299999999999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90.2</v>
      </c>
      <c r="D291" s="40">
        <v>90.266666666666666</v>
      </c>
      <c r="E291" s="40">
        <v>89.583333333333329</v>
      </c>
      <c r="F291" s="40">
        <v>88.966666666666669</v>
      </c>
      <c r="G291" s="40">
        <v>88.283333333333331</v>
      </c>
      <c r="H291" s="40">
        <v>90.883333333333326</v>
      </c>
      <c r="I291" s="40">
        <v>91.566666666666663</v>
      </c>
      <c r="J291" s="40">
        <v>92.183333333333323</v>
      </c>
      <c r="K291" s="31">
        <v>90.95</v>
      </c>
      <c r="L291" s="31">
        <v>89.65</v>
      </c>
      <c r="M291" s="31">
        <v>47.728540000000002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4688.95</v>
      </c>
      <c r="D292" s="40">
        <v>4684.666666666667</v>
      </c>
      <c r="E292" s="40">
        <v>4628.3333333333339</v>
      </c>
      <c r="F292" s="40">
        <v>4567.7166666666672</v>
      </c>
      <c r="G292" s="40">
        <v>4511.3833333333341</v>
      </c>
      <c r="H292" s="40">
        <v>4745.2833333333338</v>
      </c>
      <c r="I292" s="40">
        <v>4801.6166666666677</v>
      </c>
      <c r="J292" s="40">
        <v>4862.2333333333336</v>
      </c>
      <c r="K292" s="31">
        <v>4741</v>
      </c>
      <c r="L292" s="31">
        <v>4624.05</v>
      </c>
      <c r="M292" s="31">
        <v>3.0417399999999999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443.65</v>
      </c>
      <c r="D293" s="40">
        <v>444.08333333333331</v>
      </c>
      <c r="E293" s="40">
        <v>439.36666666666662</v>
      </c>
      <c r="F293" s="40">
        <v>435.08333333333331</v>
      </c>
      <c r="G293" s="40">
        <v>430.36666666666662</v>
      </c>
      <c r="H293" s="40">
        <v>448.36666666666662</v>
      </c>
      <c r="I293" s="40">
        <v>453.08333333333331</v>
      </c>
      <c r="J293" s="40">
        <v>457.36666666666662</v>
      </c>
      <c r="K293" s="31">
        <v>448.8</v>
      </c>
      <c r="L293" s="31">
        <v>439.8</v>
      </c>
      <c r="M293" s="31">
        <v>20.437830000000002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313.25</v>
      </c>
      <c r="D294" s="40">
        <v>314.65000000000003</v>
      </c>
      <c r="E294" s="40">
        <v>310.60000000000008</v>
      </c>
      <c r="F294" s="40">
        <v>307.95000000000005</v>
      </c>
      <c r="G294" s="40">
        <v>303.90000000000009</v>
      </c>
      <c r="H294" s="40">
        <v>317.30000000000007</v>
      </c>
      <c r="I294" s="40">
        <v>321.35000000000002</v>
      </c>
      <c r="J294" s="40">
        <v>324.00000000000006</v>
      </c>
      <c r="K294" s="31">
        <v>318.7</v>
      </c>
      <c r="L294" s="31">
        <v>312</v>
      </c>
      <c r="M294" s="31">
        <v>1.1957500000000001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8294.15</v>
      </c>
      <c r="D295" s="40">
        <v>8339.4</v>
      </c>
      <c r="E295" s="40">
        <v>8225.75</v>
      </c>
      <c r="F295" s="40">
        <v>8157.35</v>
      </c>
      <c r="G295" s="40">
        <v>8043.7000000000007</v>
      </c>
      <c r="H295" s="40">
        <v>8407.7999999999993</v>
      </c>
      <c r="I295" s="40">
        <v>8521.4499999999971</v>
      </c>
      <c r="J295" s="40">
        <v>8589.8499999999985</v>
      </c>
      <c r="K295" s="31">
        <v>8453.0499999999993</v>
      </c>
      <c r="L295" s="31">
        <v>8271</v>
      </c>
      <c r="M295" s="31">
        <v>2.6689999999999998E-2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5777.6</v>
      </c>
      <c r="D296" s="40">
        <v>5778.5333333333328</v>
      </c>
      <c r="E296" s="40">
        <v>5709.0666666666657</v>
      </c>
      <c r="F296" s="40">
        <v>5640.5333333333328</v>
      </c>
      <c r="G296" s="40">
        <v>5571.0666666666657</v>
      </c>
      <c r="H296" s="40">
        <v>5847.0666666666657</v>
      </c>
      <c r="I296" s="40">
        <v>5916.5333333333328</v>
      </c>
      <c r="J296" s="40">
        <v>5985.0666666666657</v>
      </c>
      <c r="K296" s="31">
        <v>5848</v>
      </c>
      <c r="L296" s="31">
        <v>5710</v>
      </c>
      <c r="M296" s="31">
        <v>2.99275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1712.45</v>
      </c>
      <c r="D297" s="40">
        <v>1713.9166666666667</v>
      </c>
      <c r="E297" s="40">
        <v>1698.5333333333335</v>
      </c>
      <c r="F297" s="40">
        <v>1684.6166666666668</v>
      </c>
      <c r="G297" s="40">
        <v>1669.2333333333336</v>
      </c>
      <c r="H297" s="40">
        <v>1727.8333333333335</v>
      </c>
      <c r="I297" s="40">
        <v>1743.2166666666667</v>
      </c>
      <c r="J297" s="40">
        <v>1757.1333333333334</v>
      </c>
      <c r="K297" s="31">
        <v>1729.3</v>
      </c>
      <c r="L297" s="31">
        <v>1700</v>
      </c>
      <c r="M297" s="31">
        <v>13.788629999999999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650.65</v>
      </c>
      <c r="D298" s="40">
        <v>648.2166666666667</v>
      </c>
      <c r="E298" s="40">
        <v>641.43333333333339</v>
      </c>
      <c r="F298" s="40">
        <v>632.2166666666667</v>
      </c>
      <c r="G298" s="40">
        <v>625.43333333333339</v>
      </c>
      <c r="H298" s="40">
        <v>657.43333333333339</v>
      </c>
      <c r="I298" s="40">
        <v>664.2166666666667</v>
      </c>
      <c r="J298" s="40">
        <v>673.43333333333339</v>
      </c>
      <c r="K298" s="31">
        <v>655</v>
      </c>
      <c r="L298" s="31">
        <v>639</v>
      </c>
      <c r="M298" s="31">
        <v>48.040019999999998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51.25</v>
      </c>
      <c r="D299" s="40">
        <v>50.016666666666673</v>
      </c>
      <c r="E299" s="40">
        <v>48.033333333333346</v>
      </c>
      <c r="F299" s="40">
        <v>44.81666666666667</v>
      </c>
      <c r="G299" s="40">
        <v>42.833333333333343</v>
      </c>
      <c r="H299" s="40">
        <v>53.233333333333348</v>
      </c>
      <c r="I299" s="40">
        <v>55.216666666666683</v>
      </c>
      <c r="J299" s="40">
        <v>58.433333333333351</v>
      </c>
      <c r="K299" s="31">
        <v>52</v>
      </c>
      <c r="L299" s="31">
        <v>46.8</v>
      </c>
      <c r="M299" s="31">
        <v>322.33357999999998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2606.6999999999998</v>
      </c>
      <c r="D300" s="40">
        <v>2613.6</v>
      </c>
      <c r="E300" s="40">
        <v>2583.3999999999996</v>
      </c>
      <c r="F300" s="40">
        <v>2560.1</v>
      </c>
      <c r="G300" s="40">
        <v>2529.8999999999996</v>
      </c>
      <c r="H300" s="40">
        <v>2636.8999999999996</v>
      </c>
      <c r="I300" s="40">
        <v>2667.0999999999995</v>
      </c>
      <c r="J300" s="40">
        <v>2690.3999999999996</v>
      </c>
      <c r="K300" s="31">
        <v>2643.8</v>
      </c>
      <c r="L300" s="31">
        <v>2590.3000000000002</v>
      </c>
      <c r="M300" s="31">
        <v>0.80254999999999999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956.05</v>
      </c>
      <c r="D301" s="40">
        <v>956.33333333333337</v>
      </c>
      <c r="E301" s="40">
        <v>950.7166666666667</v>
      </c>
      <c r="F301" s="40">
        <v>945.38333333333333</v>
      </c>
      <c r="G301" s="40">
        <v>939.76666666666665</v>
      </c>
      <c r="H301" s="40">
        <v>961.66666666666674</v>
      </c>
      <c r="I301" s="40">
        <v>967.2833333333333</v>
      </c>
      <c r="J301" s="40">
        <v>972.61666666666679</v>
      </c>
      <c r="K301" s="31">
        <v>961.95</v>
      </c>
      <c r="L301" s="31">
        <v>951</v>
      </c>
      <c r="M301" s="31">
        <v>6.9344400000000004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3693.2</v>
      </c>
      <c r="D302" s="40">
        <v>3698.4666666666667</v>
      </c>
      <c r="E302" s="40">
        <v>3646.9333333333334</v>
      </c>
      <c r="F302" s="40">
        <v>3600.6666666666665</v>
      </c>
      <c r="G302" s="40">
        <v>3549.1333333333332</v>
      </c>
      <c r="H302" s="40">
        <v>3744.7333333333336</v>
      </c>
      <c r="I302" s="40">
        <v>3796.2666666666673</v>
      </c>
      <c r="J302" s="40">
        <v>3842.5333333333338</v>
      </c>
      <c r="K302" s="31">
        <v>3750</v>
      </c>
      <c r="L302" s="31">
        <v>3652.2</v>
      </c>
      <c r="M302" s="31">
        <v>0.62736999999999998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801.4</v>
      </c>
      <c r="D303" s="40">
        <v>803.51666666666677</v>
      </c>
      <c r="E303" s="40">
        <v>794.03333333333353</v>
      </c>
      <c r="F303" s="40">
        <v>786.66666666666674</v>
      </c>
      <c r="G303" s="40">
        <v>777.18333333333351</v>
      </c>
      <c r="H303" s="40">
        <v>810.88333333333355</v>
      </c>
      <c r="I303" s="40">
        <v>820.3666666666669</v>
      </c>
      <c r="J303" s="40">
        <v>827.73333333333358</v>
      </c>
      <c r="K303" s="31">
        <v>813</v>
      </c>
      <c r="L303" s="31">
        <v>796.15</v>
      </c>
      <c r="M303" s="31">
        <v>0.3095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45.15</v>
      </c>
      <c r="D304" s="40">
        <v>45.316666666666663</v>
      </c>
      <c r="E304" s="40">
        <v>44.783333333333324</v>
      </c>
      <c r="F304" s="40">
        <v>44.416666666666664</v>
      </c>
      <c r="G304" s="40">
        <v>43.883333333333326</v>
      </c>
      <c r="H304" s="40">
        <v>45.683333333333323</v>
      </c>
      <c r="I304" s="40">
        <v>46.216666666666654</v>
      </c>
      <c r="J304" s="40">
        <v>46.583333333333321</v>
      </c>
      <c r="K304" s="31">
        <v>45.85</v>
      </c>
      <c r="L304" s="31">
        <v>44.95</v>
      </c>
      <c r="M304" s="31">
        <v>16.726050000000001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164.55</v>
      </c>
      <c r="D305" s="40">
        <v>165.91666666666666</v>
      </c>
      <c r="E305" s="40">
        <v>159.83333333333331</v>
      </c>
      <c r="F305" s="40">
        <v>155.11666666666665</v>
      </c>
      <c r="G305" s="40">
        <v>149.0333333333333</v>
      </c>
      <c r="H305" s="40">
        <v>170.63333333333333</v>
      </c>
      <c r="I305" s="40">
        <v>176.71666666666664</v>
      </c>
      <c r="J305" s="40">
        <v>181.43333333333334</v>
      </c>
      <c r="K305" s="31">
        <v>172</v>
      </c>
      <c r="L305" s="31">
        <v>161.19999999999999</v>
      </c>
      <c r="M305" s="31">
        <v>9.5218100000000003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81272.55</v>
      </c>
      <c r="D306" s="40">
        <v>80526.350000000006</v>
      </c>
      <c r="E306" s="40">
        <v>79606.300000000017</v>
      </c>
      <c r="F306" s="40">
        <v>77940.050000000017</v>
      </c>
      <c r="G306" s="40">
        <v>77020.000000000029</v>
      </c>
      <c r="H306" s="40">
        <v>82192.600000000006</v>
      </c>
      <c r="I306" s="40">
        <v>83112.649999999994</v>
      </c>
      <c r="J306" s="40">
        <v>84778.9</v>
      </c>
      <c r="K306" s="31">
        <v>81446.399999999994</v>
      </c>
      <c r="L306" s="31">
        <v>78860.100000000006</v>
      </c>
      <c r="M306" s="31">
        <v>0.22059999999999999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1076.6500000000001</v>
      </c>
      <c r="D307" s="40">
        <v>1079.3833333333334</v>
      </c>
      <c r="E307" s="40">
        <v>1071.2666666666669</v>
      </c>
      <c r="F307" s="40">
        <v>1065.8833333333334</v>
      </c>
      <c r="G307" s="40">
        <v>1057.7666666666669</v>
      </c>
      <c r="H307" s="40">
        <v>1084.7666666666669</v>
      </c>
      <c r="I307" s="40">
        <v>1092.8833333333332</v>
      </c>
      <c r="J307" s="40">
        <v>1098.2666666666669</v>
      </c>
      <c r="K307" s="31">
        <v>1087.5</v>
      </c>
      <c r="L307" s="31">
        <v>1074</v>
      </c>
      <c r="M307" s="31">
        <v>2.2854800000000002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4705.3</v>
      </c>
      <c r="D308" s="40">
        <v>4723.4333333333334</v>
      </c>
      <c r="E308" s="40">
        <v>4671.8666666666668</v>
      </c>
      <c r="F308" s="40">
        <v>4638.4333333333334</v>
      </c>
      <c r="G308" s="40">
        <v>4586.8666666666668</v>
      </c>
      <c r="H308" s="40">
        <v>4756.8666666666668</v>
      </c>
      <c r="I308" s="40">
        <v>4808.4333333333343</v>
      </c>
      <c r="J308" s="40">
        <v>4841.8666666666668</v>
      </c>
      <c r="K308" s="31">
        <v>4775</v>
      </c>
      <c r="L308" s="31">
        <v>4690</v>
      </c>
      <c r="M308" s="31">
        <v>3.1379999999999998E-2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365.5</v>
      </c>
      <c r="D309" s="40">
        <v>363.60000000000008</v>
      </c>
      <c r="E309" s="40">
        <v>358.50000000000017</v>
      </c>
      <c r="F309" s="40">
        <v>351.50000000000011</v>
      </c>
      <c r="G309" s="40">
        <v>346.4000000000002</v>
      </c>
      <c r="H309" s="40">
        <v>370.60000000000014</v>
      </c>
      <c r="I309" s="40">
        <v>375.70000000000005</v>
      </c>
      <c r="J309" s="40">
        <v>382.7000000000001</v>
      </c>
      <c r="K309" s="31">
        <v>368.7</v>
      </c>
      <c r="L309" s="31">
        <v>356.6</v>
      </c>
      <c r="M309" s="31">
        <v>3.3456199999999998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182.5</v>
      </c>
      <c r="D310" s="40">
        <v>183.33333333333334</v>
      </c>
      <c r="E310" s="40">
        <v>181.2166666666667</v>
      </c>
      <c r="F310" s="40">
        <v>179.93333333333337</v>
      </c>
      <c r="G310" s="40">
        <v>177.81666666666672</v>
      </c>
      <c r="H310" s="40">
        <v>184.61666666666667</v>
      </c>
      <c r="I310" s="40">
        <v>186.73333333333329</v>
      </c>
      <c r="J310" s="40">
        <v>188.01666666666665</v>
      </c>
      <c r="K310" s="31">
        <v>185.45</v>
      </c>
      <c r="L310" s="31">
        <v>182.05</v>
      </c>
      <c r="M310" s="31">
        <v>29.187860000000001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878.25</v>
      </c>
      <c r="D311" s="40">
        <v>867.73333333333323</v>
      </c>
      <c r="E311" s="40">
        <v>847.66666666666652</v>
      </c>
      <c r="F311" s="40">
        <v>817.08333333333326</v>
      </c>
      <c r="G311" s="40">
        <v>797.01666666666654</v>
      </c>
      <c r="H311" s="40">
        <v>898.31666666666649</v>
      </c>
      <c r="I311" s="40">
        <v>918.38333333333333</v>
      </c>
      <c r="J311" s="40">
        <v>948.96666666666647</v>
      </c>
      <c r="K311" s="31">
        <v>887.8</v>
      </c>
      <c r="L311" s="31">
        <v>837.15</v>
      </c>
      <c r="M311" s="31">
        <v>95.156729999999996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245.55</v>
      </c>
      <c r="D312" s="40">
        <v>246.03333333333333</v>
      </c>
      <c r="E312" s="40">
        <v>241.56666666666666</v>
      </c>
      <c r="F312" s="40">
        <v>237.58333333333334</v>
      </c>
      <c r="G312" s="40">
        <v>233.11666666666667</v>
      </c>
      <c r="H312" s="40">
        <v>250.01666666666665</v>
      </c>
      <c r="I312" s="40">
        <v>254.48333333333329</v>
      </c>
      <c r="J312" s="40">
        <v>258.46666666666664</v>
      </c>
      <c r="K312" s="31">
        <v>250.5</v>
      </c>
      <c r="L312" s="31">
        <v>242.05</v>
      </c>
      <c r="M312" s="31">
        <v>3.3469500000000001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238.05</v>
      </c>
      <c r="D313" s="40">
        <v>238.25</v>
      </c>
      <c r="E313" s="40">
        <v>234.85</v>
      </c>
      <c r="F313" s="40">
        <v>231.65</v>
      </c>
      <c r="G313" s="40">
        <v>228.25</v>
      </c>
      <c r="H313" s="40">
        <v>241.45</v>
      </c>
      <c r="I313" s="40">
        <v>244.84999999999997</v>
      </c>
      <c r="J313" s="40">
        <v>248.04999999999998</v>
      </c>
      <c r="K313" s="31">
        <v>241.65</v>
      </c>
      <c r="L313" s="31">
        <v>235.05</v>
      </c>
      <c r="M313" s="31">
        <v>4.1048499999999999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758.95</v>
      </c>
      <c r="D314" s="40">
        <v>767.1</v>
      </c>
      <c r="E314" s="40">
        <v>744.2</v>
      </c>
      <c r="F314" s="40">
        <v>729.45</v>
      </c>
      <c r="G314" s="40">
        <v>706.55000000000007</v>
      </c>
      <c r="H314" s="40">
        <v>781.85</v>
      </c>
      <c r="I314" s="40">
        <v>804.74999999999989</v>
      </c>
      <c r="J314" s="40">
        <v>819.5</v>
      </c>
      <c r="K314" s="31">
        <v>790</v>
      </c>
      <c r="L314" s="31">
        <v>752.35</v>
      </c>
      <c r="M314" s="31">
        <v>1.319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194.05</v>
      </c>
      <c r="D315" s="40">
        <v>191.28333333333333</v>
      </c>
      <c r="E315" s="40">
        <v>187.76666666666665</v>
      </c>
      <c r="F315" s="40">
        <v>181.48333333333332</v>
      </c>
      <c r="G315" s="40">
        <v>177.96666666666664</v>
      </c>
      <c r="H315" s="40">
        <v>197.56666666666666</v>
      </c>
      <c r="I315" s="40">
        <v>201.08333333333337</v>
      </c>
      <c r="J315" s="40">
        <v>207.36666666666667</v>
      </c>
      <c r="K315" s="31">
        <v>194.8</v>
      </c>
      <c r="L315" s="31">
        <v>185</v>
      </c>
      <c r="M315" s="31">
        <v>99.595070000000007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51.15</v>
      </c>
      <c r="D316" s="40">
        <v>51.516666666666673</v>
      </c>
      <c r="E316" s="40">
        <v>50.633333333333347</v>
      </c>
      <c r="F316" s="40">
        <v>50.116666666666674</v>
      </c>
      <c r="G316" s="40">
        <v>49.233333333333348</v>
      </c>
      <c r="H316" s="40">
        <v>52.033333333333346</v>
      </c>
      <c r="I316" s="40">
        <v>52.916666666666671</v>
      </c>
      <c r="J316" s="40">
        <v>53.433333333333344</v>
      </c>
      <c r="K316" s="31">
        <v>52.4</v>
      </c>
      <c r="L316" s="31">
        <v>51</v>
      </c>
      <c r="M316" s="31">
        <v>32.148910000000001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561.25</v>
      </c>
      <c r="D317" s="40">
        <v>564.4666666666667</v>
      </c>
      <c r="E317" s="40">
        <v>556.98333333333335</v>
      </c>
      <c r="F317" s="40">
        <v>552.7166666666667</v>
      </c>
      <c r="G317" s="40">
        <v>545.23333333333335</v>
      </c>
      <c r="H317" s="40">
        <v>568.73333333333335</v>
      </c>
      <c r="I317" s="40">
        <v>576.2166666666667</v>
      </c>
      <c r="J317" s="40">
        <v>580.48333333333335</v>
      </c>
      <c r="K317" s="31">
        <v>571.95000000000005</v>
      </c>
      <c r="L317" s="31">
        <v>560.20000000000005</v>
      </c>
      <c r="M317" s="31">
        <v>14.494400000000001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7492.5</v>
      </c>
      <c r="D318" s="40">
        <v>7424.25</v>
      </c>
      <c r="E318" s="40">
        <v>7293.5</v>
      </c>
      <c r="F318" s="40">
        <v>7094.5</v>
      </c>
      <c r="G318" s="40">
        <v>6963.75</v>
      </c>
      <c r="H318" s="40">
        <v>7623.25</v>
      </c>
      <c r="I318" s="40">
        <v>7754</v>
      </c>
      <c r="J318" s="40">
        <v>7953</v>
      </c>
      <c r="K318" s="31">
        <v>7555</v>
      </c>
      <c r="L318" s="31">
        <v>7225.25</v>
      </c>
      <c r="M318" s="31">
        <v>16.467269999999999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1026.6500000000001</v>
      </c>
      <c r="D319" s="40">
        <v>1029.5666666666666</v>
      </c>
      <c r="E319" s="40">
        <v>1021.1333333333332</v>
      </c>
      <c r="F319" s="40">
        <v>1015.6166666666666</v>
      </c>
      <c r="G319" s="40">
        <v>1007.1833333333332</v>
      </c>
      <c r="H319" s="40">
        <v>1035.0833333333333</v>
      </c>
      <c r="I319" s="40">
        <v>1043.5166666666667</v>
      </c>
      <c r="J319" s="40">
        <v>1049.0333333333333</v>
      </c>
      <c r="K319" s="31">
        <v>1038</v>
      </c>
      <c r="L319" s="31">
        <v>1024.05</v>
      </c>
      <c r="M319" s="31">
        <v>2.7377099999999999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350.55</v>
      </c>
      <c r="D320" s="40">
        <v>349.98333333333329</v>
      </c>
      <c r="E320" s="40">
        <v>345.96666666666658</v>
      </c>
      <c r="F320" s="40">
        <v>341.38333333333327</v>
      </c>
      <c r="G320" s="40">
        <v>337.36666666666656</v>
      </c>
      <c r="H320" s="40">
        <v>354.56666666666661</v>
      </c>
      <c r="I320" s="40">
        <v>358.58333333333337</v>
      </c>
      <c r="J320" s="40">
        <v>363.16666666666663</v>
      </c>
      <c r="K320" s="31">
        <v>354</v>
      </c>
      <c r="L320" s="31">
        <v>345.4</v>
      </c>
      <c r="M320" s="31">
        <v>9.23705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257.75</v>
      </c>
      <c r="D321" s="40">
        <v>258.45</v>
      </c>
      <c r="E321" s="40">
        <v>254.89999999999998</v>
      </c>
      <c r="F321" s="40">
        <v>252.04999999999998</v>
      </c>
      <c r="G321" s="40">
        <v>248.49999999999997</v>
      </c>
      <c r="H321" s="40">
        <v>261.29999999999995</v>
      </c>
      <c r="I321" s="40">
        <v>264.85000000000002</v>
      </c>
      <c r="J321" s="40">
        <v>267.7</v>
      </c>
      <c r="K321" s="31">
        <v>262</v>
      </c>
      <c r="L321" s="31">
        <v>255.6</v>
      </c>
      <c r="M321" s="31">
        <v>5.0997300000000001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2776.15</v>
      </c>
      <c r="D322" s="40">
        <v>2795.7166666666667</v>
      </c>
      <c r="E322" s="40">
        <v>2741.4333333333334</v>
      </c>
      <c r="F322" s="40">
        <v>2706.7166666666667</v>
      </c>
      <c r="G322" s="40">
        <v>2652.4333333333334</v>
      </c>
      <c r="H322" s="40">
        <v>2830.4333333333334</v>
      </c>
      <c r="I322" s="40">
        <v>2884.7166666666672</v>
      </c>
      <c r="J322" s="40">
        <v>2919.4333333333334</v>
      </c>
      <c r="K322" s="31">
        <v>2850</v>
      </c>
      <c r="L322" s="31">
        <v>2761</v>
      </c>
      <c r="M322" s="31">
        <v>1.27146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4259.2</v>
      </c>
      <c r="D323" s="40">
        <v>4261.083333333333</v>
      </c>
      <c r="E323" s="40">
        <v>4198.1666666666661</v>
      </c>
      <c r="F323" s="40">
        <v>4137.1333333333332</v>
      </c>
      <c r="G323" s="40">
        <v>4074.2166666666662</v>
      </c>
      <c r="H323" s="40">
        <v>4322.1166666666659</v>
      </c>
      <c r="I323" s="40">
        <v>4385.0333333333319</v>
      </c>
      <c r="J323" s="40">
        <v>4446.0666666666657</v>
      </c>
      <c r="K323" s="31">
        <v>4324</v>
      </c>
      <c r="L323" s="31">
        <v>4200.05</v>
      </c>
      <c r="M323" s="31">
        <v>9.8200900000000004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132.94999999999999</v>
      </c>
      <c r="D324" s="40">
        <v>132.88333333333335</v>
      </c>
      <c r="E324" s="40">
        <v>130.8666666666667</v>
      </c>
      <c r="F324" s="40">
        <v>128.78333333333336</v>
      </c>
      <c r="G324" s="40">
        <v>126.76666666666671</v>
      </c>
      <c r="H324" s="40">
        <v>134.9666666666667</v>
      </c>
      <c r="I324" s="40">
        <v>136.98333333333335</v>
      </c>
      <c r="J324" s="40">
        <v>139.06666666666669</v>
      </c>
      <c r="K324" s="31">
        <v>134.9</v>
      </c>
      <c r="L324" s="31">
        <v>130.80000000000001</v>
      </c>
      <c r="M324" s="31">
        <v>3.8992800000000001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774.8</v>
      </c>
      <c r="D325" s="40">
        <v>762.93333333333339</v>
      </c>
      <c r="E325" s="40">
        <v>743.86666666666679</v>
      </c>
      <c r="F325" s="40">
        <v>712.93333333333339</v>
      </c>
      <c r="G325" s="40">
        <v>693.86666666666679</v>
      </c>
      <c r="H325" s="40">
        <v>793.86666666666679</v>
      </c>
      <c r="I325" s="40">
        <v>812.93333333333339</v>
      </c>
      <c r="J325" s="40">
        <v>843.86666666666679</v>
      </c>
      <c r="K325" s="31">
        <v>782</v>
      </c>
      <c r="L325" s="31">
        <v>732</v>
      </c>
      <c r="M325" s="31">
        <v>6.9164199999999996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198.05</v>
      </c>
      <c r="D326" s="40">
        <v>195.6</v>
      </c>
      <c r="E326" s="40">
        <v>191.5</v>
      </c>
      <c r="F326" s="40">
        <v>184.95000000000002</v>
      </c>
      <c r="G326" s="40">
        <v>180.85000000000002</v>
      </c>
      <c r="H326" s="40">
        <v>202.14999999999998</v>
      </c>
      <c r="I326" s="40">
        <v>206.24999999999994</v>
      </c>
      <c r="J326" s="40">
        <v>212.79999999999995</v>
      </c>
      <c r="K326" s="31">
        <v>199.7</v>
      </c>
      <c r="L326" s="31">
        <v>189.05</v>
      </c>
      <c r="M326" s="31">
        <v>27.053000000000001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871.25</v>
      </c>
      <c r="D327" s="40">
        <v>874.65</v>
      </c>
      <c r="E327" s="40">
        <v>864.69999999999993</v>
      </c>
      <c r="F327" s="40">
        <v>858.15</v>
      </c>
      <c r="G327" s="40">
        <v>848.19999999999993</v>
      </c>
      <c r="H327" s="40">
        <v>881.19999999999993</v>
      </c>
      <c r="I327" s="40">
        <v>891.15</v>
      </c>
      <c r="J327" s="40">
        <v>897.69999999999993</v>
      </c>
      <c r="K327" s="31">
        <v>884.6</v>
      </c>
      <c r="L327" s="31">
        <v>868.1</v>
      </c>
      <c r="M327" s="31">
        <v>3.26736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3186.2</v>
      </c>
      <c r="D328" s="40">
        <v>3190.0666666666671</v>
      </c>
      <c r="E328" s="40">
        <v>3121.1333333333341</v>
      </c>
      <c r="F328" s="40">
        <v>3056.0666666666671</v>
      </c>
      <c r="G328" s="40">
        <v>2987.1333333333341</v>
      </c>
      <c r="H328" s="40">
        <v>3255.1333333333341</v>
      </c>
      <c r="I328" s="40">
        <v>3324.0666666666675</v>
      </c>
      <c r="J328" s="40">
        <v>3389.1333333333341</v>
      </c>
      <c r="K328" s="31">
        <v>3259</v>
      </c>
      <c r="L328" s="31">
        <v>3125</v>
      </c>
      <c r="M328" s="31">
        <v>7.40158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1819.9</v>
      </c>
      <c r="D329" s="40">
        <v>1809.3</v>
      </c>
      <c r="E329" s="40">
        <v>1730.6</v>
      </c>
      <c r="F329" s="40">
        <v>1641.3</v>
      </c>
      <c r="G329" s="40">
        <v>1562.6</v>
      </c>
      <c r="H329" s="40">
        <v>1898.6</v>
      </c>
      <c r="I329" s="40">
        <v>1977.3000000000002</v>
      </c>
      <c r="J329" s="40">
        <v>2066.6</v>
      </c>
      <c r="K329" s="31">
        <v>1888</v>
      </c>
      <c r="L329" s="31">
        <v>1720</v>
      </c>
      <c r="M329" s="31">
        <v>22.55836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1544.5</v>
      </c>
      <c r="D330" s="40">
        <v>1546.1333333333332</v>
      </c>
      <c r="E330" s="40">
        <v>1502.4166666666665</v>
      </c>
      <c r="F330" s="40">
        <v>1460.3333333333333</v>
      </c>
      <c r="G330" s="40">
        <v>1416.6166666666666</v>
      </c>
      <c r="H330" s="40">
        <v>1588.2166666666665</v>
      </c>
      <c r="I330" s="40">
        <v>1631.9333333333332</v>
      </c>
      <c r="J330" s="40">
        <v>1674.0166666666664</v>
      </c>
      <c r="K330" s="31">
        <v>1589.85</v>
      </c>
      <c r="L330" s="31">
        <v>1504.05</v>
      </c>
      <c r="M330" s="31">
        <v>16.495609999999999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902.25</v>
      </c>
      <c r="D331" s="40">
        <v>893.08333333333337</v>
      </c>
      <c r="E331" s="40">
        <v>880.16666666666674</v>
      </c>
      <c r="F331" s="40">
        <v>858.08333333333337</v>
      </c>
      <c r="G331" s="40">
        <v>845.16666666666674</v>
      </c>
      <c r="H331" s="40">
        <v>915.16666666666674</v>
      </c>
      <c r="I331" s="40">
        <v>928.08333333333348</v>
      </c>
      <c r="J331" s="40">
        <v>950.16666666666674</v>
      </c>
      <c r="K331" s="31">
        <v>906</v>
      </c>
      <c r="L331" s="31">
        <v>871</v>
      </c>
      <c r="M331" s="31">
        <v>3.7262400000000002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47.15</v>
      </c>
      <c r="D332" s="40">
        <v>47.183333333333337</v>
      </c>
      <c r="E332" s="40">
        <v>46.866666666666674</v>
      </c>
      <c r="F332" s="40">
        <v>46.583333333333336</v>
      </c>
      <c r="G332" s="40">
        <v>46.266666666666673</v>
      </c>
      <c r="H332" s="40">
        <v>47.466666666666676</v>
      </c>
      <c r="I332" s="40">
        <v>47.783333333333339</v>
      </c>
      <c r="J332" s="40">
        <v>48.066666666666677</v>
      </c>
      <c r="K332" s="31">
        <v>47.5</v>
      </c>
      <c r="L332" s="31">
        <v>46.9</v>
      </c>
      <c r="M332" s="31">
        <v>37.918729999999996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83.65</v>
      </c>
      <c r="D333" s="40">
        <v>83.95</v>
      </c>
      <c r="E333" s="40">
        <v>82.4</v>
      </c>
      <c r="F333" s="40">
        <v>81.150000000000006</v>
      </c>
      <c r="G333" s="40">
        <v>79.600000000000009</v>
      </c>
      <c r="H333" s="40">
        <v>85.2</v>
      </c>
      <c r="I333" s="40">
        <v>86.749999999999986</v>
      </c>
      <c r="J333" s="40">
        <v>88</v>
      </c>
      <c r="K333" s="31">
        <v>85.5</v>
      </c>
      <c r="L333" s="31">
        <v>82.7</v>
      </c>
      <c r="M333" s="31">
        <v>39.303370000000001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660.3</v>
      </c>
      <c r="D334" s="40">
        <v>666.11666666666667</v>
      </c>
      <c r="E334" s="40">
        <v>648.23333333333335</v>
      </c>
      <c r="F334" s="40">
        <v>636.16666666666663</v>
      </c>
      <c r="G334" s="40">
        <v>618.2833333333333</v>
      </c>
      <c r="H334" s="40">
        <v>678.18333333333339</v>
      </c>
      <c r="I334" s="40">
        <v>696.06666666666683</v>
      </c>
      <c r="J334" s="40">
        <v>708.13333333333344</v>
      </c>
      <c r="K334" s="31">
        <v>684</v>
      </c>
      <c r="L334" s="31">
        <v>654.04999999999995</v>
      </c>
      <c r="M334" s="31">
        <v>5.5830599999999997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30.55</v>
      </c>
      <c r="D335" s="40">
        <v>30.600000000000005</v>
      </c>
      <c r="E335" s="40">
        <v>30.350000000000009</v>
      </c>
      <c r="F335" s="40">
        <v>30.150000000000002</v>
      </c>
      <c r="G335" s="40">
        <v>29.900000000000006</v>
      </c>
      <c r="H335" s="40">
        <v>30.800000000000011</v>
      </c>
      <c r="I335" s="40">
        <v>31.050000000000004</v>
      </c>
      <c r="J335" s="40">
        <v>31.250000000000014</v>
      </c>
      <c r="K335" s="31">
        <v>30.85</v>
      </c>
      <c r="L335" s="31">
        <v>30.4</v>
      </c>
      <c r="M335" s="31">
        <v>59.258420000000001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68.400000000000006</v>
      </c>
      <c r="D336" s="40">
        <v>67.149999999999991</v>
      </c>
      <c r="E336" s="40">
        <v>65.549999999999983</v>
      </c>
      <c r="F336" s="40">
        <v>62.699999999999989</v>
      </c>
      <c r="G336" s="40">
        <v>61.09999999999998</v>
      </c>
      <c r="H336" s="40">
        <v>69.999999999999986</v>
      </c>
      <c r="I336" s="40">
        <v>71.59999999999998</v>
      </c>
      <c r="J336" s="40">
        <v>74.449999999999989</v>
      </c>
      <c r="K336" s="31">
        <v>68.75</v>
      </c>
      <c r="L336" s="31">
        <v>64.3</v>
      </c>
      <c r="M336" s="31">
        <v>162.78593000000001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144.35</v>
      </c>
      <c r="D337" s="40">
        <v>144.65</v>
      </c>
      <c r="E337" s="40">
        <v>143.15</v>
      </c>
      <c r="F337" s="40">
        <v>141.94999999999999</v>
      </c>
      <c r="G337" s="40">
        <v>140.44999999999999</v>
      </c>
      <c r="H337" s="40">
        <v>145.85000000000002</v>
      </c>
      <c r="I337" s="40">
        <v>147.35000000000002</v>
      </c>
      <c r="J337" s="40">
        <v>148.55000000000004</v>
      </c>
      <c r="K337" s="31">
        <v>146.15</v>
      </c>
      <c r="L337" s="31">
        <v>143.44999999999999</v>
      </c>
      <c r="M337" s="31">
        <v>72.194730000000007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310.2</v>
      </c>
      <c r="D338" s="40">
        <v>311.93333333333334</v>
      </c>
      <c r="E338" s="40">
        <v>303.91666666666669</v>
      </c>
      <c r="F338" s="40">
        <v>297.63333333333333</v>
      </c>
      <c r="G338" s="40">
        <v>289.61666666666667</v>
      </c>
      <c r="H338" s="40">
        <v>318.2166666666667</v>
      </c>
      <c r="I338" s="40">
        <v>326.23333333333335</v>
      </c>
      <c r="J338" s="40">
        <v>332.51666666666671</v>
      </c>
      <c r="K338" s="31">
        <v>319.95</v>
      </c>
      <c r="L338" s="31">
        <v>305.64999999999998</v>
      </c>
      <c r="M338" s="31">
        <v>42.865299999999998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142.80000000000001</v>
      </c>
      <c r="D339" s="40">
        <v>143.56666666666669</v>
      </c>
      <c r="E339" s="40">
        <v>141.48333333333338</v>
      </c>
      <c r="F339" s="40">
        <v>140.16666666666669</v>
      </c>
      <c r="G339" s="40">
        <v>138.08333333333337</v>
      </c>
      <c r="H339" s="40">
        <v>144.88333333333338</v>
      </c>
      <c r="I339" s="40">
        <v>146.9666666666667</v>
      </c>
      <c r="J339" s="40">
        <v>148.28333333333339</v>
      </c>
      <c r="K339" s="31">
        <v>145.65</v>
      </c>
      <c r="L339" s="31">
        <v>142.25</v>
      </c>
      <c r="M339" s="31">
        <v>100.35682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504.7</v>
      </c>
      <c r="D340" s="40">
        <v>507.60000000000008</v>
      </c>
      <c r="E340" s="40">
        <v>499.20000000000016</v>
      </c>
      <c r="F340" s="40">
        <v>493.7000000000001</v>
      </c>
      <c r="G340" s="40">
        <v>485.30000000000018</v>
      </c>
      <c r="H340" s="40">
        <v>513.10000000000014</v>
      </c>
      <c r="I340" s="40">
        <v>521.50000000000011</v>
      </c>
      <c r="J340" s="40">
        <v>527.00000000000011</v>
      </c>
      <c r="K340" s="31">
        <v>516</v>
      </c>
      <c r="L340" s="31">
        <v>502.1</v>
      </c>
      <c r="M340" s="31">
        <v>0.69899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96.55</v>
      </c>
      <c r="D341" s="40">
        <v>97.90000000000002</v>
      </c>
      <c r="E341" s="40">
        <v>94.80000000000004</v>
      </c>
      <c r="F341" s="40">
        <v>93.050000000000026</v>
      </c>
      <c r="G341" s="40">
        <v>89.950000000000045</v>
      </c>
      <c r="H341" s="40">
        <v>99.650000000000034</v>
      </c>
      <c r="I341" s="40">
        <v>102.75000000000003</v>
      </c>
      <c r="J341" s="40">
        <v>104.50000000000003</v>
      </c>
      <c r="K341" s="31">
        <v>101</v>
      </c>
      <c r="L341" s="31">
        <v>96.15</v>
      </c>
      <c r="M341" s="31">
        <v>190.35681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59.7</v>
      </c>
      <c r="D342" s="40">
        <v>59.933333333333337</v>
      </c>
      <c r="E342" s="40">
        <v>59.266666666666673</v>
      </c>
      <c r="F342" s="40">
        <v>58.833333333333336</v>
      </c>
      <c r="G342" s="40">
        <v>58.166666666666671</v>
      </c>
      <c r="H342" s="40">
        <v>60.366666666666674</v>
      </c>
      <c r="I342" s="40">
        <v>61.033333333333331</v>
      </c>
      <c r="J342" s="40">
        <v>61.466666666666676</v>
      </c>
      <c r="K342" s="31">
        <v>60.6</v>
      </c>
      <c r="L342" s="31">
        <v>59.5</v>
      </c>
      <c r="M342" s="31">
        <v>9.5263000000000009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3971.5</v>
      </c>
      <c r="D343" s="40">
        <v>4000.75</v>
      </c>
      <c r="E343" s="40">
        <v>3923.5</v>
      </c>
      <c r="F343" s="40">
        <v>3875.5</v>
      </c>
      <c r="G343" s="40">
        <v>3798.25</v>
      </c>
      <c r="H343" s="40">
        <v>4048.75</v>
      </c>
      <c r="I343" s="40">
        <v>4126</v>
      </c>
      <c r="J343" s="40">
        <v>4174</v>
      </c>
      <c r="K343" s="31">
        <v>4078</v>
      </c>
      <c r="L343" s="31">
        <v>3952.75</v>
      </c>
      <c r="M343" s="31">
        <v>3.2310699999999999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19045.650000000001</v>
      </c>
      <c r="D344" s="40">
        <v>19101.733333333334</v>
      </c>
      <c r="E344" s="40">
        <v>18899.266666666666</v>
      </c>
      <c r="F344" s="40">
        <v>18752.883333333331</v>
      </c>
      <c r="G344" s="40">
        <v>18550.416666666664</v>
      </c>
      <c r="H344" s="40">
        <v>19248.116666666669</v>
      </c>
      <c r="I344" s="40">
        <v>19450.583333333336</v>
      </c>
      <c r="J344" s="40">
        <v>19596.966666666671</v>
      </c>
      <c r="K344" s="31">
        <v>19304.2</v>
      </c>
      <c r="L344" s="31">
        <v>18955.349999999999</v>
      </c>
      <c r="M344" s="31">
        <v>0.47694999999999999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62.35</v>
      </c>
      <c r="D345" s="40">
        <v>62.016666666666673</v>
      </c>
      <c r="E345" s="40">
        <v>61.033333333333346</v>
      </c>
      <c r="F345" s="40">
        <v>59.716666666666676</v>
      </c>
      <c r="G345" s="40">
        <v>58.733333333333348</v>
      </c>
      <c r="H345" s="40">
        <v>63.333333333333343</v>
      </c>
      <c r="I345" s="40">
        <v>64.316666666666677</v>
      </c>
      <c r="J345" s="40">
        <v>65.63333333333334</v>
      </c>
      <c r="K345" s="31">
        <v>63</v>
      </c>
      <c r="L345" s="31">
        <v>60.7</v>
      </c>
      <c r="M345" s="31">
        <v>23.64245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2706.05</v>
      </c>
      <c r="D346" s="40">
        <v>2714.15</v>
      </c>
      <c r="E346" s="40">
        <v>2663.3</v>
      </c>
      <c r="F346" s="40">
        <v>2620.5500000000002</v>
      </c>
      <c r="G346" s="40">
        <v>2569.7000000000003</v>
      </c>
      <c r="H346" s="40">
        <v>2756.9</v>
      </c>
      <c r="I346" s="40">
        <v>2807.7499999999995</v>
      </c>
      <c r="J346" s="40">
        <v>2850.5</v>
      </c>
      <c r="K346" s="31">
        <v>2765</v>
      </c>
      <c r="L346" s="31">
        <v>2671.4</v>
      </c>
      <c r="M346" s="31">
        <v>0.1187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445.25</v>
      </c>
      <c r="D347" s="40">
        <v>446.05</v>
      </c>
      <c r="E347" s="40">
        <v>442.35</v>
      </c>
      <c r="F347" s="40">
        <v>439.45</v>
      </c>
      <c r="G347" s="40">
        <v>435.75</v>
      </c>
      <c r="H347" s="40">
        <v>448.95000000000005</v>
      </c>
      <c r="I347" s="40">
        <v>452.65</v>
      </c>
      <c r="J347" s="40">
        <v>455.55000000000007</v>
      </c>
      <c r="K347" s="31">
        <v>449.75</v>
      </c>
      <c r="L347" s="31">
        <v>443.15</v>
      </c>
      <c r="M347" s="31">
        <v>5.1637899999999997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937.45</v>
      </c>
      <c r="D348" s="40">
        <v>918.83333333333337</v>
      </c>
      <c r="E348" s="40">
        <v>885.66666666666674</v>
      </c>
      <c r="F348" s="40">
        <v>833.88333333333333</v>
      </c>
      <c r="G348" s="40">
        <v>800.7166666666667</v>
      </c>
      <c r="H348" s="40">
        <v>970.61666666666679</v>
      </c>
      <c r="I348" s="40">
        <v>1003.7833333333335</v>
      </c>
      <c r="J348" s="40">
        <v>1055.5666666666668</v>
      </c>
      <c r="K348" s="31">
        <v>952</v>
      </c>
      <c r="L348" s="31">
        <v>867.05</v>
      </c>
      <c r="M348" s="31">
        <v>51.924689999999998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160.4</v>
      </c>
      <c r="D349" s="40">
        <v>163.35</v>
      </c>
      <c r="E349" s="40">
        <v>156.54999999999998</v>
      </c>
      <c r="F349" s="40">
        <v>152.69999999999999</v>
      </c>
      <c r="G349" s="40">
        <v>145.89999999999998</v>
      </c>
      <c r="H349" s="40">
        <v>167.2</v>
      </c>
      <c r="I349" s="40">
        <v>174</v>
      </c>
      <c r="J349" s="40">
        <v>177.85</v>
      </c>
      <c r="K349" s="31">
        <v>170.15</v>
      </c>
      <c r="L349" s="31">
        <v>159.5</v>
      </c>
      <c r="M349" s="31">
        <v>597.69140000000004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242.45</v>
      </c>
      <c r="D350" s="40">
        <v>245.23333333333332</v>
      </c>
      <c r="E350" s="40">
        <v>238.61666666666665</v>
      </c>
      <c r="F350" s="40">
        <v>234.78333333333333</v>
      </c>
      <c r="G350" s="40">
        <v>228.16666666666666</v>
      </c>
      <c r="H350" s="40">
        <v>249.06666666666663</v>
      </c>
      <c r="I350" s="40">
        <v>255.68333333333331</v>
      </c>
      <c r="J350" s="40">
        <v>259.51666666666665</v>
      </c>
      <c r="K350" s="31">
        <v>251.85</v>
      </c>
      <c r="L350" s="31">
        <v>241.4</v>
      </c>
      <c r="M350" s="31">
        <v>13.091850000000001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4742.7</v>
      </c>
      <c r="D351" s="40">
        <v>4714.8</v>
      </c>
      <c r="E351" s="40">
        <v>4657.3500000000004</v>
      </c>
      <c r="F351" s="40">
        <v>4572</v>
      </c>
      <c r="G351" s="40">
        <v>4514.55</v>
      </c>
      <c r="H351" s="40">
        <v>4800.1500000000005</v>
      </c>
      <c r="I351" s="40">
        <v>4857.5999999999995</v>
      </c>
      <c r="J351" s="40">
        <v>4942.9500000000007</v>
      </c>
      <c r="K351" s="31">
        <v>4772.25</v>
      </c>
      <c r="L351" s="31">
        <v>4629.45</v>
      </c>
      <c r="M351" s="31">
        <v>1.88073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325.8</v>
      </c>
      <c r="D352" s="40">
        <v>325.93333333333334</v>
      </c>
      <c r="E352" s="40">
        <v>323.36666666666667</v>
      </c>
      <c r="F352" s="40">
        <v>320.93333333333334</v>
      </c>
      <c r="G352" s="40">
        <v>318.36666666666667</v>
      </c>
      <c r="H352" s="40">
        <v>328.36666666666667</v>
      </c>
      <c r="I352" s="40">
        <v>330.93333333333339</v>
      </c>
      <c r="J352" s="40">
        <v>333.36666666666667</v>
      </c>
      <c r="K352" s="31">
        <v>328.5</v>
      </c>
      <c r="L352" s="31">
        <v>323.5</v>
      </c>
      <c r="M352" s="31">
        <v>6.48454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3243.05</v>
      </c>
      <c r="D354" s="40">
        <v>3227</v>
      </c>
      <c r="E354" s="40">
        <v>3199.05</v>
      </c>
      <c r="F354" s="40">
        <v>3155.05</v>
      </c>
      <c r="G354" s="40">
        <v>3127.1000000000004</v>
      </c>
      <c r="H354" s="40">
        <v>3271</v>
      </c>
      <c r="I354" s="40">
        <v>3298.95</v>
      </c>
      <c r="J354" s="40">
        <v>3342.95</v>
      </c>
      <c r="K354" s="31">
        <v>3254.95</v>
      </c>
      <c r="L354" s="31">
        <v>3183</v>
      </c>
      <c r="M354" s="31">
        <v>2.84015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644.70000000000005</v>
      </c>
      <c r="D355" s="40">
        <v>646.51666666666677</v>
      </c>
      <c r="E355" s="40">
        <v>638.18333333333351</v>
      </c>
      <c r="F355" s="40">
        <v>631.66666666666674</v>
      </c>
      <c r="G355" s="40">
        <v>623.33333333333348</v>
      </c>
      <c r="H355" s="40">
        <v>653.03333333333353</v>
      </c>
      <c r="I355" s="40">
        <v>661.36666666666679</v>
      </c>
      <c r="J355" s="40">
        <v>667.88333333333355</v>
      </c>
      <c r="K355" s="31">
        <v>654.85</v>
      </c>
      <c r="L355" s="31">
        <v>640</v>
      </c>
      <c r="M355" s="31">
        <v>0.70574999999999999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363.85</v>
      </c>
      <c r="D356" s="40">
        <v>365.2166666666667</v>
      </c>
      <c r="E356" s="40">
        <v>360.23333333333341</v>
      </c>
      <c r="F356" s="40">
        <v>356.61666666666673</v>
      </c>
      <c r="G356" s="40">
        <v>351.63333333333344</v>
      </c>
      <c r="H356" s="40">
        <v>368.83333333333337</v>
      </c>
      <c r="I356" s="40">
        <v>373.81666666666672</v>
      </c>
      <c r="J356" s="40">
        <v>377.43333333333334</v>
      </c>
      <c r="K356" s="31">
        <v>370.2</v>
      </c>
      <c r="L356" s="31">
        <v>361.6</v>
      </c>
      <c r="M356" s="31">
        <v>2.22079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1679.2</v>
      </c>
      <c r="D357" s="40">
        <v>1670.7833333333335</v>
      </c>
      <c r="E357" s="40">
        <v>1654.116666666667</v>
      </c>
      <c r="F357" s="40">
        <v>1629.0333333333335</v>
      </c>
      <c r="G357" s="40">
        <v>1612.366666666667</v>
      </c>
      <c r="H357" s="40">
        <v>1695.866666666667</v>
      </c>
      <c r="I357" s="40">
        <v>1712.5333333333335</v>
      </c>
      <c r="J357" s="40">
        <v>1737.616666666667</v>
      </c>
      <c r="K357" s="31">
        <v>1687.45</v>
      </c>
      <c r="L357" s="31">
        <v>1645.7</v>
      </c>
      <c r="M357" s="31">
        <v>6.1311400000000003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37153.85</v>
      </c>
      <c r="D358" s="40">
        <v>36147.799999999996</v>
      </c>
      <c r="E358" s="40">
        <v>35017.149999999994</v>
      </c>
      <c r="F358" s="40">
        <v>32880.449999999997</v>
      </c>
      <c r="G358" s="40">
        <v>31749.799999999996</v>
      </c>
      <c r="H358" s="40">
        <v>38284.499999999993</v>
      </c>
      <c r="I358" s="40">
        <v>39415.15</v>
      </c>
      <c r="J358" s="40">
        <v>41551.849999999991</v>
      </c>
      <c r="K358" s="31">
        <v>37278.449999999997</v>
      </c>
      <c r="L358" s="31">
        <v>34011.1</v>
      </c>
      <c r="M358" s="31">
        <v>1.03807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3811.85</v>
      </c>
      <c r="D359" s="40">
        <v>3789.2833333333333</v>
      </c>
      <c r="E359" s="40">
        <v>3756.5666666666666</v>
      </c>
      <c r="F359" s="40">
        <v>3701.2833333333333</v>
      </c>
      <c r="G359" s="40">
        <v>3668.5666666666666</v>
      </c>
      <c r="H359" s="40">
        <v>3844.5666666666666</v>
      </c>
      <c r="I359" s="40">
        <v>3877.2833333333328</v>
      </c>
      <c r="J359" s="40">
        <v>3932.5666666666666</v>
      </c>
      <c r="K359" s="31">
        <v>3822</v>
      </c>
      <c r="L359" s="31">
        <v>3734</v>
      </c>
      <c r="M359" s="31">
        <v>2.7508599999999999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230.4</v>
      </c>
      <c r="D360" s="40">
        <v>230.65</v>
      </c>
      <c r="E360" s="40">
        <v>229.05</v>
      </c>
      <c r="F360" s="40">
        <v>227.70000000000002</v>
      </c>
      <c r="G360" s="40">
        <v>226.10000000000002</v>
      </c>
      <c r="H360" s="40">
        <v>232</v>
      </c>
      <c r="I360" s="40">
        <v>233.59999999999997</v>
      </c>
      <c r="J360" s="40">
        <v>234.95</v>
      </c>
      <c r="K360" s="31">
        <v>232.25</v>
      </c>
      <c r="L360" s="31">
        <v>229.3</v>
      </c>
      <c r="M360" s="31">
        <v>66.179810000000003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5577.3</v>
      </c>
      <c r="D361" s="40">
        <v>5595.9333333333334</v>
      </c>
      <c r="E361" s="40">
        <v>5551.8666666666668</v>
      </c>
      <c r="F361" s="40">
        <v>5526.4333333333334</v>
      </c>
      <c r="G361" s="40">
        <v>5482.3666666666668</v>
      </c>
      <c r="H361" s="40">
        <v>5621.3666666666668</v>
      </c>
      <c r="I361" s="40">
        <v>5665.4333333333343</v>
      </c>
      <c r="J361" s="40">
        <v>5690.8666666666668</v>
      </c>
      <c r="K361" s="31">
        <v>5640</v>
      </c>
      <c r="L361" s="31">
        <v>5570.5</v>
      </c>
      <c r="M361" s="31">
        <v>0.15079000000000001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253.15</v>
      </c>
      <c r="D362" s="40">
        <v>256.75</v>
      </c>
      <c r="E362" s="40">
        <v>246.5</v>
      </c>
      <c r="F362" s="40">
        <v>239.85</v>
      </c>
      <c r="G362" s="40">
        <v>229.6</v>
      </c>
      <c r="H362" s="40">
        <v>263.39999999999998</v>
      </c>
      <c r="I362" s="40">
        <v>273.64999999999998</v>
      </c>
      <c r="J362" s="40">
        <v>280.3</v>
      </c>
      <c r="K362" s="31">
        <v>267</v>
      </c>
      <c r="L362" s="31">
        <v>250.1</v>
      </c>
      <c r="M362" s="31">
        <v>23.897300000000001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990.75</v>
      </c>
      <c r="D363" s="40">
        <v>981.16666666666663</v>
      </c>
      <c r="E363" s="40">
        <v>964.0333333333333</v>
      </c>
      <c r="F363" s="40">
        <v>937.31666666666672</v>
      </c>
      <c r="G363" s="40">
        <v>920.18333333333339</v>
      </c>
      <c r="H363" s="40">
        <v>1007.8833333333332</v>
      </c>
      <c r="I363" s="40">
        <v>1025.0166666666667</v>
      </c>
      <c r="J363" s="40">
        <v>1051.7333333333331</v>
      </c>
      <c r="K363" s="31">
        <v>998.3</v>
      </c>
      <c r="L363" s="31">
        <v>954.45</v>
      </c>
      <c r="M363" s="31">
        <v>4.5426299999999999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2460.5</v>
      </c>
      <c r="D364" s="40">
        <v>2451.5499999999997</v>
      </c>
      <c r="E364" s="40">
        <v>2426.6999999999994</v>
      </c>
      <c r="F364" s="40">
        <v>2392.8999999999996</v>
      </c>
      <c r="G364" s="40">
        <v>2368.0499999999993</v>
      </c>
      <c r="H364" s="40">
        <v>2485.3499999999995</v>
      </c>
      <c r="I364" s="40">
        <v>2510.1999999999998</v>
      </c>
      <c r="J364" s="40">
        <v>2543.9999999999995</v>
      </c>
      <c r="K364" s="31">
        <v>2476.4</v>
      </c>
      <c r="L364" s="31">
        <v>2417.75</v>
      </c>
      <c r="M364" s="31">
        <v>5.8492699999999997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2888.2</v>
      </c>
      <c r="D365" s="40">
        <v>2921.3833333333332</v>
      </c>
      <c r="E365" s="40">
        <v>2827.8166666666666</v>
      </c>
      <c r="F365" s="40">
        <v>2767.4333333333334</v>
      </c>
      <c r="G365" s="40">
        <v>2673.8666666666668</v>
      </c>
      <c r="H365" s="40">
        <v>2981.7666666666664</v>
      </c>
      <c r="I365" s="40">
        <v>3075.333333333333</v>
      </c>
      <c r="J365" s="40">
        <v>3135.7166666666662</v>
      </c>
      <c r="K365" s="31">
        <v>3014.95</v>
      </c>
      <c r="L365" s="31">
        <v>2861</v>
      </c>
      <c r="M365" s="31">
        <v>32.269069999999999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945.45</v>
      </c>
      <c r="D366" s="40">
        <v>945.15</v>
      </c>
      <c r="E366" s="40">
        <v>927.3</v>
      </c>
      <c r="F366" s="40">
        <v>909.15</v>
      </c>
      <c r="G366" s="40">
        <v>891.3</v>
      </c>
      <c r="H366" s="40">
        <v>963.3</v>
      </c>
      <c r="I366" s="40">
        <v>981.15000000000009</v>
      </c>
      <c r="J366" s="40">
        <v>999.3</v>
      </c>
      <c r="K366" s="31">
        <v>963</v>
      </c>
      <c r="L366" s="31">
        <v>927</v>
      </c>
      <c r="M366" s="31">
        <v>0.42198999999999998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2419.65</v>
      </c>
      <c r="D367" s="40">
        <v>2420.3000000000002</v>
      </c>
      <c r="E367" s="40">
        <v>2391.6500000000005</v>
      </c>
      <c r="F367" s="40">
        <v>2363.6500000000005</v>
      </c>
      <c r="G367" s="40">
        <v>2335.0000000000009</v>
      </c>
      <c r="H367" s="40">
        <v>2448.3000000000002</v>
      </c>
      <c r="I367" s="40">
        <v>2476.9499999999998</v>
      </c>
      <c r="J367" s="40">
        <v>2504.9499999999998</v>
      </c>
      <c r="K367" s="31">
        <v>2448.9499999999998</v>
      </c>
      <c r="L367" s="31">
        <v>2392.3000000000002</v>
      </c>
      <c r="M367" s="31">
        <v>3.0331299999999999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1839</v>
      </c>
      <c r="D368" s="40">
        <v>1831</v>
      </c>
      <c r="E368" s="40">
        <v>1813</v>
      </c>
      <c r="F368" s="40">
        <v>1787</v>
      </c>
      <c r="G368" s="40">
        <v>1769</v>
      </c>
      <c r="H368" s="40">
        <v>1857</v>
      </c>
      <c r="I368" s="40">
        <v>1875</v>
      </c>
      <c r="J368" s="40">
        <v>1901</v>
      </c>
      <c r="K368" s="31">
        <v>1849</v>
      </c>
      <c r="L368" s="31">
        <v>1805</v>
      </c>
      <c r="M368" s="31">
        <v>1.1472599999999999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141.05000000000001</v>
      </c>
      <c r="D369" s="40">
        <v>141.35</v>
      </c>
      <c r="E369" s="40">
        <v>139.89999999999998</v>
      </c>
      <c r="F369" s="40">
        <v>138.74999999999997</v>
      </c>
      <c r="G369" s="40">
        <v>137.29999999999995</v>
      </c>
      <c r="H369" s="40">
        <v>142.5</v>
      </c>
      <c r="I369" s="40">
        <v>143.94999999999999</v>
      </c>
      <c r="J369" s="40">
        <v>145.10000000000002</v>
      </c>
      <c r="K369" s="31">
        <v>142.80000000000001</v>
      </c>
      <c r="L369" s="31">
        <v>140.19999999999999</v>
      </c>
      <c r="M369" s="31">
        <v>35.639220000000002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188.3</v>
      </c>
      <c r="D370" s="40">
        <v>189.15</v>
      </c>
      <c r="E370" s="40">
        <v>186.75</v>
      </c>
      <c r="F370" s="40">
        <v>185.2</v>
      </c>
      <c r="G370" s="40">
        <v>182.79999999999998</v>
      </c>
      <c r="H370" s="40">
        <v>190.70000000000002</v>
      </c>
      <c r="I370" s="40">
        <v>193.10000000000005</v>
      </c>
      <c r="J370" s="40">
        <v>194.65000000000003</v>
      </c>
      <c r="K370" s="31">
        <v>191.55</v>
      </c>
      <c r="L370" s="31">
        <v>187.6</v>
      </c>
      <c r="M370" s="31">
        <v>50.502749999999999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484.6</v>
      </c>
      <c r="D371" s="40">
        <v>482.13333333333338</v>
      </c>
      <c r="E371" s="40">
        <v>469.46666666666675</v>
      </c>
      <c r="F371" s="40">
        <v>454.33333333333337</v>
      </c>
      <c r="G371" s="40">
        <v>441.66666666666674</v>
      </c>
      <c r="H371" s="40">
        <v>497.26666666666677</v>
      </c>
      <c r="I371" s="40">
        <v>509.93333333333339</v>
      </c>
      <c r="J371" s="40">
        <v>525.06666666666683</v>
      </c>
      <c r="K371" s="31">
        <v>494.8</v>
      </c>
      <c r="L371" s="31">
        <v>467</v>
      </c>
      <c r="M371" s="31">
        <v>25.117850000000001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719.55</v>
      </c>
      <c r="D372" s="40">
        <v>719.5333333333333</v>
      </c>
      <c r="E372" s="40">
        <v>711.16666666666663</v>
      </c>
      <c r="F372" s="40">
        <v>702.7833333333333</v>
      </c>
      <c r="G372" s="40">
        <v>694.41666666666663</v>
      </c>
      <c r="H372" s="40">
        <v>727.91666666666663</v>
      </c>
      <c r="I372" s="40">
        <v>736.28333333333342</v>
      </c>
      <c r="J372" s="40">
        <v>744.66666666666663</v>
      </c>
      <c r="K372" s="31">
        <v>727.9</v>
      </c>
      <c r="L372" s="31">
        <v>711.15</v>
      </c>
      <c r="M372" s="31">
        <v>7.0329300000000003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122.5</v>
      </c>
      <c r="D373" s="40">
        <v>122.81666666666666</v>
      </c>
      <c r="E373" s="40">
        <v>121.18333333333332</v>
      </c>
      <c r="F373" s="40">
        <v>119.86666666666666</v>
      </c>
      <c r="G373" s="40">
        <v>118.23333333333332</v>
      </c>
      <c r="H373" s="40">
        <v>124.13333333333333</v>
      </c>
      <c r="I373" s="40">
        <v>125.76666666666665</v>
      </c>
      <c r="J373" s="40">
        <v>127.08333333333333</v>
      </c>
      <c r="K373" s="31">
        <v>124.45</v>
      </c>
      <c r="L373" s="31">
        <v>121.5</v>
      </c>
      <c r="M373" s="31">
        <v>1.9938899999999999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5752.85</v>
      </c>
      <c r="D374" s="40">
        <v>5759.4000000000005</v>
      </c>
      <c r="E374" s="40">
        <v>5727.4500000000007</v>
      </c>
      <c r="F374" s="40">
        <v>5702.05</v>
      </c>
      <c r="G374" s="40">
        <v>5670.1</v>
      </c>
      <c r="H374" s="40">
        <v>5784.8000000000011</v>
      </c>
      <c r="I374" s="40">
        <v>5816.75</v>
      </c>
      <c r="J374" s="40">
        <v>5842.1500000000015</v>
      </c>
      <c r="K374" s="31">
        <v>5791.35</v>
      </c>
      <c r="L374" s="31">
        <v>5734</v>
      </c>
      <c r="M374" s="31">
        <v>8.5949999999999999E-2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13776.2</v>
      </c>
      <c r="D375" s="40">
        <v>13853.516666666668</v>
      </c>
      <c r="E375" s="40">
        <v>13652.883333333337</v>
      </c>
      <c r="F375" s="40">
        <v>13529.566666666669</v>
      </c>
      <c r="G375" s="40">
        <v>13328.933333333338</v>
      </c>
      <c r="H375" s="40">
        <v>13976.833333333336</v>
      </c>
      <c r="I375" s="40">
        <v>14177.466666666667</v>
      </c>
      <c r="J375" s="40">
        <v>14300.783333333335</v>
      </c>
      <c r="K375" s="31">
        <v>14054.15</v>
      </c>
      <c r="L375" s="31">
        <v>13730.2</v>
      </c>
      <c r="M375" s="31">
        <v>2.58E-2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39.9</v>
      </c>
      <c r="D376" s="40">
        <v>40.099999999999994</v>
      </c>
      <c r="E376" s="40">
        <v>39.649999999999991</v>
      </c>
      <c r="F376" s="40">
        <v>39.4</v>
      </c>
      <c r="G376" s="40">
        <v>38.949999999999996</v>
      </c>
      <c r="H376" s="40">
        <v>40.349999999999987</v>
      </c>
      <c r="I376" s="40">
        <v>40.79999999999999</v>
      </c>
      <c r="J376" s="40">
        <v>41.049999999999983</v>
      </c>
      <c r="K376" s="31">
        <v>40.549999999999997</v>
      </c>
      <c r="L376" s="31">
        <v>39.85</v>
      </c>
      <c r="M376" s="31">
        <v>350.42174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924.2</v>
      </c>
      <c r="D377" s="40">
        <v>921.1</v>
      </c>
      <c r="E377" s="40">
        <v>908.2</v>
      </c>
      <c r="F377" s="40">
        <v>892.2</v>
      </c>
      <c r="G377" s="40">
        <v>879.30000000000007</v>
      </c>
      <c r="H377" s="40">
        <v>937.1</v>
      </c>
      <c r="I377" s="40">
        <v>949.99999999999989</v>
      </c>
      <c r="J377" s="40">
        <v>966</v>
      </c>
      <c r="K377" s="31">
        <v>934</v>
      </c>
      <c r="L377" s="31">
        <v>905.1</v>
      </c>
      <c r="M377" s="31">
        <v>1.42561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189.4</v>
      </c>
      <c r="D378" s="40">
        <v>188.75</v>
      </c>
      <c r="E378" s="40">
        <v>186.15</v>
      </c>
      <c r="F378" s="40">
        <v>182.9</v>
      </c>
      <c r="G378" s="40">
        <v>180.3</v>
      </c>
      <c r="H378" s="40">
        <v>192</v>
      </c>
      <c r="I378" s="40">
        <v>194.60000000000002</v>
      </c>
      <c r="J378" s="40">
        <v>197.85</v>
      </c>
      <c r="K378" s="31">
        <v>191.35</v>
      </c>
      <c r="L378" s="31">
        <v>185.5</v>
      </c>
      <c r="M378" s="31">
        <v>54.725209999999997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158.15</v>
      </c>
      <c r="D379" s="40">
        <v>158.6</v>
      </c>
      <c r="E379" s="40">
        <v>157.1</v>
      </c>
      <c r="F379" s="40">
        <v>156.05000000000001</v>
      </c>
      <c r="G379" s="40">
        <v>154.55000000000001</v>
      </c>
      <c r="H379" s="40">
        <v>159.64999999999998</v>
      </c>
      <c r="I379" s="40">
        <v>161.14999999999998</v>
      </c>
      <c r="J379" s="40">
        <v>162.19999999999996</v>
      </c>
      <c r="K379" s="31">
        <v>160.1</v>
      </c>
      <c r="L379" s="31">
        <v>157.55000000000001</v>
      </c>
      <c r="M379" s="31">
        <v>25.61768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283.3</v>
      </c>
      <c r="D380" s="40">
        <v>285.68333333333334</v>
      </c>
      <c r="E380" s="40">
        <v>278.81666666666666</v>
      </c>
      <c r="F380" s="40">
        <v>274.33333333333331</v>
      </c>
      <c r="G380" s="40">
        <v>267.46666666666664</v>
      </c>
      <c r="H380" s="40">
        <v>290.16666666666669</v>
      </c>
      <c r="I380" s="40">
        <v>297.03333333333336</v>
      </c>
      <c r="J380" s="40">
        <v>301.51666666666671</v>
      </c>
      <c r="K380" s="31">
        <v>292.55</v>
      </c>
      <c r="L380" s="31">
        <v>281.2</v>
      </c>
      <c r="M380" s="31">
        <v>4.6031199999999997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968.8</v>
      </c>
      <c r="D381" s="40">
        <v>970.88333333333321</v>
      </c>
      <c r="E381" s="40">
        <v>952.86666666666645</v>
      </c>
      <c r="F381" s="40">
        <v>936.93333333333328</v>
      </c>
      <c r="G381" s="40">
        <v>918.91666666666652</v>
      </c>
      <c r="H381" s="40">
        <v>986.81666666666638</v>
      </c>
      <c r="I381" s="40">
        <v>1004.8333333333333</v>
      </c>
      <c r="J381" s="40">
        <v>1020.7666666666663</v>
      </c>
      <c r="K381" s="31">
        <v>988.9</v>
      </c>
      <c r="L381" s="31">
        <v>954.95</v>
      </c>
      <c r="M381" s="31">
        <v>15.828329999999999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30.9</v>
      </c>
      <c r="D382" s="40">
        <v>31.133333333333336</v>
      </c>
      <c r="E382" s="40">
        <v>30.416666666666671</v>
      </c>
      <c r="F382" s="40">
        <v>29.933333333333334</v>
      </c>
      <c r="G382" s="40">
        <v>29.216666666666669</v>
      </c>
      <c r="H382" s="40">
        <v>31.616666666666674</v>
      </c>
      <c r="I382" s="40">
        <v>32.333333333333336</v>
      </c>
      <c r="J382" s="40">
        <v>32.816666666666677</v>
      </c>
      <c r="K382" s="31">
        <v>31.85</v>
      </c>
      <c r="L382" s="31">
        <v>30.65</v>
      </c>
      <c r="M382" s="31">
        <v>62.035499999999999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240.95</v>
      </c>
      <c r="D383" s="40">
        <v>242.61666666666667</v>
      </c>
      <c r="E383" s="40">
        <v>237.43333333333334</v>
      </c>
      <c r="F383" s="40">
        <v>233.91666666666666</v>
      </c>
      <c r="G383" s="40">
        <v>228.73333333333332</v>
      </c>
      <c r="H383" s="40">
        <v>246.13333333333335</v>
      </c>
      <c r="I383" s="40">
        <v>251.31666666666669</v>
      </c>
      <c r="J383" s="40">
        <v>254.83333333333337</v>
      </c>
      <c r="K383" s="31">
        <v>247.8</v>
      </c>
      <c r="L383" s="31">
        <v>239.1</v>
      </c>
      <c r="M383" s="31">
        <v>15.851599999999999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615.85</v>
      </c>
      <c r="D384" s="40">
        <v>615.6</v>
      </c>
      <c r="E384" s="40">
        <v>611.20000000000005</v>
      </c>
      <c r="F384" s="40">
        <v>606.55000000000007</v>
      </c>
      <c r="G384" s="40">
        <v>602.15000000000009</v>
      </c>
      <c r="H384" s="40">
        <v>620.25</v>
      </c>
      <c r="I384" s="40">
        <v>624.64999999999986</v>
      </c>
      <c r="J384" s="40">
        <v>629.29999999999995</v>
      </c>
      <c r="K384" s="31">
        <v>620</v>
      </c>
      <c r="L384" s="31">
        <v>610.95000000000005</v>
      </c>
      <c r="M384" s="31">
        <v>1.0709299999999999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292.85000000000002</v>
      </c>
      <c r="D385" s="40">
        <v>293.55</v>
      </c>
      <c r="E385" s="40">
        <v>289.3</v>
      </c>
      <c r="F385" s="40">
        <v>285.75</v>
      </c>
      <c r="G385" s="40">
        <v>281.5</v>
      </c>
      <c r="H385" s="40">
        <v>297.10000000000002</v>
      </c>
      <c r="I385" s="40">
        <v>301.35000000000002</v>
      </c>
      <c r="J385" s="40">
        <v>304.90000000000003</v>
      </c>
      <c r="K385" s="31">
        <v>297.8</v>
      </c>
      <c r="L385" s="31">
        <v>290</v>
      </c>
      <c r="M385" s="31">
        <v>4.6663899999999998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82.65</v>
      </c>
      <c r="D386" s="40">
        <v>82.983333333333334</v>
      </c>
      <c r="E386" s="40">
        <v>82.066666666666663</v>
      </c>
      <c r="F386" s="40">
        <v>81.483333333333334</v>
      </c>
      <c r="G386" s="40">
        <v>80.566666666666663</v>
      </c>
      <c r="H386" s="40">
        <v>83.566666666666663</v>
      </c>
      <c r="I386" s="40">
        <v>84.48333333333332</v>
      </c>
      <c r="J386" s="40">
        <v>85.066666666666663</v>
      </c>
      <c r="K386" s="31">
        <v>83.9</v>
      </c>
      <c r="L386" s="31">
        <v>82.4</v>
      </c>
      <c r="M386" s="31">
        <v>23.807020000000001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2200.0500000000002</v>
      </c>
      <c r="D387" s="40">
        <v>2188.8666666666668</v>
      </c>
      <c r="E387" s="40">
        <v>2172.7333333333336</v>
      </c>
      <c r="F387" s="40">
        <v>2145.416666666667</v>
      </c>
      <c r="G387" s="40">
        <v>2129.2833333333338</v>
      </c>
      <c r="H387" s="40">
        <v>2216.1833333333334</v>
      </c>
      <c r="I387" s="40">
        <v>2232.3166666666666</v>
      </c>
      <c r="J387" s="40">
        <v>2259.6333333333332</v>
      </c>
      <c r="K387" s="31">
        <v>2205</v>
      </c>
      <c r="L387" s="31">
        <v>2161.5500000000002</v>
      </c>
      <c r="M387" s="31">
        <v>0.15786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471.95</v>
      </c>
      <c r="D388" s="40">
        <v>472.43333333333334</v>
      </c>
      <c r="E388" s="40">
        <v>460.7166666666667</v>
      </c>
      <c r="F388" s="40">
        <v>449.48333333333335</v>
      </c>
      <c r="G388" s="40">
        <v>437.76666666666671</v>
      </c>
      <c r="H388" s="40">
        <v>483.66666666666669</v>
      </c>
      <c r="I388" s="40">
        <v>495.38333333333327</v>
      </c>
      <c r="J388" s="40">
        <v>506.61666666666667</v>
      </c>
      <c r="K388" s="31">
        <v>484.15</v>
      </c>
      <c r="L388" s="31">
        <v>461.2</v>
      </c>
      <c r="M388" s="31">
        <v>27.951809999999998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144.85</v>
      </c>
      <c r="D389" s="40">
        <v>145.86666666666667</v>
      </c>
      <c r="E389" s="40">
        <v>143.23333333333335</v>
      </c>
      <c r="F389" s="40">
        <v>141.61666666666667</v>
      </c>
      <c r="G389" s="40">
        <v>138.98333333333335</v>
      </c>
      <c r="H389" s="40">
        <v>147.48333333333335</v>
      </c>
      <c r="I389" s="40">
        <v>150.11666666666667</v>
      </c>
      <c r="J389" s="40">
        <v>151.73333333333335</v>
      </c>
      <c r="K389" s="31">
        <v>148.5</v>
      </c>
      <c r="L389" s="31">
        <v>144.25</v>
      </c>
      <c r="M389" s="31">
        <v>11.752330000000001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1330.1</v>
      </c>
      <c r="D390" s="40">
        <v>1293.3833333333332</v>
      </c>
      <c r="E390" s="40">
        <v>1236.9166666666665</v>
      </c>
      <c r="F390" s="40">
        <v>1143.7333333333333</v>
      </c>
      <c r="G390" s="40">
        <v>1087.2666666666667</v>
      </c>
      <c r="H390" s="40">
        <v>1386.5666666666664</v>
      </c>
      <c r="I390" s="40">
        <v>1443.0333333333331</v>
      </c>
      <c r="J390" s="40">
        <v>1536.2166666666662</v>
      </c>
      <c r="K390" s="31">
        <v>1349.85</v>
      </c>
      <c r="L390" s="31">
        <v>1200.2</v>
      </c>
      <c r="M390" s="31">
        <v>18.94059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2572.4</v>
      </c>
      <c r="D391" s="40">
        <v>2579.6166666666663</v>
      </c>
      <c r="E391" s="40">
        <v>2560.4833333333327</v>
      </c>
      <c r="F391" s="40">
        <v>2548.5666666666662</v>
      </c>
      <c r="G391" s="40">
        <v>2529.4333333333325</v>
      </c>
      <c r="H391" s="40">
        <v>2591.5333333333328</v>
      </c>
      <c r="I391" s="40">
        <v>2610.666666666667</v>
      </c>
      <c r="J391" s="40">
        <v>2622.583333333333</v>
      </c>
      <c r="K391" s="31">
        <v>2598.75</v>
      </c>
      <c r="L391" s="31">
        <v>2567.6999999999998</v>
      </c>
      <c r="M391" s="31">
        <v>29.2437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125.9</v>
      </c>
      <c r="D392" s="40">
        <v>126.21666666666665</v>
      </c>
      <c r="E392" s="40">
        <v>123.7833333333333</v>
      </c>
      <c r="F392" s="40">
        <v>121.66666666666664</v>
      </c>
      <c r="G392" s="40">
        <v>119.23333333333329</v>
      </c>
      <c r="H392" s="40">
        <v>128.33333333333331</v>
      </c>
      <c r="I392" s="40">
        <v>130.76666666666668</v>
      </c>
      <c r="J392" s="40">
        <v>132.88333333333333</v>
      </c>
      <c r="K392" s="31">
        <v>128.65</v>
      </c>
      <c r="L392" s="31">
        <v>124.1</v>
      </c>
      <c r="M392" s="31">
        <v>0.54742999999999997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1488.75</v>
      </c>
      <c r="D393" s="40">
        <v>1493.3999999999999</v>
      </c>
      <c r="E393" s="40">
        <v>1467.7999999999997</v>
      </c>
      <c r="F393" s="40">
        <v>1446.85</v>
      </c>
      <c r="G393" s="40">
        <v>1421.2499999999998</v>
      </c>
      <c r="H393" s="40">
        <v>1514.3499999999997</v>
      </c>
      <c r="I393" s="40">
        <v>1539.9499999999996</v>
      </c>
      <c r="J393" s="40">
        <v>1560.8999999999996</v>
      </c>
      <c r="K393" s="31">
        <v>1519</v>
      </c>
      <c r="L393" s="31">
        <v>1472.45</v>
      </c>
      <c r="M393" s="31">
        <v>0.48042000000000001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2054.1</v>
      </c>
      <c r="D394" s="40">
        <v>2039.1500000000003</v>
      </c>
      <c r="E394" s="40">
        <v>2018.3000000000006</v>
      </c>
      <c r="F394" s="40">
        <v>1982.5000000000002</v>
      </c>
      <c r="G394" s="40">
        <v>1961.6500000000005</v>
      </c>
      <c r="H394" s="40">
        <v>2074.9500000000007</v>
      </c>
      <c r="I394" s="40">
        <v>2095.8000000000006</v>
      </c>
      <c r="J394" s="40">
        <v>2131.6000000000008</v>
      </c>
      <c r="K394" s="31">
        <v>2060</v>
      </c>
      <c r="L394" s="31">
        <v>2003.35</v>
      </c>
      <c r="M394" s="31">
        <v>1.71024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1139.3499999999999</v>
      </c>
      <c r="D395" s="40">
        <v>1133.5833333333333</v>
      </c>
      <c r="E395" s="40">
        <v>1124.2666666666664</v>
      </c>
      <c r="F395" s="40">
        <v>1109.1833333333332</v>
      </c>
      <c r="G395" s="40">
        <v>1099.8666666666663</v>
      </c>
      <c r="H395" s="40">
        <v>1148.6666666666665</v>
      </c>
      <c r="I395" s="40">
        <v>1157.9833333333336</v>
      </c>
      <c r="J395" s="40">
        <v>1173.0666666666666</v>
      </c>
      <c r="K395" s="31">
        <v>1142.9000000000001</v>
      </c>
      <c r="L395" s="31">
        <v>1118.5</v>
      </c>
      <c r="M395" s="31">
        <v>22.432259999999999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1215.05</v>
      </c>
      <c r="D396" s="40">
        <v>1218.8166666666666</v>
      </c>
      <c r="E396" s="40">
        <v>1203.4333333333332</v>
      </c>
      <c r="F396" s="40">
        <v>1191.8166666666666</v>
      </c>
      <c r="G396" s="40">
        <v>1176.4333333333332</v>
      </c>
      <c r="H396" s="40">
        <v>1230.4333333333332</v>
      </c>
      <c r="I396" s="40">
        <v>1245.8166666666664</v>
      </c>
      <c r="J396" s="40">
        <v>1257.4333333333332</v>
      </c>
      <c r="K396" s="31">
        <v>1234.2</v>
      </c>
      <c r="L396" s="31">
        <v>1207.2</v>
      </c>
      <c r="M396" s="31">
        <v>26.740069999999999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491.3</v>
      </c>
      <c r="D397" s="40">
        <v>493.08333333333331</v>
      </c>
      <c r="E397" s="40">
        <v>486.51666666666665</v>
      </c>
      <c r="F397" s="40">
        <v>481.73333333333335</v>
      </c>
      <c r="G397" s="40">
        <v>475.16666666666669</v>
      </c>
      <c r="H397" s="40">
        <v>497.86666666666662</v>
      </c>
      <c r="I397" s="40">
        <v>504.43333333333334</v>
      </c>
      <c r="J397" s="40">
        <v>509.21666666666658</v>
      </c>
      <c r="K397" s="31">
        <v>499.65</v>
      </c>
      <c r="L397" s="31">
        <v>488.3</v>
      </c>
      <c r="M397" s="31">
        <v>0.68137999999999999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28.1</v>
      </c>
      <c r="D398" s="40">
        <v>28.183333333333334</v>
      </c>
      <c r="E398" s="40">
        <v>27.966666666666669</v>
      </c>
      <c r="F398" s="40">
        <v>27.833333333333336</v>
      </c>
      <c r="G398" s="40">
        <v>27.616666666666671</v>
      </c>
      <c r="H398" s="40">
        <v>28.316666666666666</v>
      </c>
      <c r="I398" s="40">
        <v>28.533333333333328</v>
      </c>
      <c r="J398" s="40">
        <v>28.666666666666664</v>
      </c>
      <c r="K398" s="31">
        <v>28.4</v>
      </c>
      <c r="L398" s="31">
        <v>28.05</v>
      </c>
      <c r="M398" s="31">
        <v>28.319780000000002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3223.3</v>
      </c>
      <c r="D399" s="40">
        <v>3213.15</v>
      </c>
      <c r="E399" s="40">
        <v>3171.3</v>
      </c>
      <c r="F399" s="40">
        <v>3119.3</v>
      </c>
      <c r="G399" s="40">
        <v>3077.4500000000003</v>
      </c>
      <c r="H399" s="40">
        <v>3265.15</v>
      </c>
      <c r="I399" s="40">
        <v>3306.9999999999995</v>
      </c>
      <c r="J399" s="40">
        <v>3359</v>
      </c>
      <c r="K399" s="31">
        <v>3255</v>
      </c>
      <c r="L399" s="31">
        <v>3161.15</v>
      </c>
      <c r="M399" s="31">
        <v>0.63380999999999998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11576.7</v>
      </c>
      <c r="D400" s="40">
        <v>11573.333333333334</v>
      </c>
      <c r="E400" s="40">
        <v>11456.666666666668</v>
      </c>
      <c r="F400" s="40">
        <v>11336.633333333333</v>
      </c>
      <c r="G400" s="40">
        <v>11219.966666666667</v>
      </c>
      <c r="H400" s="40">
        <v>11693.366666666669</v>
      </c>
      <c r="I400" s="40">
        <v>11810.033333333336</v>
      </c>
      <c r="J400" s="40">
        <v>11930.066666666669</v>
      </c>
      <c r="K400" s="31">
        <v>11690</v>
      </c>
      <c r="L400" s="31">
        <v>11453.3</v>
      </c>
      <c r="M400" s="31">
        <v>2.3731499999999999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7813.15</v>
      </c>
      <c r="D401" s="40">
        <v>7893.583333333333</v>
      </c>
      <c r="E401" s="40">
        <v>7721.7166666666662</v>
      </c>
      <c r="F401" s="40">
        <v>7630.2833333333328</v>
      </c>
      <c r="G401" s="40">
        <v>7458.4166666666661</v>
      </c>
      <c r="H401" s="40">
        <v>7985.0166666666664</v>
      </c>
      <c r="I401" s="40">
        <v>8156.8833333333332</v>
      </c>
      <c r="J401" s="40">
        <v>8248.3166666666657</v>
      </c>
      <c r="K401" s="31">
        <v>8065.45</v>
      </c>
      <c r="L401" s="31">
        <v>7802.15</v>
      </c>
      <c r="M401" s="31">
        <v>0.20488000000000001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7177.2</v>
      </c>
      <c r="D402" s="40">
        <v>7204.0166666666673</v>
      </c>
      <c r="E402" s="40">
        <v>7110.0333333333347</v>
      </c>
      <c r="F402" s="40">
        <v>7042.8666666666677</v>
      </c>
      <c r="G402" s="40">
        <v>6948.883333333335</v>
      </c>
      <c r="H402" s="40">
        <v>7271.1833333333343</v>
      </c>
      <c r="I402" s="40">
        <v>7365.1666666666661</v>
      </c>
      <c r="J402" s="40">
        <v>7432.3333333333339</v>
      </c>
      <c r="K402" s="31">
        <v>7298</v>
      </c>
      <c r="L402" s="31">
        <v>7136.85</v>
      </c>
      <c r="M402" s="31">
        <v>3.7769999999999998E-2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114.45</v>
      </c>
      <c r="D403" s="40">
        <v>115.08333333333333</v>
      </c>
      <c r="E403" s="40">
        <v>113.46666666666665</v>
      </c>
      <c r="F403" s="40">
        <v>112.48333333333332</v>
      </c>
      <c r="G403" s="40">
        <v>110.86666666666665</v>
      </c>
      <c r="H403" s="40">
        <v>116.06666666666666</v>
      </c>
      <c r="I403" s="40">
        <v>117.68333333333334</v>
      </c>
      <c r="J403" s="40">
        <v>118.66666666666667</v>
      </c>
      <c r="K403" s="31">
        <v>116.7</v>
      </c>
      <c r="L403" s="31">
        <v>114.1</v>
      </c>
      <c r="M403" s="31">
        <v>5.2597800000000001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211.85</v>
      </c>
      <c r="D404" s="40">
        <v>214.5</v>
      </c>
      <c r="E404" s="40">
        <v>208.7</v>
      </c>
      <c r="F404" s="40">
        <v>205.54999999999998</v>
      </c>
      <c r="G404" s="40">
        <v>199.74999999999997</v>
      </c>
      <c r="H404" s="40">
        <v>217.65</v>
      </c>
      <c r="I404" s="40">
        <v>223.45000000000002</v>
      </c>
      <c r="J404" s="40">
        <v>226.60000000000002</v>
      </c>
      <c r="K404" s="31">
        <v>220.3</v>
      </c>
      <c r="L404" s="31">
        <v>211.35</v>
      </c>
      <c r="M404" s="31">
        <v>10.17346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327.39999999999998</v>
      </c>
      <c r="D405" s="40">
        <v>328</v>
      </c>
      <c r="E405" s="40">
        <v>322</v>
      </c>
      <c r="F405" s="40">
        <v>316.60000000000002</v>
      </c>
      <c r="G405" s="40">
        <v>310.60000000000002</v>
      </c>
      <c r="H405" s="40">
        <v>333.4</v>
      </c>
      <c r="I405" s="40">
        <v>339.4</v>
      </c>
      <c r="J405" s="40">
        <v>344.79999999999995</v>
      </c>
      <c r="K405" s="31">
        <v>334</v>
      </c>
      <c r="L405" s="31">
        <v>322.60000000000002</v>
      </c>
      <c r="M405" s="31">
        <v>0.91269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2373.4</v>
      </c>
      <c r="D406" s="40">
        <v>2404.4833333333331</v>
      </c>
      <c r="E406" s="40">
        <v>2311.9666666666662</v>
      </c>
      <c r="F406" s="40">
        <v>2250.5333333333333</v>
      </c>
      <c r="G406" s="40">
        <v>2158.0166666666664</v>
      </c>
      <c r="H406" s="40">
        <v>2465.9166666666661</v>
      </c>
      <c r="I406" s="40">
        <v>2558.4333333333334</v>
      </c>
      <c r="J406" s="40">
        <v>2619.8666666666659</v>
      </c>
      <c r="K406" s="31">
        <v>2497</v>
      </c>
      <c r="L406" s="31">
        <v>2343.0500000000002</v>
      </c>
      <c r="M406" s="31">
        <v>1.7408699999999999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569.45000000000005</v>
      </c>
      <c r="D407" s="40">
        <v>566.15</v>
      </c>
      <c r="E407" s="40">
        <v>557.29999999999995</v>
      </c>
      <c r="F407" s="40">
        <v>545.15</v>
      </c>
      <c r="G407" s="40">
        <v>536.29999999999995</v>
      </c>
      <c r="H407" s="40">
        <v>578.29999999999995</v>
      </c>
      <c r="I407" s="40">
        <v>587.15000000000009</v>
      </c>
      <c r="J407" s="40">
        <v>599.29999999999995</v>
      </c>
      <c r="K407" s="31">
        <v>575</v>
      </c>
      <c r="L407" s="31">
        <v>554</v>
      </c>
      <c r="M407" s="31">
        <v>1.85649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124.1</v>
      </c>
      <c r="D408" s="40">
        <v>124.63333333333333</v>
      </c>
      <c r="E408" s="40">
        <v>123.06666666666665</v>
      </c>
      <c r="F408" s="40">
        <v>122.03333333333332</v>
      </c>
      <c r="G408" s="40">
        <v>120.46666666666664</v>
      </c>
      <c r="H408" s="40">
        <v>125.66666666666666</v>
      </c>
      <c r="I408" s="40">
        <v>127.23333333333332</v>
      </c>
      <c r="J408" s="40">
        <v>128.26666666666665</v>
      </c>
      <c r="K408" s="31">
        <v>126.2</v>
      </c>
      <c r="L408" s="31">
        <v>123.6</v>
      </c>
      <c r="M408" s="31">
        <v>14.645210000000001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278.89999999999998</v>
      </c>
      <c r="D409" s="40">
        <v>281.96666666666664</v>
      </c>
      <c r="E409" s="40">
        <v>274.93333333333328</v>
      </c>
      <c r="F409" s="40">
        <v>270.96666666666664</v>
      </c>
      <c r="G409" s="40">
        <v>263.93333333333328</v>
      </c>
      <c r="H409" s="40">
        <v>285.93333333333328</v>
      </c>
      <c r="I409" s="40">
        <v>292.9666666666667</v>
      </c>
      <c r="J409" s="40">
        <v>296.93333333333328</v>
      </c>
      <c r="K409" s="31">
        <v>289</v>
      </c>
      <c r="L409" s="31">
        <v>278</v>
      </c>
      <c r="M409" s="31">
        <v>2.03911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28059.35</v>
      </c>
      <c r="D410" s="40">
        <v>28091.183333333331</v>
      </c>
      <c r="E410" s="40">
        <v>27837.566666666662</v>
      </c>
      <c r="F410" s="40">
        <v>27615.783333333333</v>
      </c>
      <c r="G410" s="40">
        <v>27362.166666666664</v>
      </c>
      <c r="H410" s="40">
        <v>28312.96666666666</v>
      </c>
      <c r="I410" s="40">
        <v>28566.583333333328</v>
      </c>
      <c r="J410" s="40">
        <v>28788.366666666658</v>
      </c>
      <c r="K410" s="31">
        <v>28344.799999999999</v>
      </c>
      <c r="L410" s="31">
        <v>27869.4</v>
      </c>
      <c r="M410" s="31">
        <v>0.43358000000000002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2156.0500000000002</v>
      </c>
      <c r="D411" s="40">
        <v>2152.5333333333333</v>
      </c>
      <c r="E411" s="40">
        <v>2140.0666666666666</v>
      </c>
      <c r="F411" s="40">
        <v>2124.0833333333335</v>
      </c>
      <c r="G411" s="40">
        <v>2111.6166666666668</v>
      </c>
      <c r="H411" s="40">
        <v>2168.5166666666664</v>
      </c>
      <c r="I411" s="40">
        <v>2180.9833333333327</v>
      </c>
      <c r="J411" s="40">
        <v>2196.9666666666662</v>
      </c>
      <c r="K411" s="31">
        <v>2165</v>
      </c>
      <c r="L411" s="31">
        <v>2136.5500000000002</v>
      </c>
      <c r="M411" s="31">
        <v>9.5549999999999996E-2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1343.2</v>
      </c>
      <c r="D412" s="40">
        <v>1335.1333333333334</v>
      </c>
      <c r="E412" s="40">
        <v>1323.8666666666668</v>
      </c>
      <c r="F412" s="40">
        <v>1304.5333333333333</v>
      </c>
      <c r="G412" s="40">
        <v>1293.2666666666667</v>
      </c>
      <c r="H412" s="40">
        <v>1354.4666666666669</v>
      </c>
      <c r="I412" s="40">
        <v>1365.7333333333338</v>
      </c>
      <c r="J412" s="40">
        <v>1385.0666666666671</v>
      </c>
      <c r="K412" s="31">
        <v>1346.4</v>
      </c>
      <c r="L412" s="31">
        <v>1315.8</v>
      </c>
      <c r="M412" s="31">
        <v>7.4796800000000001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2236.9499999999998</v>
      </c>
      <c r="D413" s="40">
        <v>2231.0166666666669</v>
      </c>
      <c r="E413" s="40">
        <v>2220.7333333333336</v>
      </c>
      <c r="F413" s="40">
        <v>2204.5166666666669</v>
      </c>
      <c r="G413" s="40">
        <v>2194.2333333333336</v>
      </c>
      <c r="H413" s="40">
        <v>2247.2333333333336</v>
      </c>
      <c r="I413" s="40">
        <v>2257.5166666666673</v>
      </c>
      <c r="J413" s="40">
        <v>2273.7333333333336</v>
      </c>
      <c r="K413" s="31">
        <v>2241.3000000000002</v>
      </c>
      <c r="L413" s="31">
        <v>2214.8000000000002</v>
      </c>
      <c r="M413" s="31">
        <v>1.39307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884.75</v>
      </c>
      <c r="D414" s="40">
        <v>865.58333333333337</v>
      </c>
      <c r="E414" s="40">
        <v>830.16666666666674</v>
      </c>
      <c r="F414" s="40">
        <v>775.58333333333337</v>
      </c>
      <c r="G414" s="40">
        <v>740.16666666666674</v>
      </c>
      <c r="H414" s="40">
        <v>920.16666666666674</v>
      </c>
      <c r="I414" s="40">
        <v>955.58333333333348</v>
      </c>
      <c r="J414" s="40">
        <v>1010.1666666666667</v>
      </c>
      <c r="K414" s="31">
        <v>901</v>
      </c>
      <c r="L414" s="31">
        <v>811</v>
      </c>
      <c r="M414" s="31">
        <v>34.630200000000002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2321.3000000000002</v>
      </c>
      <c r="D415" s="40">
        <v>2336.2999999999997</v>
      </c>
      <c r="E415" s="40">
        <v>2295.3999999999996</v>
      </c>
      <c r="F415" s="40">
        <v>2269.5</v>
      </c>
      <c r="G415" s="40">
        <v>2228.6</v>
      </c>
      <c r="H415" s="40">
        <v>2362.1999999999994</v>
      </c>
      <c r="I415" s="40">
        <v>2403.1</v>
      </c>
      <c r="J415" s="40">
        <v>2428.9999999999991</v>
      </c>
      <c r="K415" s="31">
        <v>2377.1999999999998</v>
      </c>
      <c r="L415" s="31">
        <v>2310.4</v>
      </c>
      <c r="M415" s="31">
        <v>0.70899999999999996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1481.6</v>
      </c>
      <c r="D416" s="40">
        <v>1499.4666666666665</v>
      </c>
      <c r="E416" s="40">
        <v>1448.9333333333329</v>
      </c>
      <c r="F416" s="40">
        <v>1416.2666666666664</v>
      </c>
      <c r="G416" s="40">
        <v>1365.7333333333329</v>
      </c>
      <c r="H416" s="40">
        <v>1532.133333333333</v>
      </c>
      <c r="I416" s="40">
        <v>1582.6666666666663</v>
      </c>
      <c r="J416" s="40">
        <v>1615.333333333333</v>
      </c>
      <c r="K416" s="31">
        <v>1550</v>
      </c>
      <c r="L416" s="31">
        <v>1466.8</v>
      </c>
      <c r="M416" s="31">
        <v>1.4492799999999999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916.15</v>
      </c>
      <c r="D417" s="40">
        <v>916.7166666666667</v>
      </c>
      <c r="E417" s="40">
        <v>909.43333333333339</v>
      </c>
      <c r="F417" s="40">
        <v>902.7166666666667</v>
      </c>
      <c r="G417" s="40">
        <v>895.43333333333339</v>
      </c>
      <c r="H417" s="40">
        <v>923.43333333333339</v>
      </c>
      <c r="I417" s="40">
        <v>930.7166666666667</v>
      </c>
      <c r="J417" s="40">
        <v>937.43333333333339</v>
      </c>
      <c r="K417" s="31">
        <v>924</v>
      </c>
      <c r="L417" s="31">
        <v>910</v>
      </c>
      <c r="M417" s="31">
        <v>1.0769200000000001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554.45000000000005</v>
      </c>
      <c r="D418" s="40">
        <v>552.2833333333333</v>
      </c>
      <c r="E418" s="40">
        <v>544.16666666666663</v>
      </c>
      <c r="F418" s="40">
        <v>533.88333333333333</v>
      </c>
      <c r="G418" s="40">
        <v>525.76666666666665</v>
      </c>
      <c r="H418" s="40">
        <v>562.56666666666661</v>
      </c>
      <c r="I418" s="40">
        <v>570.68333333333339</v>
      </c>
      <c r="J418" s="40">
        <v>580.96666666666658</v>
      </c>
      <c r="K418" s="31">
        <v>560.4</v>
      </c>
      <c r="L418" s="31">
        <v>542</v>
      </c>
      <c r="M418" s="31">
        <v>1.43628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75.099999999999994</v>
      </c>
      <c r="D419" s="40">
        <v>74.383333333333326</v>
      </c>
      <c r="E419" s="40">
        <v>73.166666666666657</v>
      </c>
      <c r="F419" s="40">
        <v>71.233333333333334</v>
      </c>
      <c r="G419" s="40">
        <v>70.016666666666666</v>
      </c>
      <c r="H419" s="40">
        <v>76.316666666666649</v>
      </c>
      <c r="I419" s="40">
        <v>77.533333333333317</v>
      </c>
      <c r="J419" s="40">
        <v>79.46666666666664</v>
      </c>
      <c r="K419" s="31">
        <v>75.599999999999994</v>
      </c>
      <c r="L419" s="31">
        <v>72.45</v>
      </c>
      <c r="M419" s="31">
        <v>47.64922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107.35</v>
      </c>
      <c r="D420" s="40">
        <v>107.76666666666667</v>
      </c>
      <c r="E420" s="40">
        <v>106.78333333333333</v>
      </c>
      <c r="F420" s="40">
        <v>106.21666666666667</v>
      </c>
      <c r="G420" s="40">
        <v>105.23333333333333</v>
      </c>
      <c r="H420" s="40">
        <v>108.33333333333333</v>
      </c>
      <c r="I420" s="40">
        <v>109.31666666666665</v>
      </c>
      <c r="J420" s="40">
        <v>109.88333333333333</v>
      </c>
      <c r="K420" s="31">
        <v>108.75</v>
      </c>
      <c r="L420" s="31">
        <v>107.2</v>
      </c>
      <c r="M420" s="31">
        <v>1.27112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457.9</v>
      </c>
      <c r="D421" s="40">
        <v>459.66666666666669</v>
      </c>
      <c r="E421" s="40">
        <v>455.33333333333337</v>
      </c>
      <c r="F421" s="40">
        <v>452.76666666666671</v>
      </c>
      <c r="G421" s="40">
        <v>448.43333333333339</v>
      </c>
      <c r="H421" s="40">
        <v>462.23333333333335</v>
      </c>
      <c r="I421" s="40">
        <v>466.56666666666672</v>
      </c>
      <c r="J421" s="40">
        <v>469.13333333333333</v>
      </c>
      <c r="K421" s="31">
        <v>464</v>
      </c>
      <c r="L421" s="31">
        <v>457.1</v>
      </c>
      <c r="M421" s="31">
        <v>99.846509999999995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115.5</v>
      </c>
      <c r="D422" s="40">
        <v>116.10000000000001</v>
      </c>
      <c r="E422" s="40">
        <v>114.40000000000002</v>
      </c>
      <c r="F422" s="40">
        <v>113.30000000000001</v>
      </c>
      <c r="G422" s="40">
        <v>111.60000000000002</v>
      </c>
      <c r="H422" s="40">
        <v>117.20000000000002</v>
      </c>
      <c r="I422" s="40">
        <v>118.9</v>
      </c>
      <c r="J422" s="40">
        <v>120.00000000000001</v>
      </c>
      <c r="K422" s="31">
        <v>117.8</v>
      </c>
      <c r="L422" s="31">
        <v>115</v>
      </c>
      <c r="M422" s="31">
        <v>223.81530000000001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404.85</v>
      </c>
      <c r="D423" s="40">
        <v>407.40000000000003</v>
      </c>
      <c r="E423" s="40">
        <v>394.90000000000009</v>
      </c>
      <c r="F423" s="40">
        <v>384.95000000000005</v>
      </c>
      <c r="G423" s="40">
        <v>372.4500000000001</v>
      </c>
      <c r="H423" s="40">
        <v>417.35000000000008</v>
      </c>
      <c r="I423" s="40">
        <v>429.84999999999997</v>
      </c>
      <c r="J423" s="40">
        <v>439.80000000000007</v>
      </c>
      <c r="K423" s="31">
        <v>419.9</v>
      </c>
      <c r="L423" s="31">
        <v>397.45</v>
      </c>
      <c r="M423" s="31">
        <v>29.728380000000001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278.55</v>
      </c>
      <c r="D424" s="40">
        <v>279.64999999999998</v>
      </c>
      <c r="E424" s="40">
        <v>274.79999999999995</v>
      </c>
      <c r="F424" s="40">
        <v>271.04999999999995</v>
      </c>
      <c r="G424" s="40">
        <v>266.19999999999993</v>
      </c>
      <c r="H424" s="40">
        <v>283.39999999999998</v>
      </c>
      <c r="I424" s="40">
        <v>288.25</v>
      </c>
      <c r="J424" s="40">
        <v>292</v>
      </c>
      <c r="K424" s="31">
        <v>284.5</v>
      </c>
      <c r="L424" s="31">
        <v>275.89999999999998</v>
      </c>
      <c r="M424" s="31">
        <v>2.3875199999999999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586.15</v>
      </c>
      <c r="D425" s="40">
        <v>586.63333333333333</v>
      </c>
      <c r="E425" s="40">
        <v>581.26666666666665</v>
      </c>
      <c r="F425" s="40">
        <v>576.38333333333333</v>
      </c>
      <c r="G425" s="40">
        <v>571.01666666666665</v>
      </c>
      <c r="H425" s="40">
        <v>591.51666666666665</v>
      </c>
      <c r="I425" s="40">
        <v>596.88333333333321</v>
      </c>
      <c r="J425" s="40">
        <v>601.76666666666665</v>
      </c>
      <c r="K425" s="31">
        <v>592</v>
      </c>
      <c r="L425" s="31">
        <v>581.75</v>
      </c>
      <c r="M425" s="31">
        <v>4.8974599999999997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680.9</v>
      </c>
      <c r="D426" s="40">
        <v>683.31666666666661</v>
      </c>
      <c r="E426" s="40">
        <v>674.13333333333321</v>
      </c>
      <c r="F426" s="40">
        <v>667.36666666666656</v>
      </c>
      <c r="G426" s="40">
        <v>658.18333333333317</v>
      </c>
      <c r="H426" s="40">
        <v>690.08333333333326</v>
      </c>
      <c r="I426" s="40">
        <v>699.26666666666665</v>
      </c>
      <c r="J426" s="40">
        <v>706.0333333333333</v>
      </c>
      <c r="K426" s="31">
        <v>692.5</v>
      </c>
      <c r="L426" s="31">
        <v>676.55</v>
      </c>
      <c r="M426" s="31">
        <v>3.3195899999999998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411.6</v>
      </c>
      <c r="D427" s="40">
        <v>414.2</v>
      </c>
      <c r="E427" s="40">
        <v>408.4</v>
      </c>
      <c r="F427" s="40">
        <v>405.2</v>
      </c>
      <c r="G427" s="40">
        <v>399.4</v>
      </c>
      <c r="H427" s="40">
        <v>417.4</v>
      </c>
      <c r="I427" s="40">
        <v>423.20000000000005</v>
      </c>
      <c r="J427" s="40">
        <v>426.4</v>
      </c>
      <c r="K427" s="31">
        <v>420</v>
      </c>
      <c r="L427" s="31">
        <v>411</v>
      </c>
      <c r="M427" s="31">
        <v>3.50068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286.10000000000002</v>
      </c>
      <c r="D428" s="40">
        <v>285.68333333333334</v>
      </c>
      <c r="E428" s="40">
        <v>283.06666666666666</v>
      </c>
      <c r="F428" s="40">
        <v>280.0333333333333</v>
      </c>
      <c r="G428" s="40">
        <v>277.41666666666663</v>
      </c>
      <c r="H428" s="40">
        <v>288.7166666666667</v>
      </c>
      <c r="I428" s="40">
        <v>291.33333333333337</v>
      </c>
      <c r="J428" s="40">
        <v>294.36666666666673</v>
      </c>
      <c r="K428" s="31">
        <v>288.3</v>
      </c>
      <c r="L428" s="31">
        <v>282.64999999999998</v>
      </c>
      <c r="M428" s="31">
        <v>3.37947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823.25</v>
      </c>
      <c r="D429" s="40">
        <v>817.9</v>
      </c>
      <c r="E429" s="40">
        <v>809.44999999999993</v>
      </c>
      <c r="F429" s="40">
        <v>795.65</v>
      </c>
      <c r="G429" s="40">
        <v>787.19999999999993</v>
      </c>
      <c r="H429" s="40">
        <v>831.69999999999993</v>
      </c>
      <c r="I429" s="40">
        <v>840.15</v>
      </c>
      <c r="J429" s="40">
        <v>853.94999999999993</v>
      </c>
      <c r="K429" s="31">
        <v>826.35</v>
      </c>
      <c r="L429" s="31">
        <v>804.1</v>
      </c>
      <c r="M429" s="31">
        <v>40.890610000000002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543.04999999999995</v>
      </c>
      <c r="D430" s="40">
        <v>544.01666666666665</v>
      </c>
      <c r="E430" s="40">
        <v>537.0333333333333</v>
      </c>
      <c r="F430" s="40">
        <v>531.01666666666665</v>
      </c>
      <c r="G430" s="40">
        <v>524.0333333333333</v>
      </c>
      <c r="H430" s="40">
        <v>550.0333333333333</v>
      </c>
      <c r="I430" s="40">
        <v>557.01666666666665</v>
      </c>
      <c r="J430" s="40">
        <v>563.0333333333333</v>
      </c>
      <c r="K430" s="31">
        <v>551</v>
      </c>
      <c r="L430" s="31">
        <v>538</v>
      </c>
      <c r="M430" s="31">
        <v>25.241679999999999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3485.4</v>
      </c>
      <c r="D431" s="40">
        <v>3468.4666666666667</v>
      </c>
      <c r="E431" s="40">
        <v>3426.9333333333334</v>
      </c>
      <c r="F431" s="40">
        <v>3368.4666666666667</v>
      </c>
      <c r="G431" s="40">
        <v>3326.9333333333334</v>
      </c>
      <c r="H431" s="40">
        <v>3526.9333333333334</v>
      </c>
      <c r="I431" s="40">
        <v>3568.4666666666672</v>
      </c>
      <c r="J431" s="40">
        <v>3626.9333333333334</v>
      </c>
      <c r="K431" s="31">
        <v>3510</v>
      </c>
      <c r="L431" s="31">
        <v>3410</v>
      </c>
      <c r="M431" s="31">
        <v>0.17477999999999999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2442.85</v>
      </c>
      <c r="D432" s="40">
        <v>2443.5666666666666</v>
      </c>
      <c r="E432" s="40">
        <v>2429.333333333333</v>
      </c>
      <c r="F432" s="40">
        <v>2415.8166666666666</v>
      </c>
      <c r="G432" s="40">
        <v>2401.583333333333</v>
      </c>
      <c r="H432" s="40">
        <v>2457.083333333333</v>
      </c>
      <c r="I432" s="40">
        <v>2471.3166666666666</v>
      </c>
      <c r="J432" s="40">
        <v>2484.833333333333</v>
      </c>
      <c r="K432" s="31">
        <v>2457.8000000000002</v>
      </c>
      <c r="L432" s="31">
        <v>2430.0500000000002</v>
      </c>
      <c r="M432" s="31">
        <v>0.10072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958.35</v>
      </c>
      <c r="D433" s="40">
        <v>960.70000000000016</v>
      </c>
      <c r="E433" s="40">
        <v>927.70000000000027</v>
      </c>
      <c r="F433" s="40">
        <v>897.05000000000007</v>
      </c>
      <c r="G433" s="40">
        <v>864.05000000000018</v>
      </c>
      <c r="H433" s="40">
        <v>991.35000000000036</v>
      </c>
      <c r="I433" s="40">
        <v>1024.3500000000001</v>
      </c>
      <c r="J433" s="40">
        <v>1055.0000000000005</v>
      </c>
      <c r="K433" s="31">
        <v>993.7</v>
      </c>
      <c r="L433" s="31">
        <v>930.05</v>
      </c>
      <c r="M433" s="31">
        <v>3.8054399999999999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497.65</v>
      </c>
      <c r="D434" s="40">
        <v>495.0333333333333</v>
      </c>
      <c r="E434" s="40">
        <v>481.06666666666661</v>
      </c>
      <c r="F434" s="40">
        <v>464.48333333333329</v>
      </c>
      <c r="G434" s="40">
        <v>450.51666666666659</v>
      </c>
      <c r="H434" s="40">
        <v>511.61666666666662</v>
      </c>
      <c r="I434" s="40">
        <v>525.58333333333326</v>
      </c>
      <c r="J434" s="40">
        <v>542.16666666666663</v>
      </c>
      <c r="K434" s="31">
        <v>509</v>
      </c>
      <c r="L434" s="31">
        <v>478.45</v>
      </c>
      <c r="M434" s="31">
        <v>26.599519999999998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341.15</v>
      </c>
      <c r="D435" s="40">
        <v>338.11666666666662</v>
      </c>
      <c r="E435" s="40">
        <v>331.53333333333325</v>
      </c>
      <c r="F435" s="40">
        <v>321.91666666666663</v>
      </c>
      <c r="G435" s="40">
        <v>315.33333333333326</v>
      </c>
      <c r="H435" s="40">
        <v>347.73333333333323</v>
      </c>
      <c r="I435" s="40">
        <v>354.31666666666661</v>
      </c>
      <c r="J435" s="40">
        <v>363.93333333333322</v>
      </c>
      <c r="K435" s="31">
        <v>344.7</v>
      </c>
      <c r="L435" s="31">
        <v>328.5</v>
      </c>
      <c r="M435" s="31">
        <v>3.40463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2529.75</v>
      </c>
      <c r="D436" s="40">
        <v>2527.8666666666668</v>
      </c>
      <c r="E436" s="40">
        <v>2496.2833333333338</v>
      </c>
      <c r="F436" s="40">
        <v>2462.8166666666671</v>
      </c>
      <c r="G436" s="40">
        <v>2431.233333333334</v>
      </c>
      <c r="H436" s="40">
        <v>2561.3333333333335</v>
      </c>
      <c r="I436" s="40">
        <v>2592.9166666666665</v>
      </c>
      <c r="J436" s="40">
        <v>2626.3833333333332</v>
      </c>
      <c r="K436" s="31">
        <v>2559.4499999999998</v>
      </c>
      <c r="L436" s="31">
        <v>2494.4</v>
      </c>
      <c r="M436" s="31">
        <v>0.61370999999999998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734.25</v>
      </c>
      <c r="D437" s="40">
        <v>730.01666666666677</v>
      </c>
      <c r="E437" s="40">
        <v>706.33333333333348</v>
      </c>
      <c r="F437" s="40">
        <v>678.41666666666674</v>
      </c>
      <c r="G437" s="40">
        <v>654.73333333333346</v>
      </c>
      <c r="H437" s="40">
        <v>757.93333333333351</v>
      </c>
      <c r="I437" s="40">
        <v>781.61666666666667</v>
      </c>
      <c r="J437" s="40">
        <v>809.53333333333353</v>
      </c>
      <c r="K437" s="31">
        <v>753.7</v>
      </c>
      <c r="L437" s="31">
        <v>702.1</v>
      </c>
      <c r="M437" s="31">
        <v>0.74919000000000002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557.70000000000005</v>
      </c>
      <c r="D438" s="40">
        <v>548.5333333333333</v>
      </c>
      <c r="E438" s="40">
        <v>537.16666666666663</v>
      </c>
      <c r="F438" s="40">
        <v>516.63333333333333</v>
      </c>
      <c r="G438" s="40">
        <v>505.26666666666665</v>
      </c>
      <c r="H438" s="40">
        <v>569.06666666666661</v>
      </c>
      <c r="I438" s="40">
        <v>580.43333333333339</v>
      </c>
      <c r="J438" s="40">
        <v>600.96666666666658</v>
      </c>
      <c r="K438" s="31">
        <v>559.9</v>
      </c>
      <c r="L438" s="31">
        <v>528</v>
      </c>
      <c r="M438" s="31">
        <v>4.0423099999999996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7.1</v>
      </c>
      <c r="D439" s="40">
        <v>7.0333333333333341</v>
      </c>
      <c r="E439" s="40">
        <v>6.9166666666666679</v>
      </c>
      <c r="F439" s="40">
        <v>6.7333333333333334</v>
      </c>
      <c r="G439" s="40">
        <v>6.6166666666666671</v>
      </c>
      <c r="H439" s="40">
        <v>7.2166666666666686</v>
      </c>
      <c r="I439" s="40">
        <v>7.3333333333333339</v>
      </c>
      <c r="J439" s="40">
        <v>7.5166666666666693</v>
      </c>
      <c r="K439" s="31">
        <v>7.15</v>
      </c>
      <c r="L439" s="31">
        <v>6.85</v>
      </c>
      <c r="M439" s="31">
        <v>561.85857999999996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130.25</v>
      </c>
      <c r="D440" s="40">
        <v>130.36666666666667</v>
      </c>
      <c r="E440" s="40">
        <v>129.38333333333335</v>
      </c>
      <c r="F440" s="40">
        <v>128.51666666666668</v>
      </c>
      <c r="G440" s="40">
        <v>127.53333333333336</v>
      </c>
      <c r="H440" s="40">
        <v>131.23333333333335</v>
      </c>
      <c r="I440" s="40">
        <v>132.2166666666667</v>
      </c>
      <c r="J440" s="40">
        <v>133.08333333333334</v>
      </c>
      <c r="K440" s="31">
        <v>131.35</v>
      </c>
      <c r="L440" s="31">
        <v>129.5</v>
      </c>
      <c r="M440" s="31">
        <v>0.44263999999999998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1086.8</v>
      </c>
      <c r="D441" s="40">
        <v>1089.2666666666667</v>
      </c>
      <c r="E441" s="40">
        <v>1077.5333333333333</v>
      </c>
      <c r="F441" s="40">
        <v>1068.2666666666667</v>
      </c>
      <c r="G441" s="40">
        <v>1056.5333333333333</v>
      </c>
      <c r="H441" s="40">
        <v>1098.5333333333333</v>
      </c>
      <c r="I441" s="40">
        <v>1110.2666666666664</v>
      </c>
      <c r="J441" s="40">
        <v>1119.5333333333333</v>
      </c>
      <c r="K441" s="31">
        <v>1101</v>
      </c>
      <c r="L441" s="31">
        <v>1080</v>
      </c>
      <c r="M441" s="31">
        <v>0.58860000000000001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621.70000000000005</v>
      </c>
      <c r="D442" s="40">
        <v>623.1</v>
      </c>
      <c r="E442" s="40">
        <v>616.6</v>
      </c>
      <c r="F442" s="40">
        <v>611.5</v>
      </c>
      <c r="G442" s="40">
        <v>605</v>
      </c>
      <c r="H442" s="40">
        <v>628.20000000000005</v>
      </c>
      <c r="I442" s="40">
        <v>634.70000000000005</v>
      </c>
      <c r="J442" s="40">
        <v>639.80000000000007</v>
      </c>
      <c r="K442" s="31">
        <v>629.6</v>
      </c>
      <c r="L442" s="31">
        <v>618</v>
      </c>
      <c r="M442" s="31">
        <v>3.0963599999999998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1533.75</v>
      </c>
      <c r="D443" s="40">
        <v>1537.95</v>
      </c>
      <c r="E443" s="40">
        <v>1515.95</v>
      </c>
      <c r="F443" s="40">
        <v>1498.15</v>
      </c>
      <c r="G443" s="40">
        <v>1476.15</v>
      </c>
      <c r="H443" s="40">
        <v>1555.75</v>
      </c>
      <c r="I443" s="40">
        <v>1577.75</v>
      </c>
      <c r="J443" s="40">
        <v>1595.55</v>
      </c>
      <c r="K443" s="31">
        <v>1559.95</v>
      </c>
      <c r="L443" s="31">
        <v>1520.15</v>
      </c>
      <c r="M443" s="31">
        <v>0.33428999999999998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662.2</v>
      </c>
      <c r="D444" s="40">
        <v>666.05000000000007</v>
      </c>
      <c r="E444" s="40">
        <v>647.50000000000011</v>
      </c>
      <c r="F444" s="40">
        <v>632.80000000000007</v>
      </c>
      <c r="G444" s="40">
        <v>614.25000000000011</v>
      </c>
      <c r="H444" s="40">
        <v>680.75000000000011</v>
      </c>
      <c r="I444" s="40">
        <v>699.30000000000007</v>
      </c>
      <c r="J444" s="40">
        <v>714.00000000000011</v>
      </c>
      <c r="K444" s="31">
        <v>684.6</v>
      </c>
      <c r="L444" s="31">
        <v>651.35</v>
      </c>
      <c r="M444" s="31">
        <v>1.15686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8910</v>
      </c>
      <c r="D445" s="40">
        <v>8886.35</v>
      </c>
      <c r="E445" s="40">
        <v>8828.7000000000007</v>
      </c>
      <c r="F445" s="40">
        <v>8747.4</v>
      </c>
      <c r="G445" s="40">
        <v>8689.75</v>
      </c>
      <c r="H445" s="40">
        <v>8967.6500000000015</v>
      </c>
      <c r="I445" s="40">
        <v>9025.2999999999993</v>
      </c>
      <c r="J445" s="40">
        <v>9106.6000000000022</v>
      </c>
      <c r="K445" s="31">
        <v>8944</v>
      </c>
      <c r="L445" s="31">
        <v>8805.0499999999993</v>
      </c>
      <c r="M445" s="31">
        <v>0.12923999999999999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43.5</v>
      </c>
      <c r="D446" s="40">
        <v>43.516666666666673</v>
      </c>
      <c r="E446" s="40">
        <v>43.033333333333346</v>
      </c>
      <c r="F446" s="40">
        <v>42.56666666666667</v>
      </c>
      <c r="G446" s="40">
        <v>42.083333333333343</v>
      </c>
      <c r="H446" s="40">
        <v>43.983333333333348</v>
      </c>
      <c r="I446" s="40">
        <v>44.466666666666683</v>
      </c>
      <c r="J446" s="40">
        <v>44.933333333333351</v>
      </c>
      <c r="K446" s="31">
        <v>44</v>
      </c>
      <c r="L446" s="31">
        <v>43.05</v>
      </c>
      <c r="M446" s="31">
        <v>70.312520000000006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557.75</v>
      </c>
      <c r="D447" s="40">
        <v>555.05000000000007</v>
      </c>
      <c r="E447" s="40">
        <v>546.90000000000009</v>
      </c>
      <c r="F447" s="40">
        <v>536.05000000000007</v>
      </c>
      <c r="G447" s="40">
        <v>527.90000000000009</v>
      </c>
      <c r="H447" s="40">
        <v>565.90000000000009</v>
      </c>
      <c r="I447" s="40">
        <v>574.04999999999995</v>
      </c>
      <c r="J447" s="40">
        <v>584.90000000000009</v>
      </c>
      <c r="K447" s="31">
        <v>563.20000000000005</v>
      </c>
      <c r="L447" s="31">
        <v>544.20000000000005</v>
      </c>
      <c r="M447" s="31">
        <v>28.734480000000001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909.05</v>
      </c>
      <c r="D448" s="40">
        <v>895.65</v>
      </c>
      <c r="E448" s="40">
        <v>882.25</v>
      </c>
      <c r="F448" s="40">
        <v>855.45</v>
      </c>
      <c r="G448" s="40">
        <v>842.05000000000007</v>
      </c>
      <c r="H448" s="40">
        <v>922.44999999999993</v>
      </c>
      <c r="I448" s="40">
        <v>935.8499999999998</v>
      </c>
      <c r="J448" s="40">
        <v>962.64999999999986</v>
      </c>
      <c r="K448" s="31">
        <v>909.05</v>
      </c>
      <c r="L448" s="31">
        <v>868.85</v>
      </c>
      <c r="M448" s="31">
        <v>1.08751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18283.75</v>
      </c>
      <c r="D449" s="40">
        <v>18281.783333333333</v>
      </c>
      <c r="E449" s="40">
        <v>18113.616666666665</v>
      </c>
      <c r="F449" s="40">
        <v>17943.483333333334</v>
      </c>
      <c r="G449" s="40">
        <v>17775.316666666666</v>
      </c>
      <c r="H449" s="40">
        <v>18451.916666666664</v>
      </c>
      <c r="I449" s="40">
        <v>18620.083333333336</v>
      </c>
      <c r="J449" s="40">
        <v>18790.216666666664</v>
      </c>
      <c r="K449" s="31">
        <v>18449.95</v>
      </c>
      <c r="L449" s="31">
        <v>18111.650000000001</v>
      </c>
      <c r="M449" s="31">
        <v>1.251E-2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959.05</v>
      </c>
      <c r="D450" s="40">
        <v>963.33333333333337</v>
      </c>
      <c r="E450" s="40">
        <v>947.7166666666667</v>
      </c>
      <c r="F450" s="40">
        <v>936.38333333333333</v>
      </c>
      <c r="G450" s="40">
        <v>920.76666666666665</v>
      </c>
      <c r="H450" s="40">
        <v>974.66666666666674</v>
      </c>
      <c r="I450" s="40">
        <v>990.2833333333333</v>
      </c>
      <c r="J450" s="40">
        <v>1001.6166666666668</v>
      </c>
      <c r="K450" s="31">
        <v>978.95</v>
      </c>
      <c r="L450" s="31">
        <v>952</v>
      </c>
      <c r="M450" s="31">
        <v>28.53274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218.35</v>
      </c>
      <c r="D451" s="40">
        <v>217.78333333333333</v>
      </c>
      <c r="E451" s="40">
        <v>215.56666666666666</v>
      </c>
      <c r="F451" s="40">
        <v>212.78333333333333</v>
      </c>
      <c r="G451" s="40">
        <v>210.56666666666666</v>
      </c>
      <c r="H451" s="40">
        <v>220.56666666666666</v>
      </c>
      <c r="I451" s="40">
        <v>222.7833333333333</v>
      </c>
      <c r="J451" s="40">
        <v>225.56666666666666</v>
      </c>
      <c r="K451" s="31">
        <v>220</v>
      </c>
      <c r="L451" s="31">
        <v>215</v>
      </c>
      <c r="M451" s="31">
        <v>53.239269999999998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1470.7</v>
      </c>
      <c r="D452" s="40">
        <v>1471.9333333333332</v>
      </c>
      <c r="E452" s="40">
        <v>1453.8666666666663</v>
      </c>
      <c r="F452" s="40">
        <v>1437.0333333333331</v>
      </c>
      <c r="G452" s="40">
        <v>1418.9666666666662</v>
      </c>
      <c r="H452" s="40">
        <v>1488.7666666666664</v>
      </c>
      <c r="I452" s="40">
        <v>1506.8333333333335</v>
      </c>
      <c r="J452" s="40">
        <v>1523.6666666666665</v>
      </c>
      <c r="K452" s="31">
        <v>1490</v>
      </c>
      <c r="L452" s="31">
        <v>1455.1</v>
      </c>
      <c r="M452" s="31">
        <v>2.6250399999999998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3892.9</v>
      </c>
      <c r="D453" s="40">
        <v>3870.65</v>
      </c>
      <c r="E453" s="40">
        <v>3842.3</v>
      </c>
      <c r="F453" s="40">
        <v>3791.7000000000003</v>
      </c>
      <c r="G453" s="40">
        <v>3763.3500000000004</v>
      </c>
      <c r="H453" s="40">
        <v>3921.25</v>
      </c>
      <c r="I453" s="40">
        <v>3949.5999999999995</v>
      </c>
      <c r="J453" s="40">
        <v>4000.2</v>
      </c>
      <c r="K453" s="31">
        <v>3899</v>
      </c>
      <c r="L453" s="31">
        <v>3820.05</v>
      </c>
      <c r="M453" s="31">
        <v>16.472329999999999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824.55</v>
      </c>
      <c r="D454" s="40">
        <v>825.5333333333333</v>
      </c>
      <c r="E454" s="40">
        <v>820.36666666666656</v>
      </c>
      <c r="F454" s="40">
        <v>816.18333333333328</v>
      </c>
      <c r="G454" s="40">
        <v>811.01666666666654</v>
      </c>
      <c r="H454" s="40">
        <v>829.71666666666658</v>
      </c>
      <c r="I454" s="40">
        <v>834.88333333333333</v>
      </c>
      <c r="J454" s="40">
        <v>839.06666666666661</v>
      </c>
      <c r="K454" s="31">
        <v>830.7</v>
      </c>
      <c r="L454" s="31">
        <v>821.35</v>
      </c>
      <c r="M454" s="31">
        <v>15.004390000000001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6348.25</v>
      </c>
      <c r="D455" s="40">
        <v>6319.416666666667</v>
      </c>
      <c r="E455" s="40">
        <v>6251.8333333333339</v>
      </c>
      <c r="F455" s="40">
        <v>6155.416666666667</v>
      </c>
      <c r="G455" s="40">
        <v>6087.8333333333339</v>
      </c>
      <c r="H455" s="40">
        <v>6415.8333333333339</v>
      </c>
      <c r="I455" s="40">
        <v>6483.4166666666679</v>
      </c>
      <c r="J455" s="40">
        <v>6579.8333333333339</v>
      </c>
      <c r="K455" s="31">
        <v>6387</v>
      </c>
      <c r="L455" s="31">
        <v>6223</v>
      </c>
      <c r="M455" s="31">
        <v>2.29047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1461.4</v>
      </c>
      <c r="D456" s="40">
        <v>1458.4666666666665</v>
      </c>
      <c r="E456" s="40">
        <v>1445.9333333333329</v>
      </c>
      <c r="F456" s="40">
        <v>1430.4666666666665</v>
      </c>
      <c r="G456" s="40">
        <v>1417.9333333333329</v>
      </c>
      <c r="H456" s="40">
        <v>1473.9333333333329</v>
      </c>
      <c r="I456" s="40">
        <v>1486.4666666666662</v>
      </c>
      <c r="J456" s="40">
        <v>1501.9333333333329</v>
      </c>
      <c r="K456" s="31">
        <v>1471</v>
      </c>
      <c r="L456" s="31">
        <v>1443</v>
      </c>
      <c r="M456" s="31">
        <v>1.1707799999999999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193.15</v>
      </c>
      <c r="D457" s="40">
        <v>190.4</v>
      </c>
      <c r="E457" s="40">
        <v>184.05</v>
      </c>
      <c r="F457" s="40">
        <v>174.95000000000002</v>
      </c>
      <c r="G457" s="40">
        <v>168.60000000000002</v>
      </c>
      <c r="H457" s="40">
        <v>199.5</v>
      </c>
      <c r="I457" s="40">
        <v>205.84999999999997</v>
      </c>
      <c r="J457" s="40">
        <v>214.95</v>
      </c>
      <c r="K457" s="31">
        <v>196.75</v>
      </c>
      <c r="L457" s="31">
        <v>181.3</v>
      </c>
      <c r="M457" s="31">
        <v>238.88176000000001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376.5</v>
      </c>
      <c r="D458" s="40">
        <v>366.25</v>
      </c>
      <c r="E458" s="40">
        <v>349.5</v>
      </c>
      <c r="F458" s="40">
        <v>322.5</v>
      </c>
      <c r="G458" s="40">
        <v>305.75</v>
      </c>
      <c r="H458" s="40">
        <v>393.25</v>
      </c>
      <c r="I458" s="40">
        <v>410</v>
      </c>
      <c r="J458" s="40">
        <v>437</v>
      </c>
      <c r="K458" s="31">
        <v>383</v>
      </c>
      <c r="L458" s="31">
        <v>339.25</v>
      </c>
      <c r="M458" s="31">
        <v>1632.38084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177.75</v>
      </c>
      <c r="D459" s="40">
        <v>179.53333333333333</v>
      </c>
      <c r="E459" s="40">
        <v>175.06666666666666</v>
      </c>
      <c r="F459" s="40">
        <v>172.38333333333333</v>
      </c>
      <c r="G459" s="40">
        <v>167.91666666666666</v>
      </c>
      <c r="H459" s="40">
        <v>182.21666666666667</v>
      </c>
      <c r="I459" s="40">
        <v>186.68333333333331</v>
      </c>
      <c r="J459" s="40">
        <v>189.36666666666667</v>
      </c>
      <c r="K459" s="31">
        <v>184</v>
      </c>
      <c r="L459" s="31">
        <v>176.85</v>
      </c>
      <c r="M459" s="31">
        <v>733.13810000000001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1289.2</v>
      </c>
      <c r="D460" s="40">
        <v>1293.1833333333334</v>
      </c>
      <c r="E460" s="40">
        <v>1279.5666666666668</v>
      </c>
      <c r="F460" s="40">
        <v>1269.9333333333334</v>
      </c>
      <c r="G460" s="40">
        <v>1256.3166666666668</v>
      </c>
      <c r="H460" s="40">
        <v>1302.8166666666668</v>
      </c>
      <c r="I460" s="40">
        <v>1316.4333333333336</v>
      </c>
      <c r="J460" s="40">
        <v>1326.0666666666668</v>
      </c>
      <c r="K460" s="31">
        <v>1306.8</v>
      </c>
      <c r="L460" s="31">
        <v>1283.55</v>
      </c>
      <c r="M460" s="31">
        <v>46.033670000000001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4886.1499999999996</v>
      </c>
      <c r="D461" s="40">
        <v>4883.7333333333336</v>
      </c>
      <c r="E461" s="40">
        <v>4842.416666666667</v>
      </c>
      <c r="F461" s="40">
        <v>4798.6833333333334</v>
      </c>
      <c r="G461" s="40">
        <v>4757.3666666666668</v>
      </c>
      <c r="H461" s="40">
        <v>4927.4666666666672</v>
      </c>
      <c r="I461" s="40">
        <v>4968.7833333333328</v>
      </c>
      <c r="J461" s="40">
        <v>5012.5166666666673</v>
      </c>
      <c r="K461" s="31">
        <v>4925.05</v>
      </c>
      <c r="L461" s="31">
        <v>4840</v>
      </c>
      <c r="M461" s="31">
        <v>0.32061000000000001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1417.2</v>
      </c>
      <c r="D462" s="40">
        <v>1405.3833333333332</v>
      </c>
      <c r="E462" s="40">
        <v>1387.4666666666665</v>
      </c>
      <c r="F462" s="40">
        <v>1357.7333333333333</v>
      </c>
      <c r="G462" s="40">
        <v>1339.8166666666666</v>
      </c>
      <c r="H462" s="40">
        <v>1435.1166666666663</v>
      </c>
      <c r="I462" s="40">
        <v>1453.0333333333333</v>
      </c>
      <c r="J462" s="40">
        <v>1482.7666666666662</v>
      </c>
      <c r="K462" s="31">
        <v>1423.3</v>
      </c>
      <c r="L462" s="31">
        <v>1375.65</v>
      </c>
      <c r="M462" s="31">
        <v>19.56325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170.85</v>
      </c>
      <c r="D463" s="40">
        <v>170.91666666666666</v>
      </c>
      <c r="E463" s="40">
        <v>163.93333333333331</v>
      </c>
      <c r="F463" s="40">
        <v>157.01666666666665</v>
      </c>
      <c r="G463" s="40">
        <v>150.0333333333333</v>
      </c>
      <c r="H463" s="40">
        <v>177.83333333333331</v>
      </c>
      <c r="I463" s="40">
        <v>184.81666666666666</v>
      </c>
      <c r="J463" s="40">
        <v>191.73333333333332</v>
      </c>
      <c r="K463" s="31">
        <v>177.9</v>
      </c>
      <c r="L463" s="31">
        <v>164</v>
      </c>
      <c r="M463" s="31">
        <v>18.579339999999998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1014.55</v>
      </c>
      <c r="D464" s="40">
        <v>1013.8666666666667</v>
      </c>
      <c r="E464" s="40">
        <v>1003.6833333333334</v>
      </c>
      <c r="F464" s="40">
        <v>992.81666666666672</v>
      </c>
      <c r="G464" s="40">
        <v>982.63333333333344</v>
      </c>
      <c r="H464" s="40">
        <v>1024.7333333333333</v>
      </c>
      <c r="I464" s="40">
        <v>1034.9166666666665</v>
      </c>
      <c r="J464" s="40">
        <v>1045.7833333333333</v>
      </c>
      <c r="K464" s="31">
        <v>1024.05</v>
      </c>
      <c r="L464" s="31">
        <v>1003</v>
      </c>
      <c r="M464" s="31">
        <v>2.8754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1350.75</v>
      </c>
      <c r="D465" s="40">
        <v>1353.4833333333333</v>
      </c>
      <c r="E465" s="40">
        <v>1342.2666666666667</v>
      </c>
      <c r="F465" s="40">
        <v>1333.7833333333333</v>
      </c>
      <c r="G465" s="40">
        <v>1322.5666666666666</v>
      </c>
      <c r="H465" s="40">
        <v>1361.9666666666667</v>
      </c>
      <c r="I465" s="40">
        <v>1373.1833333333334</v>
      </c>
      <c r="J465" s="40">
        <v>1381.6666666666667</v>
      </c>
      <c r="K465" s="31">
        <v>1364.7</v>
      </c>
      <c r="L465" s="31">
        <v>1345</v>
      </c>
      <c r="M465" s="31">
        <v>0.21618000000000001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1158.55</v>
      </c>
      <c r="D466" s="40">
        <v>1163.6000000000001</v>
      </c>
      <c r="E466" s="40">
        <v>1146.2000000000003</v>
      </c>
      <c r="F466" s="40">
        <v>1133.8500000000001</v>
      </c>
      <c r="G466" s="40">
        <v>1116.4500000000003</v>
      </c>
      <c r="H466" s="40">
        <v>1175.9500000000003</v>
      </c>
      <c r="I466" s="40">
        <v>1193.3500000000004</v>
      </c>
      <c r="J466" s="40">
        <v>1205.7000000000003</v>
      </c>
      <c r="K466" s="31">
        <v>1181</v>
      </c>
      <c r="L466" s="31">
        <v>1151.25</v>
      </c>
      <c r="M466" s="31">
        <v>0.53722000000000003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1697.4</v>
      </c>
      <c r="D467" s="40">
        <v>1704.1333333333332</v>
      </c>
      <c r="E467" s="40">
        <v>1683.2666666666664</v>
      </c>
      <c r="F467" s="40">
        <v>1669.1333333333332</v>
      </c>
      <c r="G467" s="40">
        <v>1648.2666666666664</v>
      </c>
      <c r="H467" s="40">
        <v>1718.2666666666664</v>
      </c>
      <c r="I467" s="40">
        <v>1739.1333333333332</v>
      </c>
      <c r="J467" s="40">
        <v>1753.2666666666664</v>
      </c>
      <c r="K467" s="31">
        <v>1725</v>
      </c>
      <c r="L467" s="31">
        <v>1690</v>
      </c>
      <c r="M467" s="31">
        <v>0.17649999999999999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2375.35</v>
      </c>
      <c r="D468" s="40">
        <v>2336.5333333333333</v>
      </c>
      <c r="E468" s="40">
        <v>2288.8166666666666</v>
      </c>
      <c r="F468" s="40">
        <v>2202.2833333333333</v>
      </c>
      <c r="G468" s="40">
        <v>2154.5666666666666</v>
      </c>
      <c r="H468" s="40">
        <v>2423.0666666666666</v>
      </c>
      <c r="I468" s="40">
        <v>2470.7833333333328</v>
      </c>
      <c r="J468" s="40">
        <v>2557.3166666666666</v>
      </c>
      <c r="K468" s="31">
        <v>2384.25</v>
      </c>
      <c r="L468" s="31">
        <v>2250</v>
      </c>
      <c r="M468" s="31">
        <v>83.610609999999994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3074.25</v>
      </c>
      <c r="D469" s="40">
        <v>3082.1166666666668</v>
      </c>
      <c r="E469" s="40">
        <v>3054.2333333333336</v>
      </c>
      <c r="F469" s="40">
        <v>3034.2166666666667</v>
      </c>
      <c r="G469" s="40">
        <v>3006.3333333333335</v>
      </c>
      <c r="H469" s="40">
        <v>3102.1333333333337</v>
      </c>
      <c r="I469" s="40">
        <v>3130.0166666666669</v>
      </c>
      <c r="J469" s="40">
        <v>3150.0333333333338</v>
      </c>
      <c r="K469" s="31">
        <v>3110</v>
      </c>
      <c r="L469" s="31">
        <v>3062.1</v>
      </c>
      <c r="M469" s="31">
        <v>0.61331999999999998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510.05</v>
      </c>
      <c r="D470" s="40">
        <v>510.61666666666662</v>
      </c>
      <c r="E470" s="40">
        <v>504.43333333333328</v>
      </c>
      <c r="F470" s="40">
        <v>498.81666666666666</v>
      </c>
      <c r="G470" s="40">
        <v>492.63333333333333</v>
      </c>
      <c r="H470" s="40">
        <v>516.23333333333323</v>
      </c>
      <c r="I470" s="40">
        <v>522.41666666666652</v>
      </c>
      <c r="J470" s="40">
        <v>528.03333333333319</v>
      </c>
      <c r="K470" s="31">
        <v>516.79999999999995</v>
      </c>
      <c r="L470" s="31">
        <v>505</v>
      </c>
      <c r="M470" s="31">
        <v>4.7119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1108.8499999999999</v>
      </c>
      <c r="D471" s="40">
        <v>1096.95</v>
      </c>
      <c r="E471" s="40">
        <v>1066.95</v>
      </c>
      <c r="F471" s="40">
        <v>1025.05</v>
      </c>
      <c r="G471" s="40">
        <v>995.05</v>
      </c>
      <c r="H471" s="40">
        <v>1138.8500000000001</v>
      </c>
      <c r="I471" s="40">
        <v>1168.8500000000001</v>
      </c>
      <c r="J471" s="40">
        <v>1210.7500000000002</v>
      </c>
      <c r="K471" s="31">
        <v>1126.95</v>
      </c>
      <c r="L471" s="31">
        <v>1055.05</v>
      </c>
      <c r="M471" s="31">
        <v>19.88186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32.4</v>
      </c>
      <c r="D472" s="40">
        <v>33.43333333333333</v>
      </c>
      <c r="E472" s="40">
        <v>31.266666666666659</v>
      </c>
      <c r="F472" s="40">
        <v>30.133333333333326</v>
      </c>
      <c r="G472" s="40">
        <v>27.966666666666654</v>
      </c>
      <c r="H472" s="40">
        <v>34.566666666666663</v>
      </c>
      <c r="I472" s="40">
        <v>36.733333333333334</v>
      </c>
      <c r="J472" s="40">
        <v>37.866666666666667</v>
      </c>
      <c r="K472" s="31">
        <v>35.6</v>
      </c>
      <c r="L472" s="31">
        <v>32.299999999999997</v>
      </c>
      <c r="M472" s="31">
        <v>1571.41056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174.25</v>
      </c>
      <c r="D473" s="40">
        <v>176.26666666666665</v>
      </c>
      <c r="E473" s="40">
        <v>170.83333333333331</v>
      </c>
      <c r="F473" s="40">
        <v>167.41666666666666</v>
      </c>
      <c r="G473" s="40">
        <v>161.98333333333332</v>
      </c>
      <c r="H473" s="40">
        <v>179.68333333333331</v>
      </c>
      <c r="I473" s="40">
        <v>185.11666666666665</v>
      </c>
      <c r="J473" s="40">
        <v>188.5333333333333</v>
      </c>
      <c r="K473" s="31">
        <v>181.7</v>
      </c>
      <c r="L473" s="31">
        <v>172.85</v>
      </c>
      <c r="M473" s="31">
        <v>2.1818599999999999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1327.3</v>
      </c>
      <c r="D474" s="40">
        <v>1319.6499999999999</v>
      </c>
      <c r="E474" s="40">
        <v>1301.6499999999996</v>
      </c>
      <c r="F474" s="40">
        <v>1275.9999999999998</v>
      </c>
      <c r="G474" s="40">
        <v>1257.9999999999995</v>
      </c>
      <c r="H474" s="40">
        <v>1345.2999999999997</v>
      </c>
      <c r="I474" s="40">
        <v>1363.3000000000002</v>
      </c>
      <c r="J474" s="40">
        <v>1388.9499999999998</v>
      </c>
      <c r="K474" s="31">
        <v>1337.65</v>
      </c>
      <c r="L474" s="31">
        <v>1294</v>
      </c>
      <c r="M474" s="31">
        <v>1.0210699999999999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13.55</v>
      </c>
      <c r="D475" s="40">
        <v>13.583333333333334</v>
      </c>
      <c r="E475" s="40">
        <v>13.466666666666669</v>
      </c>
      <c r="F475" s="40">
        <v>13.383333333333335</v>
      </c>
      <c r="G475" s="40">
        <v>13.266666666666669</v>
      </c>
      <c r="H475" s="40">
        <v>13.666666666666668</v>
      </c>
      <c r="I475" s="40">
        <v>13.783333333333331</v>
      </c>
      <c r="J475" s="40">
        <v>13.866666666666667</v>
      </c>
      <c r="K475" s="31">
        <v>13.7</v>
      </c>
      <c r="L475" s="31">
        <v>13.5</v>
      </c>
      <c r="M475" s="31">
        <v>27.023029999999999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567.95000000000005</v>
      </c>
      <c r="D476" s="40">
        <v>572.68333333333339</v>
      </c>
      <c r="E476" s="40">
        <v>560.36666666666679</v>
      </c>
      <c r="F476" s="40">
        <v>552.78333333333342</v>
      </c>
      <c r="G476" s="40">
        <v>540.46666666666681</v>
      </c>
      <c r="H476" s="40">
        <v>580.26666666666677</v>
      </c>
      <c r="I476" s="40">
        <v>592.58333333333337</v>
      </c>
      <c r="J476" s="40">
        <v>600.16666666666674</v>
      </c>
      <c r="K476" s="31">
        <v>585</v>
      </c>
      <c r="L476" s="31">
        <v>565.1</v>
      </c>
      <c r="M476" s="31">
        <v>7.2006399999999999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727.5</v>
      </c>
      <c r="D477" s="40">
        <v>728.83333333333337</v>
      </c>
      <c r="E477" s="40">
        <v>721.66666666666674</v>
      </c>
      <c r="F477" s="40">
        <v>715.83333333333337</v>
      </c>
      <c r="G477" s="40">
        <v>708.66666666666674</v>
      </c>
      <c r="H477" s="40">
        <v>734.66666666666674</v>
      </c>
      <c r="I477" s="40">
        <v>741.83333333333348</v>
      </c>
      <c r="J477" s="40">
        <v>747.66666666666674</v>
      </c>
      <c r="K477" s="31">
        <v>736</v>
      </c>
      <c r="L477" s="31">
        <v>723</v>
      </c>
      <c r="M477" s="31">
        <v>22.331109999999999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1044.0999999999999</v>
      </c>
      <c r="D478" s="40">
        <v>1042.0166666666667</v>
      </c>
      <c r="E478" s="40">
        <v>1029.0333333333333</v>
      </c>
      <c r="F478" s="40">
        <v>1013.9666666666667</v>
      </c>
      <c r="G478" s="40">
        <v>1000.9833333333333</v>
      </c>
      <c r="H478" s="40">
        <v>1057.0833333333333</v>
      </c>
      <c r="I478" s="40">
        <v>1070.0666666666664</v>
      </c>
      <c r="J478" s="40">
        <v>1085.1333333333332</v>
      </c>
      <c r="K478" s="31">
        <v>1055</v>
      </c>
      <c r="L478" s="31">
        <v>1026.95</v>
      </c>
      <c r="M478" s="31">
        <v>1.8679600000000001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152.30000000000001</v>
      </c>
      <c r="D479" s="40">
        <v>152.6</v>
      </c>
      <c r="E479" s="40">
        <v>151.5</v>
      </c>
      <c r="F479" s="40">
        <v>150.70000000000002</v>
      </c>
      <c r="G479" s="40">
        <v>149.60000000000002</v>
      </c>
      <c r="H479" s="40">
        <v>153.39999999999998</v>
      </c>
      <c r="I479" s="40">
        <v>154.49999999999994</v>
      </c>
      <c r="J479" s="40">
        <v>155.29999999999995</v>
      </c>
      <c r="K479" s="31">
        <v>153.69999999999999</v>
      </c>
      <c r="L479" s="31">
        <v>151.80000000000001</v>
      </c>
      <c r="M479" s="31">
        <v>3.79779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20.65</v>
      </c>
      <c r="D480" s="40">
        <v>20.733333333333331</v>
      </c>
      <c r="E480" s="40">
        <v>20.516666666666662</v>
      </c>
      <c r="F480" s="40">
        <v>20.383333333333333</v>
      </c>
      <c r="G480" s="40">
        <v>20.166666666666664</v>
      </c>
      <c r="H480" s="40">
        <v>20.86666666666666</v>
      </c>
      <c r="I480" s="40">
        <v>21.083333333333329</v>
      </c>
      <c r="J480" s="40">
        <v>21.216666666666658</v>
      </c>
      <c r="K480" s="31">
        <v>20.95</v>
      </c>
      <c r="L480" s="31">
        <v>20.6</v>
      </c>
      <c r="M480" s="31">
        <v>17.303470000000001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7354.6</v>
      </c>
      <c r="D481" s="40">
        <v>7374.833333333333</v>
      </c>
      <c r="E481" s="40">
        <v>7291.7166666666662</v>
      </c>
      <c r="F481" s="40">
        <v>7228.833333333333</v>
      </c>
      <c r="G481" s="40">
        <v>7145.7166666666662</v>
      </c>
      <c r="H481" s="40">
        <v>7437.7166666666662</v>
      </c>
      <c r="I481" s="40">
        <v>7520.833333333333</v>
      </c>
      <c r="J481" s="40">
        <v>7583.7166666666662</v>
      </c>
      <c r="K481" s="31">
        <v>7457.95</v>
      </c>
      <c r="L481" s="31">
        <v>7311.95</v>
      </c>
      <c r="M481" s="31">
        <v>5.8311299999999999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37.299999999999997</v>
      </c>
      <c r="D482" s="40">
        <v>37.25</v>
      </c>
      <c r="E482" s="40">
        <v>36.950000000000003</v>
      </c>
      <c r="F482" s="40">
        <v>36.6</v>
      </c>
      <c r="G482" s="40">
        <v>36.300000000000004</v>
      </c>
      <c r="H482" s="40">
        <v>37.6</v>
      </c>
      <c r="I482" s="40">
        <v>37.9</v>
      </c>
      <c r="J482" s="40">
        <v>38.25</v>
      </c>
      <c r="K482" s="31">
        <v>37.549999999999997</v>
      </c>
      <c r="L482" s="31">
        <v>36.9</v>
      </c>
      <c r="M482" s="31">
        <v>93.690979999999996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1643.7</v>
      </c>
      <c r="D483" s="40">
        <v>1628.9333333333334</v>
      </c>
      <c r="E483" s="40">
        <v>1599.7666666666669</v>
      </c>
      <c r="F483" s="40">
        <v>1555.8333333333335</v>
      </c>
      <c r="G483" s="40">
        <v>1526.666666666667</v>
      </c>
      <c r="H483" s="40">
        <v>1672.8666666666668</v>
      </c>
      <c r="I483" s="40">
        <v>1702.0333333333333</v>
      </c>
      <c r="J483" s="40">
        <v>1745.9666666666667</v>
      </c>
      <c r="K483" s="31">
        <v>1658.1</v>
      </c>
      <c r="L483" s="31">
        <v>1585</v>
      </c>
      <c r="M483" s="31">
        <v>11.66939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902.7</v>
      </c>
      <c r="D484" s="40">
        <v>898.88333333333333</v>
      </c>
      <c r="E484" s="40">
        <v>881.81666666666661</v>
      </c>
      <c r="F484" s="40">
        <v>860.93333333333328</v>
      </c>
      <c r="G484" s="40">
        <v>843.86666666666656</v>
      </c>
      <c r="H484" s="40">
        <v>919.76666666666665</v>
      </c>
      <c r="I484" s="40">
        <v>936.83333333333348</v>
      </c>
      <c r="J484" s="40">
        <v>957.7166666666667</v>
      </c>
      <c r="K484" s="31">
        <v>915.95</v>
      </c>
      <c r="L484" s="31">
        <v>878</v>
      </c>
      <c r="M484" s="31">
        <v>36.293619999999997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264.60000000000002</v>
      </c>
      <c r="D485" s="40">
        <v>263.16666666666669</v>
      </c>
      <c r="E485" s="40">
        <v>259.43333333333339</v>
      </c>
      <c r="F485" s="40">
        <v>254.26666666666671</v>
      </c>
      <c r="G485" s="40">
        <v>250.53333333333342</v>
      </c>
      <c r="H485" s="40">
        <v>268.33333333333337</v>
      </c>
      <c r="I485" s="40">
        <v>272.06666666666661</v>
      </c>
      <c r="J485" s="40">
        <v>277.23333333333335</v>
      </c>
      <c r="K485" s="31">
        <v>266.89999999999998</v>
      </c>
      <c r="L485" s="31">
        <v>258</v>
      </c>
      <c r="M485" s="31">
        <v>8.8516700000000004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3809.9</v>
      </c>
      <c r="D486" s="40">
        <v>3832.6333333333332</v>
      </c>
      <c r="E486" s="40">
        <v>3702.2666666666664</v>
      </c>
      <c r="F486" s="40">
        <v>3594.6333333333332</v>
      </c>
      <c r="G486" s="40">
        <v>3464.2666666666664</v>
      </c>
      <c r="H486" s="40">
        <v>3940.2666666666664</v>
      </c>
      <c r="I486" s="40">
        <v>4070.6333333333332</v>
      </c>
      <c r="J486" s="40">
        <v>4178.2666666666664</v>
      </c>
      <c r="K486" s="31">
        <v>3963</v>
      </c>
      <c r="L486" s="31">
        <v>3725</v>
      </c>
      <c r="M486" s="31">
        <v>0.24285999999999999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545.54999999999995</v>
      </c>
      <c r="D487" s="40">
        <v>532.03333333333342</v>
      </c>
      <c r="E487" s="40">
        <v>511.21666666666681</v>
      </c>
      <c r="F487" s="40">
        <v>476.88333333333338</v>
      </c>
      <c r="G487" s="40">
        <v>456.06666666666678</v>
      </c>
      <c r="H487" s="40">
        <v>566.36666666666679</v>
      </c>
      <c r="I487" s="40">
        <v>587.18333333333339</v>
      </c>
      <c r="J487" s="40">
        <v>621.51666666666688</v>
      </c>
      <c r="K487" s="31">
        <v>552.85</v>
      </c>
      <c r="L487" s="31">
        <v>497.7</v>
      </c>
      <c r="M487" s="31">
        <v>27.43684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3434.2</v>
      </c>
      <c r="D488" s="40">
        <v>3448.0666666666671</v>
      </c>
      <c r="E488" s="40">
        <v>3416.1333333333341</v>
      </c>
      <c r="F488" s="40">
        <v>3398.0666666666671</v>
      </c>
      <c r="G488" s="40">
        <v>3366.1333333333341</v>
      </c>
      <c r="H488" s="40">
        <v>3466.1333333333341</v>
      </c>
      <c r="I488" s="40">
        <v>3498.0666666666675</v>
      </c>
      <c r="J488" s="40">
        <v>3516.1333333333341</v>
      </c>
      <c r="K488" s="31">
        <v>3480</v>
      </c>
      <c r="L488" s="31">
        <v>3430</v>
      </c>
      <c r="M488" s="31">
        <v>3.0089999999999999E-2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709.95</v>
      </c>
      <c r="D489" s="40">
        <v>710.6</v>
      </c>
      <c r="E489" s="40">
        <v>702.30000000000007</v>
      </c>
      <c r="F489" s="40">
        <v>694.65000000000009</v>
      </c>
      <c r="G489" s="40">
        <v>686.35000000000014</v>
      </c>
      <c r="H489" s="40">
        <v>718.25</v>
      </c>
      <c r="I489" s="40">
        <v>726.55</v>
      </c>
      <c r="J489" s="40">
        <v>734.19999999999993</v>
      </c>
      <c r="K489" s="31">
        <v>718.9</v>
      </c>
      <c r="L489" s="31">
        <v>702.95</v>
      </c>
      <c r="M489" s="31">
        <v>1.38534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41.15</v>
      </c>
      <c r="D490" s="40">
        <v>40.916666666666664</v>
      </c>
      <c r="E490" s="40">
        <v>40.43333333333333</v>
      </c>
      <c r="F490" s="40">
        <v>39.716666666666669</v>
      </c>
      <c r="G490" s="40">
        <v>39.233333333333334</v>
      </c>
      <c r="H490" s="40">
        <v>41.633333333333326</v>
      </c>
      <c r="I490" s="40">
        <v>42.11666666666666</v>
      </c>
      <c r="J490" s="40">
        <v>42.833333333333321</v>
      </c>
      <c r="K490" s="31">
        <v>41.4</v>
      </c>
      <c r="L490" s="31">
        <v>40.200000000000003</v>
      </c>
      <c r="M490" s="31">
        <v>57.54072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1580.35</v>
      </c>
      <c r="D491" s="40">
        <v>1580.8666666666668</v>
      </c>
      <c r="E491" s="40">
        <v>1549.4833333333336</v>
      </c>
      <c r="F491" s="40">
        <v>1518.6166666666668</v>
      </c>
      <c r="G491" s="40">
        <v>1487.2333333333336</v>
      </c>
      <c r="H491" s="40">
        <v>1611.7333333333336</v>
      </c>
      <c r="I491" s="40">
        <v>1643.1166666666668</v>
      </c>
      <c r="J491" s="40">
        <v>1673.9833333333336</v>
      </c>
      <c r="K491" s="31">
        <v>1612.25</v>
      </c>
      <c r="L491" s="31">
        <v>1550</v>
      </c>
      <c r="M491" s="31">
        <v>1.0013000000000001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1931.15</v>
      </c>
      <c r="D492" s="40">
        <v>1936.1333333333334</v>
      </c>
      <c r="E492" s="40">
        <v>1907.8166666666668</v>
      </c>
      <c r="F492" s="40">
        <v>1884.4833333333333</v>
      </c>
      <c r="G492" s="40">
        <v>1856.1666666666667</v>
      </c>
      <c r="H492" s="40">
        <v>1959.4666666666669</v>
      </c>
      <c r="I492" s="40">
        <v>1987.7833333333335</v>
      </c>
      <c r="J492" s="40">
        <v>2011.116666666667</v>
      </c>
      <c r="K492" s="31">
        <v>1964.45</v>
      </c>
      <c r="L492" s="31">
        <v>1912.8</v>
      </c>
      <c r="M492" s="31">
        <v>0.41936000000000001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305</v>
      </c>
      <c r="D493" s="40">
        <v>303.46666666666664</v>
      </c>
      <c r="E493" s="40">
        <v>297.5333333333333</v>
      </c>
      <c r="F493" s="40">
        <v>290.06666666666666</v>
      </c>
      <c r="G493" s="40">
        <v>284.13333333333333</v>
      </c>
      <c r="H493" s="40">
        <v>310.93333333333328</v>
      </c>
      <c r="I493" s="40">
        <v>316.86666666666656</v>
      </c>
      <c r="J493" s="40">
        <v>324.33333333333326</v>
      </c>
      <c r="K493" s="31">
        <v>309.39999999999998</v>
      </c>
      <c r="L493" s="31">
        <v>296</v>
      </c>
      <c r="M493" s="31">
        <v>6.3235000000000001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906</v>
      </c>
      <c r="D494" s="40">
        <v>903.33333333333337</v>
      </c>
      <c r="E494" s="40">
        <v>896.66666666666674</v>
      </c>
      <c r="F494" s="40">
        <v>887.33333333333337</v>
      </c>
      <c r="G494" s="40">
        <v>880.66666666666674</v>
      </c>
      <c r="H494" s="40">
        <v>912.66666666666674</v>
      </c>
      <c r="I494" s="40">
        <v>919.33333333333348</v>
      </c>
      <c r="J494" s="40">
        <v>928.66666666666674</v>
      </c>
      <c r="K494" s="31">
        <v>910</v>
      </c>
      <c r="L494" s="31">
        <v>894</v>
      </c>
      <c r="M494" s="31">
        <v>3.5490699999999999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290.8</v>
      </c>
      <c r="D495" s="40">
        <v>291.93333333333334</v>
      </c>
      <c r="E495" s="40">
        <v>288.9666666666667</v>
      </c>
      <c r="F495" s="40">
        <v>287.13333333333338</v>
      </c>
      <c r="G495" s="40">
        <v>284.16666666666674</v>
      </c>
      <c r="H495" s="40">
        <v>293.76666666666665</v>
      </c>
      <c r="I495" s="40">
        <v>296.73333333333323</v>
      </c>
      <c r="J495" s="40">
        <v>298.56666666666661</v>
      </c>
      <c r="K495" s="31">
        <v>294.89999999999998</v>
      </c>
      <c r="L495" s="31">
        <v>290.10000000000002</v>
      </c>
      <c r="M495" s="31">
        <v>77.381370000000004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2956.35</v>
      </c>
      <c r="D496" s="40">
        <v>2963.0833333333335</v>
      </c>
      <c r="E496" s="40">
        <v>2922.2666666666669</v>
      </c>
      <c r="F496" s="40">
        <v>2888.1833333333334</v>
      </c>
      <c r="G496" s="40">
        <v>2847.3666666666668</v>
      </c>
      <c r="H496" s="40">
        <v>2997.166666666667</v>
      </c>
      <c r="I496" s="40">
        <v>3037.9833333333336</v>
      </c>
      <c r="J496" s="40">
        <v>3072.0666666666671</v>
      </c>
      <c r="K496" s="31">
        <v>3003.9</v>
      </c>
      <c r="L496" s="31">
        <v>2929</v>
      </c>
      <c r="M496" s="31">
        <v>0.54937000000000002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2153</v>
      </c>
      <c r="D497" s="40">
        <v>2125.1166666666668</v>
      </c>
      <c r="E497" s="40">
        <v>2082.8833333333337</v>
      </c>
      <c r="F497" s="40">
        <v>2012.7666666666669</v>
      </c>
      <c r="G497" s="40">
        <v>1970.5333333333338</v>
      </c>
      <c r="H497" s="40">
        <v>2195.2333333333336</v>
      </c>
      <c r="I497" s="40">
        <v>2237.4666666666672</v>
      </c>
      <c r="J497" s="40">
        <v>2307.5833333333335</v>
      </c>
      <c r="K497" s="31">
        <v>2167.35</v>
      </c>
      <c r="L497" s="31">
        <v>2055</v>
      </c>
      <c r="M497" s="31">
        <v>2.67625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11.35</v>
      </c>
      <c r="D498" s="40">
        <v>11.466666666666667</v>
      </c>
      <c r="E498" s="40">
        <v>11.133333333333333</v>
      </c>
      <c r="F498" s="40">
        <v>10.916666666666666</v>
      </c>
      <c r="G498" s="40">
        <v>10.583333333333332</v>
      </c>
      <c r="H498" s="40">
        <v>11.683333333333334</v>
      </c>
      <c r="I498" s="40">
        <v>12.016666666666666</v>
      </c>
      <c r="J498" s="40">
        <v>12.233333333333334</v>
      </c>
      <c r="K498" s="31">
        <v>11.8</v>
      </c>
      <c r="L498" s="31">
        <v>11.25</v>
      </c>
      <c r="M498" s="31">
        <v>2675.4707899999999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1283</v>
      </c>
      <c r="D499" s="40">
        <v>1267.7333333333333</v>
      </c>
      <c r="E499" s="40">
        <v>1244.4666666666667</v>
      </c>
      <c r="F499" s="40">
        <v>1205.9333333333334</v>
      </c>
      <c r="G499" s="40">
        <v>1182.6666666666667</v>
      </c>
      <c r="H499" s="40">
        <v>1306.2666666666667</v>
      </c>
      <c r="I499" s="40">
        <v>1329.5333333333335</v>
      </c>
      <c r="J499" s="40">
        <v>1368.0666666666666</v>
      </c>
      <c r="K499" s="31">
        <v>1291</v>
      </c>
      <c r="L499" s="31">
        <v>1229.2</v>
      </c>
      <c r="M499" s="31">
        <v>21.991060000000001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7291.35</v>
      </c>
      <c r="D500" s="40">
        <v>7246.8499999999995</v>
      </c>
      <c r="E500" s="40">
        <v>7193.6999999999989</v>
      </c>
      <c r="F500" s="40">
        <v>7096.0499999999993</v>
      </c>
      <c r="G500" s="40">
        <v>7042.8999999999987</v>
      </c>
      <c r="H500" s="40">
        <v>7344.4999999999991</v>
      </c>
      <c r="I500" s="40">
        <v>7397.6499999999987</v>
      </c>
      <c r="J500" s="40">
        <v>7495.2999999999993</v>
      </c>
      <c r="K500" s="31">
        <v>7300</v>
      </c>
      <c r="L500" s="31">
        <v>7149.2</v>
      </c>
      <c r="M500" s="31">
        <v>5.6349999999999997E-2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145.15</v>
      </c>
      <c r="D501" s="40">
        <v>145.88333333333333</v>
      </c>
      <c r="E501" s="40">
        <v>144.36666666666665</v>
      </c>
      <c r="F501" s="40">
        <v>143.58333333333331</v>
      </c>
      <c r="G501" s="40">
        <v>142.06666666666663</v>
      </c>
      <c r="H501" s="40">
        <v>146.66666666666666</v>
      </c>
      <c r="I501" s="40">
        <v>148.18333333333331</v>
      </c>
      <c r="J501" s="40">
        <v>148.96666666666667</v>
      </c>
      <c r="K501" s="31">
        <v>147.4</v>
      </c>
      <c r="L501" s="31">
        <v>145.1</v>
      </c>
      <c r="M501" s="31">
        <v>14.294750000000001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166</v>
      </c>
      <c r="D502" s="40">
        <v>165.76666666666668</v>
      </c>
      <c r="E502" s="40">
        <v>163.73333333333335</v>
      </c>
      <c r="F502" s="40">
        <v>161.46666666666667</v>
      </c>
      <c r="G502" s="40">
        <v>159.43333333333334</v>
      </c>
      <c r="H502" s="40">
        <v>168.03333333333336</v>
      </c>
      <c r="I502" s="40">
        <v>170.06666666666672</v>
      </c>
      <c r="J502" s="40">
        <v>172.33333333333337</v>
      </c>
      <c r="K502" s="31">
        <v>167.8</v>
      </c>
      <c r="L502" s="31">
        <v>163.5</v>
      </c>
      <c r="M502" s="31">
        <v>30.582619999999999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552.29999999999995</v>
      </c>
      <c r="D503" s="40">
        <v>557.36666666666667</v>
      </c>
      <c r="E503" s="40">
        <v>544.93333333333339</v>
      </c>
      <c r="F503" s="40">
        <v>537.56666666666672</v>
      </c>
      <c r="G503" s="40">
        <v>525.13333333333344</v>
      </c>
      <c r="H503" s="40">
        <v>564.73333333333335</v>
      </c>
      <c r="I503" s="40">
        <v>577.16666666666652</v>
      </c>
      <c r="J503" s="40">
        <v>584.5333333333333</v>
      </c>
      <c r="K503" s="31">
        <v>569.79999999999995</v>
      </c>
      <c r="L503" s="31">
        <v>550</v>
      </c>
      <c r="M503" s="31">
        <v>0.51785999999999999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2385.6</v>
      </c>
      <c r="D504" s="40">
        <v>2370.5</v>
      </c>
      <c r="E504" s="40">
        <v>2345</v>
      </c>
      <c r="F504" s="40">
        <v>2304.4</v>
      </c>
      <c r="G504" s="40">
        <v>2278.9</v>
      </c>
      <c r="H504" s="40">
        <v>2411.1</v>
      </c>
      <c r="I504" s="40">
        <v>2436.6</v>
      </c>
      <c r="J504" s="40">
        <v>2477.1999999999998</v>
      </c>
      <c r="K504" s="31">
        <v>2396</v>
      </c>
      <c r="L504" s="31">
        <v>2329.9</v>
      </c>
      <c r="M504" s="31">
        <v>2.9950199999999998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642.95000000000005</v>
      </c>
      <c r="D505" s="40">
        <v>642.80000000000007</v>
      </c>
      <c r="E505" s="40">
        <v>637.05000000000018</v>
      </c>
      <c r="F505" s="40">
        <v>631.15000000000009</v>
      </c>
      <c r="G505" s="40">
        <v>625.4000000000002</v>
      </c>
      <c r="H505" s="40">
        <v>648.70000000000016</v>
      </c>
      <c r="I505" s="40">
        <v>654.44999999999993</v>
      </c>
      <c r="J505" s="40">
        <v>660.35000000000014</v>
      </c>
      <c r="K505" s="31">
        <v>648.54999999999995</v>
      </c>
      <c r="L505" s="31">
        <v>636.9</v>
      </c>
      <c r="M505" s="31">
        <v>37.243429999999996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480.3</v>
      </c>
      <c r="D506" s="40">
        <v>470.58333333333331</v>
      </c>
      <c r="E506" s="40">
        <v>455.26666666666665</v>
      </c>
      <c r="F506" s="40">
        <v>430.23333333333335</v>
      </c>
      <c r="G506" s="40">
        <v>414.91666666666669</v>
      </c>
      <c r="H506" s="40">
        <v>495.61666666666662</v>
      </c>
      <c r="I506" s="40">
        <v>510.93333333333334</v>
      </c>
      <c r="J506" s="40">
        <v>535.96666666666658</v>
      </c>
      <c r="K506" s="31">
        <v>485.9</v>
      </c>
      <c r="L506" s="31">
        <v>445.55</v>
      </c>
      <c r="M506" s="31">
        <v>28.03294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13.15</v>
      </c>
      <c r="D507" s="40">
        <v>13.15</v>
      </c>
      <c r="E507" s="40">
        <v>12.850000000000001</v>
      </c>
      <c r="F507" s="40">
        <v>12.55</v>
      </c>
      <c r="G507" s="40">
        <v>12.250000000000002</v>
      </c>
      <c r="H507" s="40">
        <v>13.450000000000001</v>
      </c>
      <c r="I507" s="40">
        <v>13.750000000000002</v>
      </c>
      <c r="J507" s="40">
        <v>14.05</v>
      </c>
      <c r="K507" s="31">
        <v>13.45</v>
      </c>
      <c r="L507" s="31">
        <v>12.85</v>
      </c>
      <c r="M507" s="31">
        <v>1508.9588799999999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292.7</v>
      </c>
      <c r="D508" s="40">
        <v>293.90000000000003</v>
      </c>
      <c r="E508" s="40">
        <v>290.30000000000007</v>
      </c>
      <c r="F508" s="40">
        <v>287.90000000000003</v>
      </c>
      <c r="G508" s="40">
        <v>284.30000000000007</v>
      </c>
      <c r="H508" s="40">
        <v>296.30000000000007</v>
      </c>
      <c r="I508" s="40">
        <v>299.90000000000009</v>
      </c>
      <c r="J508" s="40">
        <v>302.30000000000007</v>
      </c>
      <c r="K508" s="31">
        <v>297.5</v>
      </c>
      <c r="L508" s="31">
        <v>291.5</v>
      </c>
      <c r="M508" s="31">
        <v>95.133970000000005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465.2</v>
      </c>
      <c r="D509" s="40">
        <v>468.11666666666662</v>
      </c>
      <c r="E509" s="40">
        <v>460.13333333333321</v>
      </c>
      <c r="F509" s="40">
        <v>455.06666666666661</v>
      </c>
      <c r="G509" s="40">
        <v>447.0833333333332</v>
      </c>
      <c r="H509" s="40">
        <v>473.18333333333322</v>
      </c>
      <c r="I509" s="40">
        <v>481.16666666666669</v>
      </c>
      <c r="J509" s="40">
        <v>486.23333333333323</v>
      </c>
      <c r="K509" s="31">
        <v>476.1</v>
      </c>
      <c r="L509" s="31">
        <v>463.05</v>
      </c>
      <c r="M509" s="31">
        <v>7.0612199999999996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2309.15</v>
      </c>
      <c r="D510" s="40">
        <v>2315.2333333333336</v>
      </c>
      <c r="E510" s="40">
        <v>2295.0166666666673</v>
      </c>
      <c r="F510" s="40">
        <v>2280.8833333333337</v>
      </c>
      <c r="G510" s="40">
        <v>2260.6666666666674</v>
      </c>
      <c r="H510" s="40">
        <v>2329.3666666666672</v>
      </c>
      <c r="I510" s="40">
        <v>2349.5833333333335</v>
      </c>
      <c r="J510" s="40">
        <v>2363.7166666666672</v>
      </c>
      <c r="K510" s="31">
        <v>2335.4499999999998</v>
      </c>
      <c r="L510" s="31">
        <v>2301.1</v>
      </c>
      <c r="M510" s="31">
        <v>0.1845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2189.5</v>
      </c>
      <c r="D511" s="40">
        <v>2211.2666666666669</v>
      </c>
      <c r="E511" s="40">
        <v>2153.2333333333336</v>
      </c>
      <c r="F511" s="40">
        <v>2116.9666666666667</v>
      </c>
      <c r="G511" s="40">
        <v>2058.9333333333334</v>
      </c>
      <c r="H511" s="40">
        <v>2247.5333333333338</v>
      </c>
      <c r="I511" s="40">
        <v>2305.5666666666675</v>
      </c>
      <c r="J511" s="40">
        <v>2341.8333333333339</v>
      </c>
      <c r="K511" s="31">
        <v>2269.3000000000002</v>
      </c>
      <c r="L511" s="31">
        <v>2175</v>
      </c>
      <c r="M511" s="31">
        <v>0.64859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6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8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9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0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0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0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0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289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403"/>
      <c r="B5" s="404"/>
      <c r="C5" s="403"/>
      <c r="D5" s="404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288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588</v>
      </c>
      <c r="B7" s="405" t="s">
        <v>589</v>
      </c>
      <c r="C7" s="404"/>
      <c r="D7" s="7">
        <f>Main!B10</f>
        <v>44477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15.75" customHeight="1">
      <c r="A9" s="87" t="s">
        <v>590</v>
      </c>
      <c r="B9" s="88" t="s">
        <v>591</v>
      </c>
      <c r="C9" s="88" t="s">
        <v>592</v>
      </c>
      <c r="D9" s="88" t="s">
        <v>593</v>
      </c>
      <c r="E9" s="88" t="s">
        <v>594</v>
      </c>
      <c r="F9" s="88" t="s">
        <v>595</v>
      </c>
      <c r="G9" s="88" t="s">
        <v>596</v>
      </c>
      <c r="H9" s="88" t="s">
        <v>597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44476</v>
      </c>
      <c r="B10" s="32">
        <v>540615</v>
      </c>
      <c r="C10" s="31" t="s">
        <v>955</v>
      </c>
      <c r="D10" s="31" t="s">
        <v>956</v>
      </c>
      <c r="E10" s="31" t="s">
        <v>598</v>
      </c>
      <c r="F10" s="90">
        <v>12003</v>
      </c>
      <c r="G10" s="32">
        <v>11.37</v>
      </c>
      <c r="H10" s="32" t="s">
        <v>315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44476</v>
      </c>
      <c r="B11" s="32">
        <v>540615</v>
      </c>
      <c r="C11" s="31" t="s">
        <v>955</v>
      </c>
      <c r="D11" s="31" t="s">
        <v>956</v>
      </c>
      <c r="E11" s="31" t="s">
        <v>599</v>
      </c>
      <c r="F11" s="90">
        <v>136050</v>
      </c>
      <c r="G11" s="32">
        <v>11.37</v>
      </c>
      <c r="H11" s="32" t="s">
        <v>315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44476</v>
      </c>
      <c r="B12" s="32">
        <v>540615</v>
      </c>
      <c r="C12" s="31" t="s">
        <v>955</v>
      </c>
      <c r="D12" s="31" t="s">
        <v>957</v>
      </c>
      <c r="E12" s="31" t="s">
        <v>598</v>
      </c>
      <c r="F12" s="90">
        <v>92875</v>
      </c>
      <c r="G12" s="32">
        <v>11.37</v>
      </c>
      <c r="H12" s="32" t="s">
        <v>315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44476</v>
      </c>
      <c r="B13" s="32">
        <v>538778</v>
      </c>
      <c r="C13" s="31" t="s">
        <v>916</v>
      </c>
      <c r="D13" s="31" t="s">
        <v>917</v>
      </c>
      <c r="E13" s="31" t="s">
        <v>598</v>
      </c>
      <c r="F13" s="90">
        <v>55970</v>
      </c>
      <c r="G13" s="32">
        <v>52.25</v>
      </c>
      <c r="H13" s="32" t="s">
        <v>315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44476</v>
      </c>
      <c r="B14" s="32">
        <v>538778</v>
      </c>
      <c r="C14" s="31" t="s">
        <v>916</v>
      </c>
      <c r="D14" s="31" t="s">
        <v>917</v>
      </c>
      <c r="E14" s="31" t="s">
        <v>599</v>
      </c>
      <c r="F14" s="90">
        <v>55970</v>
      </c>
      <c r="G14" s="32">
        <v>53.12</v>
      </c>
      <c r="H14" s="32" t="s">
        <v>315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44476</v>
      </c>
      <c r="B15" s="32">
        <v>538778</v>
      </c>
      <c r="C15" s="31" t="s">
        <v>916</v>
      </c>
      <c r="D15" s="31" t="s">
        <v>918</v>
      </c>
      <c r="E15" s="31" t="s">
        <v>599</v>
      </c>
      <c r="F15" s="90">
        <v>95000</v>
      </c>
      <c r="G15" s="32">
        <v>52.31</v>
      </c>
      <c r="H15" s="32" t="s">
        <v>315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44476</v>
      </c>
      <c r="B16" s="32">
        <v>531991</v>
      </c>
      <c r="C16" s="31" t="s">
        <v>958</v>
      </c>
      <c r="D16" s="31" t="s">
        <v>959</v>
      </c>
      <c r="E16" s="31" t="s">
        <v>598</v>
      </c>
      <c r="F16" s="90">
        <v>738366</v>
      </c>
      <c r="G16" s="32">
        <v>0.41</v>
      </c>
      <c r="H16" s="32" t="s">
        <v>315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44476</v>
      </c>
      <c r="B17" s="32">
        <v>530109</v>
      </c>
      <c r="C17" s="31" t="s">
        <v>945</v>
      </c>
      <c r="D17" s="31" t="s">
        <v>960</v>
      </c>
      <c r="E17" s="31" t="s">
        <v>599</v>
      </c>
      <c r="F17" s="90">
        <v>1500000</v>
      </c>
      <c r="G17" s="32">
        <v>2.6</v>
      </c>
      <c r="H17" s="32" t="s">
        <v>315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44476</v>
      </c>
      <c r="B18" s="32">
        <v>531297</v>
      </c>
      <c r="C18" s="31" t="s">
        <v>961</v>
      </c>
      <c r="D18" s="31" t="s">
        <v>962</v>
      </c>
      <c r="E18" s="31" t="s">
        <v>599</v>
      </c>
      <c r="F18" s="90">
        <v>61625</v>
      </c>
      <c r="G18" s="32">
        <v>45.54</v>
      </c>
      <c r="H18" s="32" t="s">
        <v>315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44476</v>
      </c>
      <c r="B19" s="32">
        <v>539032</v>
      </c>
      <c r="C19" s="31" t="s">
        <v>963</v>
      </c>
      <c r="D19" s="31" t="s">
        <v>964</v>
      </c>
      <c r="E19" s="31" t="s">
        <v>598</v>
      </c>
      <c r="F19" s="90">
        <v>50000</v>
      </c>
      <c r="G19" s="32">
        <v>10.41</v>
      </c>
      <c r="H19" s="32" t="s">
        <v>315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44476</v>
      </c>
      <c r="B20" s="32">
        <v>540266</v>
      </c>
      <c r="C20" s="31" t="s">
        <v>965</v>
      </c>
      <c r="D20" s="31" t="s">
        <v>966</v>
      </c>
      <c r="E20" s="31" t="s">
        <v>599</v>
      </c>
      <c r="F20" s="90">
        <v>19200</v>
      </c>
      <c r="G20" s="32">
        <v>32.590000000000003</v>
      </c>
      <c r="H20" s="32" t="s">
        <v>315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44476</v>
      </c>
      <c r="B21" s="32">
        <v>540266</v>
      </c>
      <c r="C21" s="31" t="s">
        <v>965</v>
      </c>
      <c r="D21" s="31" t="s">
        <v>967</v>
      </c>
      <c r="E21" s="31" t="s">
        <v>598</v>
      </c>
      <c r="F21" s="90">
        <v>16254</v>
      </c>
      <c r="G21" s="32">
        <v>32.64</v>
      </c>
      <c r="H21" s="32" t="s">
        <v>315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44476</v>
      </c>
      <c r="B22" s="32">
        <v>540266</v>
      </c>
      <c r="C22" s="31" t="s">
        <v>965</v>
      </c>
      <c r="D22" s="31" t="s">
        <v>968</v>
      </c>
      <c r="E22" s="31" t="s">
        <v>599</v>
      </c>
      <c r="F22" s="90">
        <v>37500</v>
      </c>
      <c r="G22" s="32">
        <v>33.5</v>
      </c>
      <c r="H22" s="32" t="s">
        <v>315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44476</v>
      </c>
      <c r="B23" s="32">
        <v>540266</v>
      </c>
      <c r="C23" s="31" t="s">
        <v>965</v>
      </c>
      <c r="D23" s="31" t="s">
        <v>969</v>
      </c>
      <c r="E23" s="31" t="s">
        <v>598</v>
      </c>
      <c r="F23" s="90">
        <v>43359</v>
      </c>
      <c r="G23" s="32">
        <v>33.46</v>
      </c>
      <c r="H23" s="32" t="s">
        <v>315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44476</v>
      </c>
      <c r="B24" s="32">
        <v>531913</v>
      </c>
      <c r="C24" s="31" t="s">
        <v>970</v>
      </c>
      <c r="D24" s="31" t="s">
        <v>971</v>
      </c>
      <c r="E24" s="31" t="s">
        <v>599</v>
      </c>
      <c r="F24" s="90">
        <v>28000</v>
      </c>
      <c r="G24" s="32">
        <v>7.2</v>
      </c>
      <c r="H24" s="32" t="s">
        <v>315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44476</v>
      </c>
      <c r="B25" s="32">
        <v>536868</v>
      </c>
      <c r="C25" s="31" t="s">
        <v>972</v>
      </c>
      <c r="D25" s="31" t="s">
        <v>973</v>
      </c>
      <c r="E25" s="31" t="s">
        <v>599</v>
      </c>
      <c r="F25" s="90">
        <v>100000</v>
      </c>
      <c r="G25" s="32">
        <v>54.72</v>
      </c>
      <c r="H25" s="32" t="s">
        <v>315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44476</v>
      </c>
      <c r="B26" s="32">
        <v>536868</v>
      </c>
      <c r="C26" s="31" t="s">
        <v>972</v>
      </c>
      <c r="D26" s="31" t="s">
        <v>854</v>
      </c>
      <c r="E26" s="31" t="s">
        <v>598</v>
      </c>
      <c r="F26" s="90">
        <v>200011</v>
      </c>
      <c r="G26" s="32">
        <v>54.14</v>
      </c>
      <c r="H26" s="32" t="s">
        <v>315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44476</v>
      </c>
      <c r="B27" s="32">
        <v>536868</v>
      </c>
      <c r="C27" s="31" t="s">
        <v>972</v>
      </c>
      <c r="D27" s="31" t="s">
        <v>854</v>
      </c>
      <c r="E27" s="31" t="s">
        <v>599</v>
      </c>
      <c r="F27" s="90">
        <v>11</v>
      </c>
      <c r="G27" s="32">
        <v>59.14</v>
      </c>
      <c r="H27" s="32" t="s">
        <v>315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44476</v>
      </c>
      <c r="B28" s="32">
        <v>539910</v>
      </c>
      <c r="C28" s="31" t="s">
        <v>974</v>
      </c>
      <c r="D28" s="31" t="s">
        <v>975</v>
      </c>
      <c r="E28" s="31" t="s">
        <v>599</v>
      </c>
      <c r="F28" s="90">
        <v>111212</v>
      </c>
      <c r="G28" s="32">
        <v>3.97</v>
      </c>
      <c r="H28" s="32" t="s">
        <v>315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44476</v>
      </c>
      <c r="B29" s="32">
        <v>534422</v>
      </c>
      <c r="C29" s="31" t="s">
        <v>862</v>
      </c>
      <c r="D29" s="31" t="s">
        <v>882</v>
      </c>
      <c r="E29" s="31" t="s">
        <v>598</v>
      </c>
      <c r="F29" s="90">
        <v>58084</v>
      </c>
      <c r="G29" s="32">
        <v>29</v>
      </c>
      <c r="H29" s="32" t="s">
        <v>315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44476</v>
      </c>
      <c r="B30" s="32">
        <v>539767</v>
      </c>
      <c r="C30" s="31" t="s">
        <v>858</v>
      </c>
      <c r="D30" s="31" t="s">
        <v>946</v>
      </c>
      <c r="E30" s="31" t="s">
        <v>598</v>
      </c>
      <c r="F30" s="90">
        <v>2306</v>
      </c>
      <c r="G30" s="32">
        <v>13.96</v>
      </c>
      <c r="H30" s="32" t="s">
        <v>315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44476</v>
      </c>
      <c r="B31" s="32">
        <v>539767</v>
      </c>
      <c r="C31" s="31" t="s">
        <v>858</v>
      </c>
      <c r="D31" s="31" t="s">
        <v>946</v>
      </c>
      <c r="E31" s="31" t="s">
        <v>599</v>
      </c>
      <c r="F31" s="90">
        <v>30825</v>
      </c>
      <c r="G31" s="32">
        <v>14.14</v>
      </c>
      <c r="H31" s="32" t="s">
        <v>315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44476</v>
      </c>
      <c r="B32" s="32">
        <v>541206</v>
      </c>
      <c r="C32" s="31" t="s">
        <v>976</v>
      </c>
      <c r="D32" s="31" t="s">
        <v>977</v>
      </c>
      <c r="E32" s="31" t="s">
        <v>599</v>
      </c>
      <c r="F32" s="90">
        <v>110000</v>
      </c>
      <c r="G32" s="32">
        <v>105.85</v>
      </c>
      <c r="H32" s="32" t="s">
        <v>315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44476</v>
      </c>
      <c r="B33" s="32">
        <v>539291</v>
      </c>
      <c r="C33" s="31" t="s">
        <v>978</v>
      </c>
      <c r="D33" s="31" t="s">
        <v>979</v>
      </c>
      <c r="E33" s="31" t="s">
        <v>598</v>
      </c>
      <c r="F33" s="90">
        <v>20000</v>
      </c>
      <c r="G33" s="32">
        <v>7.83</v>
      </c>
      <c r="H33" s="32" t="s">
        <v>315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44476</v>
      </c>
      <c r="B34" s="32">
        <v>538860</v>
      </c>
      <c r="C34" s="31" t="s">
        <v>883</v>
      </c>
      <c r="D34" s="31" t="s">
        <v>947</v>
      </c>
      <c r="E34" s="31" t="s">
        <v>599</v>
      </c>
      <c r="F34" s="90">
        <v>1247685</v>
      </c>
      <c r="G34" s="32">
        <v>0.38</v>
      </c>
      <c r="H34" s="32" t="s">
        <v>315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44476</v>
      </c>
      <c r="B35" s="32">
        <v>543363</v>
      </c>
      <c r="C35" s="31" t="s">
        <v>980</v>
      </c>
      <c r="D35" s="31" t="s">
        <v>981</v>
      </c>
      <c r="E35" s="31" t="s">
        <v>598</v>
      </c>
      <c r="F35" s="90">
        <v>92800</v>
      </c>
      <c r="G35" s="32">
        <v>228.91</v>
      </c>
      <c r="H35" s="32" t="s">
        <v>315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44476</v>
      </c>
      <c r="B36" s="32">
        <v>501314</v>
      </c>
      <c r="C36" s="31" t="s">
        <v>948</v>
      </c>
      <c r="D36" s="31" t="s">
        <v>982</v>
      </c>
      <c r="E36" s="31" t="s">
        <v>599</v>
      </c>
      <c r="F36" s="90">
        <v>171645</v>
      </c>
      <c r="G36" s="32">
        <v>108.45</v>
      </c>
      <c r="H36" s="32" t="s">
        <v>315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44476</v>
      </c>
      <c r="B37" s="32">
        <v>526861</v>
      </c>
      <c r="C37" s="31" t="s">
        <v>983</v>
      </c>
      <c r="D37" s="31" t="s">
        <v>984</v>
      </c>
      <c r="E37" s="31" t="s">
        <v>598</v>
      </c>
      <c r="F37" s="90">
        <v>66174</v>
      </c>
      <c r="G37" s="32">
        <v>14.4</v>
      </c>
      <c r="H37" s="32" t="s">
        <v>315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44476</v>
      </c>
      <c r="B38" s="32">
        <v>526861</v>
      </c>
      <c r="C38" s="31" t="s">
        <v>983</v>
      </c>
      <c r="D38" s="31" t="s">
        <v>985</v>
      </c>
      <c r="E38" s="31" t="s">
        <v>599</v>
      </c>
      <c r="F38" s="90">
        <v>90949</v>
      </c>
      <c r="G38" s="32">
        <v>14.36</v>
      </c>
      <c r="H38" s="32" t="s">
        <v>315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44476</v>
      </c>
      <c r="B39" s="32">
        <v>502448</v>
      </c>
      <c r="C39" s="31" t="s">
        <v>986</v>
      </c>
      <c r="D39" s="31" t="s">
        <v>854</v>
      </c>
      <c r="E39" s="31" t="s">
        <v>598</v>
      </c>
      <c r="F39" s="90">
        <v>175122</v>
      </c>
      <c r="G39" s="32">
        <v>2.42</v>
      </c>
      <c r="H39" s="32" t="s">
        <v>315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44476</v>
      </c>
      <c r="B40" s="32">
        <v>502448</v>
      </c>
      <c r="C40" s="31" t="s">
        <v>986</v>
      </c>
      <c r="D40" s="31" t="s">
        <v>854</v>
      </c>
      <c r="E40" s="31" t="s">
        <v>599</v>
      </c>
      <c r="F40" s="90">
        <v>3134810</v>
      </c>
      <c r="G40" s="32">
        <v>2.46</v>
      </c>
      <c r="H40" s="32" t="s">
        <v>315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44476</v>
      </c>
      <c r="B41" s="32">
        <v>530525</v>
      </c>
      <c r="C41" s="31" t="s">
        <v>987</v>
      </c>
      <c r="D41" s="31" t="s">
        <v>854</v>
      </c>
      <c r="E41" s="31" t="s">
        <v>598</v>
      </c>
      <c r="F41" s="90">
        <v>25202</v>
      </c>
      <c r="G41" s="32">
        <v>19.010000000000002</v>
      </c>
      <c r="H41" s="32" t="s">
        <v>315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44476</v>
      </c>
      <c r="B42" s="32">
        <v>530525</v>
      </c>
      <c r="C42" s="31" t="s">
        <v>987</v>
      </c>
      <c r="D42" s="31" t="s">
        <v>854</v>
      </c>
      <c r="E42" s="31" t="s">
        <v>599</v>
      </c>
      <c r="F42" s="90">
        <v>931</v>
      </c>
      <c r="G42" s="32">
        <v>19.010000000000002</v>
      </c>
      <c r="H42" s="32" t="s">
        <v>315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44476</v>
      </c>
      <c r="B43" s="32">
        <v>505515</v>
      </c>
      <c r="C43" s="31" t="s">
        <v>902</v>
      </c>
      <c r="D43" s="31" t="s">
        <v>949</v>
      </c>
      <c r="E43" s="31" t="s">
        <v>599</v>
      </c>
      <c r="F43" s="90">
        <v>188646</v>
      </c>
      <c r="G43" s="32">
        <v>27.15</v>
      </c>
      <c r="H43" s="32" t="s">
        <v>315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44476</v>
      </c>
      <c r="B44" s="32">
        <v>505515</v>
      </c>
      <c r="C44" s="31" t="s">
        <v>902</v>
      </c>
      <c r="D44" s="31" t="s">
        <v>988</v>
      </c>
      <c r="E44" s="31" t="s">
        <v>599</v>
      </c>
      <c r="F44" s="90">
        <v>186000</v>
      </c>
      <c r="G44" s="32">
        <v>27.15</v>
      </c>
      <c r="H44" s="32" t="s">
        <v>315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44476</v>
      </c>
      <c r="B45" s="32">
        <v>539217</v>
      </c>
      <c r="C45" s="31" t="s">
        <v>989</v>
      </c>
      <c r="D45" s="31" t="s">
        <v>990</v>
      </c>
      <c r="E45" s="31" t="s">
        <v>599</v>
      </c>
      <c r="F45" s="90">
        <v>1000000</v>
      </c>
      <c r="G45" s="32">
        <v>2.5099999999999998</v>
      </c>
      <c r="H45" s="32" t="s">
        <v>315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44476</v>
      </c>
      <c r="B46" s="32">
        <v>539217</v>
      </c>
      <c r="C46" s="31" t="s">
        <v>989</v>
      </c>
      <c r="D46" s="31" t="s">
        <v>991</v>
      </c>
      <c r="E46" s="31" t="s">
        <v>598</v>
      </c>
      <c r="F46" s="90">
        <v>1072312</v>
      </c>
      <c r="G46" s="32">
        <v>2.5099999999999998</v>
      </c>
      <c r="H46" s="32" t="s">
        <v>315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44476</v>
      </c>
      <c r="B47" s="32">
        <v>539217</v>
      </c>
      <c r="C47" s="31" t="s">
        <v>989</v>
      </c>
      <c r="D47" s="31" t="s">
        <v>991</v>
      </c>
      <c r="E47" s="31" t="s">
        <v>599</v>
      </c>
      <c r="F47" s="90">
        <v>902952</v>
      </c>
      <c r="G47" s="32">
        <v>2.54</v>
      </c>
      <c r="H47" s="32" t="s">
        <v>315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44476</v>
      </c>
      <c r="B48" s="32">
        <v>539217</v>
      </c>
      <c r="C48" s="31" t="s">
        <v>989</v>
      </c>
      <c r="D48" s="31" t="s">
        <v>854</v>
      </c>
      <c r="E48" s="31" t="s">
        <v>598</v>
      </c>
      <c r="F48" s="90">
        <v>707598</v>
      </c>
      <c r="G48" s="32">
        <v>2.5099999999999998</v>
      </c>
      <c r="H48" s="32" t="s">
        <v>315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44476</v>
      </c>
      <c r="B49" s="32">
        <v>539217</v>
      </c>
      <c r="C49" s="31" t="s">
        <v>989</v>
      </c>
      <c r="D49" s="31" t="s">
        <v>854</v>
      </c>
      <c r="E49" s="31" t="s">
        <v>599</v>
      </c>
      <c r="F49" s="90">
        <v>86849</v>
      </c>
      <c r="G49" s="32">
        <v>2.5099999999999998</v>
      </c>
      <c r="H49" s="32" t="s">
        <v>315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44476</v>
      </c>
      <c r="B50" s="32">
        <v>539428</v>
      </c>
      <c r="C50" s="31" t="s">
        <v>992</v>
      </c>
      <c r="D50" s="31" t="s">
        <v>993</v>
      </c>
      <c r="E50" s="31" t="s">
        <v>598</v>
      </c>
      <c r="F50" s="90">
        <v>77504</v>
      </c>
      <c r="G50" s="32">
        <v>103.56</v>
      </c>
      <c r="H50" s="32" t="s">
        <v>315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44476</v>
      </c>
      <c r="B51" s="32">
        <v>539428</v>
      </c>
      <c r="C51" s="31" t="s">
        <v>992</v>
      </c>
      <c r="D51" s="31" t="s">
        <v>993</v>
      </c>
      <c r="E51" s="31" t="s">
        <v>599</v>
      </c>
      <c r="F51" s="90">
        <v>87504</v>
      </c>
      <c r="G51" s="32">
        <v>90.45</v>
      </c>
      <c r="H51" s="32" t="s">
        <v>315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44476</v>
      </c>
      <c r="B52" s="32">
        <v>526638</v>
      </c>
      <c r="C52" s="31" t="s">
        <v>994</v>
      </c>
      <c r="D52" s="31" t="s">
        <v>995</v>
      </c>
      <c r="E52" s="31" t="s">
        <v>599</v>
      </c>
      <c r="F52" s="90">
        <v>30000</v>
      </c>
      <c r="G52" s="32">
        <v>59.2</v>
      </c>
      <c r="H52" s="32" t="s">
        <v>315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44476</v>
      </c>
      <c r="B53" s="32">
        <v>526638</v>
      </c>
      <c r="C53" s="31" t="s">
        <v>994</v>
      </c>
      <c r="D53" s="31" t="s">
        <v>996</v>
      </c>
      <c r="E53" s="31" t="s">
        <v>598</v>
      </c>
      <c r="F53" s="90">
        <v>28108</v>
      </c>
      <c r="G53" s="32">
        <v>59.15</v>
      </c>
      <c r="H53" s="32" t="s">
        <v>315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44476</v>
      </c>
      <c r="B54" s="32">
        <v>540210</v>
      </c>
      <c r="C54" s="31" t="s">
        <v>997</v>
      </c>
      <c r="D54" s="31" t="s">
        <v>998</v>
      </c>
      <c r="E54" s="31" t="s">
        <v>598</v>
      </c>
      <c r="F54" s="90">
        <v>189730</v>
      </c>
      <c r="G54" s="32">
        <v>15.4</v>
      </c>
      <c r="H54" s="32" t="s">
        <v>315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44476</v>
      </c>
      <c r="B55" s="32">
        <v>540210</v>
      </c>
      <c r="C55" s="31" t="s">
        <v>997</v>
      </c>
      <c r="D55" s="31" t="s">
        <v>998</v>
      </c>
      <c r="E55" s="31" t="s">
        <v>599</v>
      </c>
      <c r="F55" s="90">
        <v>11356</v>
      </c>
      <c r="G55" s="32">
        <v>15.2</v>
      </c>
      <c r="H55" s="32" t="s">
        <v>315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44476</v>
      </c>
      <c r="B56" s="32">
        <v>500426</v>
      </c>
      <c r="C56" s="31" t="s">
        <v>999</v>
      </c>
      <c r="D56" s="31" t="s">
        <v>1000</v>
      </c>
      <c r="E56" s="31" t="s">
        <v>598</v>
      </c>
      <c r="F56" s="90">
        <v>54668</v>
      </c>
      <c r="G56" s="32">
        <v>10.65</v>
      </c>
      <c r="H56" s="32" t="s">
        <v>315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44476</v>
      </c>
      <c r="B57" s="32">
        <v>500426</v>
      </c>
      <c r="C57" s="31" t="s">
        <v>999</v>
      </c>
      <c r="D57" s="31" t="s">
        <v>1000</v>
      </c>
      <c r="E57" s="31" t="s">
        <v>599</v>
      </c>
      <c r="F57" s="90">
        <v>251627</v>
      </c>
      <c r="G57" s="32">
        <v>10.59</v>
      </c>
      <c r="H57" s="32" t="s">
        <v>315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44476</v>
      </c>
      <c r="B58" s="32">
        <v>513713</v>
      </c>
      <c r="C58" s="31" t="s">
        <v>1001</v>
      </c>
      <c r="D58" s="31" t="s">
        <v>882</v>
      </c>
      <c r="E58" s="31" t="s">
        <v>598</v>
      </c>
      <c r="F58" s="90">
        <v>184347</v>
      </c>
      <c r="G58" s="32">
        <v>9.66</v>
      </c>
      <c r="H58" s="32" t="s">
        <v>315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44476</v>
      </c>
      <c r="B59" s="32">
        <v>513713</v>
      </c>
      <c r="C59" s="31" t="s">
        <v>1001</v>
      </c>
      <c r="D59" s="31" t="s">
        <v>882</v>
      </c>
      <c r="E59" s="31" t="s">
        <v>599</v>
      </c>
      <c r="F59" s="90">
        <v>84388</v>
      </c>
      <c r="G59" s="32">
        <v>9.66</v>
      </c>
      <c r="H59" s="32" t="s">
        <v>315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44476</v>
      </c>
      <c r="B60" s="32">
        <v>513713</v>
      </c>
      <c r="C60" s="31" t="s">
        <v>1001</v>
      </c>
      <c r="D60" s="31" t="s">
        <v>998</v>
      </c>
      <c r="E60" s="31" t="s">
        <v>598</v>
      </c>
      <c r="F60" s="90">
        <v>280053</v>
      </c>
      <c r="G60" s="32">
        <v>9.65</v>
      </c>
      <c r="H60" s="32" t="s">
        <v>315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44476</v>
      </c>
      <c r="B61" s="32">
        <v>513713</v>
      </c>
      <c r="C61" s="31" t="s">
        <v>1001</v>
      </c>
      <c r="D61" s="31" t="s">
        <v>998</v>
      </c>
      <c r="E61" s="31" t="s">
        <v>599</v>
      </c>
      <c r="F61" s="90">
        <v>217700</v>
      </c>
      <c r="G61" s="32">
        <v>9.6199999999999992</v>
      </c>
      <c r="H61" s="32" t="s">
        <v>315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44476</v>
      </c>
      <c r="B62" s="32" t="s">
        <v>1002</v>
      </c>
      <c r="C62" s="20" t="s">
        <v>1003</v>
      </c>
      <c r="D62" s="20" t="s">
        <v>1004</v>
      </c>
      <c r="E62" s="31" t="s">
        <v>598</v>
      </c>
      <c r="F62" s="90">
        <v>122810</v>
      </c>
      <c r="G62" s="32">
        <v>18.25</v>
      </c>
      <c r="H62" s="32" t="s">
        <v>905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44476</v>
      </c>
      <c r="B63" s="32" t="s">
        <v>1005</v>
      </c>
      <c r="C63" s="31" t="s">
        <v>1006</v>
      </c>
      <c r="D63" s="31" t="s">
        <v>1007</v>
      </c>
      <c r="E63" s="31" t="s">
        <v>598</v>
      </c>
      <c r="F63" s="90">
        <v>51018</v>
      </c>
      <c r="G63" s="32">
        <v>61.35</v>
      </c>
      <c r="H63" s="32" t="s">
        <v>905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44476</v>
      </c>
      <c r="B64" s="32" t="s">
        <v>1008</v>
      </c>
      <c r="C64" s="31" t="s">
        <v>1009</v>
      </c>
      <c r="D64" s="31" t="s">
        <v>1010</v>
      </c>
      <c r="E64" s="31" t="s">
        <v>598</v>
      </c>
      <c r="F64" s="90">
        <v>314341</v>
      </c>
      <c r="G64" s="32">
        <v>6.94</v>
      </c>
      <c r="H64" s="32" t="s">
        <v>905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44476</v>
      </c>
      <c r="B65" s="32" t="s">
        <v>1011</v>
      </c>
      <c r="C65" s="31" t="s">
        <v>1012</v>
      </c>
      <c r="D65" s="31" t="s">
        <v>1013</v>
      </c>
      <c r="E65" s="31" t="s">
        <v>598</v>
      </c>
      <c r="F65" s="90">
        <v>1392385</v>
      </c>
      <c r="G65" s="32">
        <v>16.86</v>
      </c>
      <c r="H65" s="32" t="s">
        <v>905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44476</v>
      </c>
      <c r="B66" s="32" t="s">
        <v>1014</v>
      </c>
      <c r="C66" s="31" t="s">
        <v>1015</v>
      </c>
      <c r="D66" s="31" t="s">
        <v>1016</v>
      </c>
      <c r="E66" s="31" t="s">
        <v>598</v>
      </c>
      <c r="F66" s="90">
        <v>87079</v>
      </c>
      <c r="G66" s="32">
        <v>81.89</v>
      </c>
      <c r="H66" s="32" t="s">
        <v>905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44476</v>
      </c>
      <c r="B67" s="32" t="s">
        <v>1017</v>
      </c>
      <c r="C67" s="31" t="s">
        <v>1018</v>
      </c>
      <c r="D67" s="31" t="s">
        <v>1019</v>
      </c>
      <c r="E67" s="31" t="s">
        <v>598</v>
      </c>
      <c r="F67" s="90">
        <v>146927</v>
      </c>
      <c r="G67" s="32">
        <v>395.19</v>
      </c>
      <c r="H67" s="32" t="s">
        <v>905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44476</v>
      </c>
      <c r="B68" s="32" t="s">
        <v>950</v>
      </c>
      <c r="C68" s="31" t="s">
        <v>951</v>
      </c>
      <c r="D68" s="31" t="s">
        <v>1020</v>
      </c>
      <c r="E68" s="31" t="s">
        <v>598</v>
      </c>
      <c r="F68" s="90">
        <v>127221</v>
      </c>
      <c r="G68" s="32">
        <v>32.049999999999997</v>
      </c>
      <c r="H68" s="32" t="s">
        <v>905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44476</v>
      </c>
      <c r="B69" s="32" t="s">
        <v>1021</v>
      </c>
      <c r="C69" s="31" t="s">
        <v>1022</v>
      </c>
      <c r="D69" s="31" t="s">
        <v>854</v>
      </c>
      <c r="E69" s="31" t="s">
        <v>598</v>
      </c>
      <c r="F69" s="90">
        <v>13864151</v>
      </c>
      <c r="G69" s="32">
        <v>3.26</v>
      </c>
      <c r="H69" s="32" t="s">
        <v>905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44476</v>
      </c>
      <c r="B70" s="32" t="s">
        <v>1021</v>
      </c>
      <c r="C70" s="31" t="s">
        <v>1022</v>
      </c>
      <c r="D70" s="31" t="s">
        <v>1023</v>
      </c>
      <c r="E70" s="31" t="s">
        <v>598</v>
      </c>
      <c r="F70" s="90">
        <v>20724236</v>
      </c>
      <c r="G70" s="32">
        <v>3.3</v>
      </c>
      <c r="H70" s="32" t="s">
        <v>905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44476</v>
      </c>
      <c r="B71" s="32" t="s">
        <v>986</v>
      </c>
      <c r="C71" s="31" t="s">
        <v>1024</v>
      </c>
      <c r="D71" s="31" t="s">
        <v>854</v>
      </c>
      <c r="E71" s="31" t="s">
        <v>598</v>
      </c>
      <c r="F71" s="90">
        <v>25026</v>
      </c>
      <c r="G71" s="32">
        <v>2.5</v>
      </c>
      <c r="H71" s="32" t="s">
        <v>905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44476</v>
      </c>
      <c r="B72" s="32" t="s">
        <v>986</v>
      </c>
      <c r="C72" s="31" t="s">
        <v>1024</v>
      </c>
      <c r="D72" s="31" t="s">
        <v>1025</v>
      </c>
      <c r="E72" s="31" t="s">
        <v>598</v>
      </c>
      <c r="F72" s="90">
        <v>1867880</v>
      </c>
      <c r="G72" s="32">
        <v>2.4500000000000002</v>
      </c>
      <c r="H72" s="32" t="s">
        <v>905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44476</v>
      </c>
      <c r="B73" s="32" t="s">
        <v>997</v>
      </c>
      <c r="C73" s="31" t="s">
        <v>1026</v>
      </c>
      <c r="D73" s="31" t="s">
        <v>1027</v>
      </c>
      <c r="E73" s="31" t="s">
        <v>598</v>
      </c>
      <c r="F73" s="90">
        <v>133889</v>
      </c>
      <c r="G73" s="32">
        <v>14.94</v>
      </c>
      <c r="H73" s="32" t="s">
        <v>905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44476</v>
      </c>
      <c r="B74" s="32" t="s">
        <v>997</v>
      </c>
      <c r="C74" s="31" t="s">
        <v>1026</v>
      </c>
      <c r="D74" s="31" t="s">
        <v>1028</v>
      </c>
      <c r="E74" s="31" t="s">
        <v>598</v>
      </c>
      <c r="F74" s="90">
        <v>322304</v>
      </c>
      <c r="G74" s="32">
        <v>15.32</v>
      </c>
      <c r="H74" s="32" t="s">
        <v>905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44476</v>
      </c>
      <c r="B75" s="32" t="s">
        <v>997</v>
      </c>
      <c r="C75" s="31" t="s">
        <v>1026</v>
      </c>
      <c r="D75" s="31" t="s">
        <v>1029</v>
      </c>
      <c r="E75" s="31" t="s">
        <v>598</v>
      </c>
      <c r="F75" s="90">
        <v>2526</v>
      </c>
      <c r="G75" s="32">
        <v>15.34</v>
      </c>
      <c r="H75" s="32" t="s">
        <v>905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44476</v>
      </c>
      <c r="B76" s="32" t="s">
        <v>1030</v>
      </c>
      <c r="C76" s="31" t="s">
        <v>1031</v>
      </c>
      <c r="D76" s="31" t="s">
        <v>1032</v>
      </c>
      <c r="E76" s="31" t="s">
        <v>598</v>
      </c>
      <c r="F76" s="90">
        <v>140731</v>
      </c>
      <c r="G76" s="32">
        <v>121.87</v>
      </c>
      <c r="H76" s="32" t="s">
        <v>905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44476</v>
      </c>
      <c r="B77" s="32" t="s">
        <v>1030</v>
      </c>
      <c r="C77" s="31" t="s">
        <v>1031</v>
      </c>
      <c r="D77" s="31" t="s">
        <v>904</v>
      </c>
      <c r="E77" s="31" t="s">
        <v>598</v>
      </c>
      <c r="F77" s="90">
        <v>128236</v>
      </c>
      <c r="G77" s="32">
        <v>123.08</v>
      </c>
      <c r="H77" s="32" t="s">
        <v>905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44476</v>
      </c>
      <c r="B78" s="32" t="s">
        <v>1002</v>
      </c>
      <c r="C78" s="31" t="s">
        <v>1003</v>
      </c>
      <c r="D78" s="31" t="s">
        <v>1004</v>
      </c>
      <c r="E78" s="31" t="s">
        <v>599</v>
      </c>
      <c r="F78" s="90">
        <v>72810</v>
      </c>
      <c r="G78" s="32">
        <v>18.47</v>
      </c>
      <c r="H78" s="32" t="s">
        <v>905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44476</v>
      </c>
      <c r="B79" s="32" t="s">
        <v>919</v>
      </c>
      <c r="C79" s="31" t="s">
        <v>920</v>
      </c>
      <c r="D79" s="31" t="s">
        <v>1033</v>
      </c>
      <c r="E79" s="31" t="s">
        <v>599</v>
      </c>
      <c r="F79" s="90">
        <v>2226009</v>
      </c>
      <c r="G79" s="32">
        <v>208.31</v>
      </c>
      <c r="H79" s="32" t="s">
        <v>905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44476</v>
      </c>
      <c r="B80" s="32" t="s">
        <v>919</v>
      </c>
      <c r="C80" s="31" t="s">
        <v>920</v>
      </c>
      <c r="D80" s="31" t="s">
        <v>1034</v>
      </c>
      <c r="E80" s="31" t="s">
        <v>599</v>
      </c>
      <c r="F80" s="90">
        <v>2098907</v>
      </c>
      <c r="G80" s="32">
        <v>208.31</v>
      </c>
      <c r="H80" s="32" t="s">
        <v>905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44476</v>
      </c>
      <c r="B81" s="32" t="s">
        <v>1005</v>
      </c>
      <c r="C81" s="31" t="s">
        <v>1006</v>
      </c>
      <c r="D81" s="31" t="s">
        <v>1007</v>
      </c>
      <c r="E81" s="31" t="s">
        <v>599</v>
      </c>
      <c r="F81" s="90">
        <v>16822</v>
      </c>
      <c r="G81" s="32">
        <v>61.79</v>
      </c>
      <c r="H81" s="32" t="s">
        <v>905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44476</v>
      </c>
      <c r="B82" s="32" t="s">
        <v>1008</v>
      </c>
      <c r="C82" s="31" t="s">
        <v>1009</v>
      </c>
      <c r="D82" s="31" t="s">
        <v>1010</v>
      </c>
      <c r="E82" s="31" t="s">
        <v>599</v>
      </c>
      <c r="F82" s="90">
        <v>237172</v>
      </c>
      <c r="G82" s="32">
        <v>6.8</v>
      </c>
      <c r="H82" s="32" t="s">
        <v>905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44476</v>
      </c>
      <c r="B83" s="32" t="s">
        <v>1008</v>
      </c>
      <c r="C83" s="31" t="s">
        <v>1009</v>
      </c>
      <c r="D83" s="31" t="s">
        <v>1035</v>
      </c>
      <c r="E83" s="31" t="s">
        <v>599</v>
      </c>
      <c r="F83" s="90">
        <v>737400</v>
      </c>
      <c r="G83" s="32">
        <v>6.66</v>
      </c>
      <c r="H83" s="32" t="s">
        <v>905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44476</v>
      </c>
      <c r="B84" s="32" t="s">
        <v>1036</v>
      </c>
      <c r="C84" s="31" t="s">
        <v>1037</v>
      </c>
      <c r="D84" s="31" t="s">
        <v>1038</v>
      </c>
      <c r="E84" s="31" t="s">
        <v>599</v>
      </c>
      <c r="F84" s="90">
        <v>16000</v>
      </c>
      <c r="G84" s="32">
        <v>157.94999999999999</v>
      </c>
      <c r="H84" s="32" t="s">
        <v>905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44476</v>
      </c>
      <c r="B85" s="32" t="s">
        <v>1011</v>
      </c>
      <c r="C85" s="31" t="s">
        <v>1012</v>
      </c>
      <c r="D85" s="31" t="s">
        <v>1013</v>
      </c>
      <c r="E85" s="31" t="s">
        <v>599</v>
      </c>
      <c r="F85" s="90">
        <v>460192</v>
      </c>
      <c r="G85" s="32">
        <v>16.77</v>
      </c>
      <c r="H85" s="32" t="s">
        <v>905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44476</v>
      </c>
      <c r="B86" s="32" t="s">
        <v>1039</v>
      </c>
      <c r="C86" s="31" t="s">
        <v>1040</v>
      </c>
      <c r="D86" s="31" t="s">
        <v>1041</v>
      </c>
      <c r="E86" s="31" t="s">
        <v>599</v>
      </c>
      <c r="F86" s="90">
        <v>48000</v>
      </c>
      <c r="G86" s="32">
        <v>54.15</v>
      </c>
      <c r="H86" s="32" t="s">
        <v>905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44476</v>
      </c>
      <c r="B87" s="32" t="s">
        <v>1039</v>
      </c>
      <c r="C87" s="31" t="s">
        <v>1040</v>
      </c>
      <c r="D87" s="31" t="s">
        <v>1042</v>
      </c>
      <c r="E87" s="31" t="s">
        <v>599</v>
      </c>
      <c r="F87" s="90">
        <v>108000</v>
      </c>
      <c r="G87" s="32">
        <v>50.66</v>
      </c>
      <c r="H87" s="32" t="s">
        <v>905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44476</v>
      </c>
      <c r="B88" s="32" t="s">
        <v>1014</v>
      </c>
      <c r="C88" s="31" t="s">
        <v>1015</v>
      </c>
      <c r="D88" s="31" t="s">
        <v>1043</v>
      </c>
      <c r="E88" s="31" t="s">
        <v>599</v>
      </c>
      <c r="F88" s="90">
        <v>105000</v>
      </c>
      <c r="G88" s="32">
        <v>81.25</v>
      </c>
      <c r="H88" s="32" t="s">
        <v>905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44476</v>
      </c>
      <c r="B89" s="32" t="s">
        <v>1014</v>
      </c>
      <c r="C89" s="31" t="s">
        <v>1015</v>
      </c>
      <c r="D89" s="31" t="s">
        <v>1016</v>
      </c>
      <c r="E89" s="31" t="s">
        <v>599</v>
      </c>
      <c r="F89" s="90">
        <v>63857</v>
      </c>
      <c r="G89" s="32">
        <v>84.45</v>
      </c>
      <c r="H89" s="32" t="s">
        <v>905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44476</v>
      </c>
      <c r="B90" s="32" t="s">
        <v>1017</v>
      </c>
      <c r="C90" s="31" t="s">
        <v>1018</v>
      </c>
      <c r="D90" s="31" t="s">
        <v>1019</v>
      </c>
      <c r="E90" s="31" t="s">
        <v>599</v>
      </c>
      <c r="F90" s="90">
        <v>93927</v>
      </c>
      <c r="G90" s="32">
        <v>396.19</v>
      </c>
      <c r="H90" s="32" t="s">
        <v>905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44476</v>
      </c>
      <c r="B91" s="32" t="s">
        <v>950</v>
      </c>
      <c r="C91" s="31" t="s">
        <v>951</v>
      </c>
      <c r="D91" s="31" t="s">
        <v>1020</v>
      </c>
      <c r="E91" s="31" t="s">
        <v>599</v>
      </c>
      <c r="F91" s="90">
        <v>19721</v>
      </c>
      <c r="G91" s="32">
        <v>32.520000000000003</v>
      </c>
      <c r="H91" s="32" t="s">
        <v>905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44476</v>
      </c>
      <c r="B92" s="32" t="s">
        <v>950</v>
      </c>
      <c r="C92" s="31" t="s">
        <v>951</v>
      </c>
      <c r="D92" s="31" t="s">
        <v>1044</v>
      </c>
      <c r="E92" s="31" t="s">
        <v>599</v>
      </c>
      <c r="F92" s="90">
        <v>47882</v>
      </c>
      <c r="G92" s="32">
        <v>28.51</v>
      </c>
      <c r="H92" s="32" t="s">
        <v>905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44476</v>
      </c>
      <c r="B93" s="32" t="s">
        <v>1021</v>
      </c>
      <c r="C93" s="31" t="s">
        <v>1022</v>
      </c>
      <c r="D93" s="31" t="s">
        <v>1023</v>
      </c>
      <c r="E93" s="31" t="s">
        <v>599</v>
      </c>
      <c r="F93" s="90">
        <v>16024236</v>
      </c>
      <c r="G93" s="32">
        <v>3.32</v>
      </c>
      <c r="H93" s="32" t="s">
        <v>905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44476</v>
      </c>
      <c r="B94" s="32" t="s">
        <v>1021</v>
      </c>
      <c r="C94" s="31" t="s">
        <v>1022</v>
      </c>
      <c r="D94" s="31" t="s">
        <v>854</v>
      </c>
      <c r="E94" s="31" t="s">
        <v>599</v>
      </c>
      <c r="F94" s="90">
        <v>11264151</v>
      </c>
      <c r="G94" s="32">
        <v>3.3</v>
      </c>
      <c r="H94" s="32" t="s">
        <v>905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44476</v>
      </c>
      <c r="B95" s="32" t="s">
        <v>986</v>
      </c>
      <c r="C95" s="31" t="s">
        <v>1024</v>
      </c>
      <c r="D95" s="31" t="s">
        <v>854</v>
      </c>
      <c r="E95" s="31" t="s">
        <v>599</v>
      </c>
      <c r="F95" s="90">
        <v>1253494</v>
      </c>
      <c r="G95" s="32">
        <v>2.4700000000000002</v>
      </c>
      <c r="H95" s="32" t="s">
        <v>905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44476</v>
      </c>
      <c r="B96" s="32" t="s">
        <v>997</v>
      </c>
      <c r="C96" s="31" t="s">
        <v>1026</v>
      </c>
      <c r="D96" s="31" t="s">
        <v>1029</v>
      </c>
      <c r="E96" s="31" t="s">
        <v>599</v>
      </c>
      <c r="F96" s="90">
        <v>145886</v>
      </c>
      <c r="G96" s="32">
        <v>15.2</v>
      </c>
      <c r="H96" s="32" t="s">
        <v>905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44476</v>
      </c>
      <c r="B97" s="32" t="s">
        <v>997</v>
      </c>
      <c r="C97" s="31" t="s">
        <v>1026</v>
      </c>
      <c r="D97" s="31" t="s">
        <v>1028</v>
      </c>
      <c r="E97" s="31" t="s">
        <v>599</v>
      </c>
      <c r="F97" s="90">
        <v>234704</v>
      </c>
      <c r="G97" s="32">
        <v>15.14</v>
      </c>
      <c r="H97" s="32" t="s">
        <v>905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44476</v>
      </c>
      <c r="B98" s="32" t="s">
        <v>997</v>
      </c>
      <c r="C98" s="31" t="s">
        <v>1026</v>
      </c>
      <c r="D98" s="31" t="s">
        <v>1027</v>
      </c>
      <c r="E98" s="31" t="s">
        <v>599</v>
      </c>
      <c r="F98" s="90">
        <v>103911</v>
      </c>
      <c r="G98" s="32">
        <v>15.31</v>
      </c>
      <c r="H98" s="32" t="s">
        <v>905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44476</v>
      </c>
      <c r="B99" s="32" t="s">
        <v>1030</v>
      </c>
      <c r="C99" s="31" t="s">
        <v>1031</v>
      </c>
      <c r="D99" s="31" t="s">
        <v>904</v>
      </c>
      <c r="E99" s="31" t="s">
        <v>599</v>
      </c>
      <c r="F99" s="90">
        <v>128236</v>
      </c>
      <c r="G99" s="32">
        <v>123.66</v>
      </c>
      <c r="H99" s="32" t="s">
        <v>905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44476</v>
      </c>
      <c r="B100" s="32" t="s">
        <v>1030</v>
      </c>
      <c r="C100" s="31" t="s">
        <v>1031</v>
      </c>
      <c r="D100" s="31" t="s">
        <v>1032</v>
      </c>
      <c r="E100" s="31" t="s">
        <v>599</v>
      </c>
      <c r="F100" s="90">
        <v>57731</v>
      </c>
      <c r="G100" s="32">
        <v>121.1</v>
      </c>
      <c r="H100" s="32" t="s">
        <v>905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44476</v>
      </c>
      <c r="B101" s="32" t="s">
        <v>921</v>
      </c>
      <c r="C101" s="31" t="s">
        <v>922</v>
      </c>
      <c r="D101" s="31" t="s">
        <v>923</v>
      </c>
      <c r="E101" s="31" t="s">
        <v>599</v>
      </c>
      <c r="F101" s="90">
        <v>400000</v>
      </c>
      <c r="G101" s="32">
        <v>55.9</v>
      </c>
      <c r="H101" s="32" t="s">
        <v>905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/>
      <c r="B102" s="32"/>
      <c r="C102" s="31"/>
      <c r="D102" s="31"/>
      <c r="E102" s="31"/>
      <c r="F102" s="90"/>
      <c r="G102" s="32"/>
      <c r="H102" s="32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/>
      <c r="B103" s="32"/>
      <c r="C103" s="31"/>
      <c r="D103" s="31"/>
      <c r="E103" s="31"/>
      <c r="F103" s="90"/>
      <c r="G103" s="32"/>
      <c r="H103" s="32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/>
      <c r="B104" s="32"/>
      <c r="C104" s="31"/>
      <c r="D104" s="31"/>
      <c r="E104" s="31"/>
      <c r="F104" s="90"/>
      <c r="G104" s="32"/>
      <c r="H104" s="32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/>
      <c r="B105" s="32"/>
      <c r="C105" s="31"/>
      <c r="D105" s="31"/>
      <c r="E105" s="31"/>
      <c r="F105" s="90"/>
      <c r="G105" s="32"/>
      <c r="H105" s="32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/>
      <c r="B106" s="32"/>
      <c r="C106" s="31"/>
      <c r="D106" s="31"/>
      <c r="E106" s="31"/>
      <c r="F106" s="90"/>
      <c r="G106" s="32"/>
      <c r="H106" s="32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/>
      <c r="B107" s="32"/>
      <c r="C107" s="31"/>
      <c r="D107" s="31"/>
      <c r="E107" s="31"/>
      <c r="F107" s="90"/>
      <c r="G107" s="32"/>
      <c r="H107" s="32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/>
      <c r="B108" s="32"/>
      <c r="C108" s="31"/>
      <c r="D108" s="31"/>
      <c r="E108" s="31"/>
      <c r="F108" s="90"/>
      <c r="G108" s="32"/>
      <c r="H108" s="32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/>
      <c r="B109" s="32"/>
      <c r="C109" s="31"/>
      <c r="D109" s="31"/>
      <c r="E109" s="31"/>
      <c r="F109" s="90"/>
      <c r="G109" s="32"/>
      <c r="H109" s="32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/>
      <c r="B110" s="32"/>
      <c r="C110" s="31"/>
      <c r="D110" s="31"/>
      <c r="E110" s="31"/>
      <c r="F110" s="90"/>
      <c r="G110" s="32"/>
      <c r="H110" s="32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/>
      <c r="B111" s="32"/>
      <c r="C111" s="31"/>
      <c r="D111" s="31"/>
      <c r="E111" s="31"/>
      <c r="F111" s="90"/>
      <c r="G111" s="32"/>
      <c r="H111" s="32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/>
      <c r="B112" s="32"/>
      <c r="C112" s="31"/>
      <c r="D112" s="31"/>
      <c r="E112" s="31"/>
      <c r="F112" s="90"/>
      <c r="G112" s="32"/>
      <c r="H112" s="32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/>
      <c r="B113" s="32"/>
      <c r="C113" s="31"/>
      <c r="D113" s="31"/>
      <c r="E113" s="31"/>
      <c r="F113" s="90"/>
      <c r="G113" s="32"/>
      <c r="H113" s="32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/>
      <c r="B114" s="32"/>
      <c r="C114" s="31"/>
      <c r="D114" s="31"/>
      <c r="E114" s="31"/>
      <c r="F114" s="90"/>
      <c r="G114" s="32"/>
      <c r="H114" s="32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/>
      <c r="B115" s="32"/>
      <c r="C115" s="31"/>
      <c r="D115" s="31"/>
      <c r="E115" s="31"/>
      <c r="F115" s="90"/>
      <c r="G115" s="32"/>
      <c r="H115" s="32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/>
      <c r="B116" s="32"/>
      <c r="C116" s="31"/>
      <c r="D116" s="31"/>
      <c r="E116" s="31"/>
      <c r="F116" s="90"/>
      <c r="G116" s="32"/>
      <c r="H116" s="32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/>
      <c r="B117" s="32"/>
      <c r="C117" s="31"/>
      <c r="D117" s="31"/>
      <c r="E117" s="31"/>
      <c r="F117" s="90"/>
      <c r="G117" s="32"/>
      <c r="H117" s="32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/>
      <c r="B118" s="32"/>
      <c r="C118" s="31"/>
      <c r="D118" s="31"/>
      <c r="E118" s="31"/>
      <c r="F118" s="90"/>
      <c r="G118" s="32"/>
      <c r="H118" s="32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/>
      <c r="B119" s="32"/>
      <c r="C119" s="31"/>
      <c r="D119" s="31"/>
      <c r="E119" s="31"/>
      <c r="F119" s="90"/>
      <c r="G119" s="32"/>
      <c r="H119" s="32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/>
      <c r="B120" s="32"/>
      <c r="C120" s="31"/>
      <c r="D120" s="31"/>
      <c r="E120" s="31"/>
      <c r="F120" s="90"/>
      <c r="G120" s="32"/>
      <c r="H120" s="32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/>
      <c r="B121" s="32"/>
      <c r="C121" s="31"/>
      <c r="D121" s="31"/>
      <c r="E121" s="31"/>
      <c r="F121" s="90"/>
      <c r="G121" s="32"/>
      <c r="H121" s="32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/>
      <c r="B122" s="32"/>
      <c r="C122" s="31"/>
      <c r="D122" s="31"/>
      <c r="E122" s="31"/>
      <c r="F122" s="90"/>
      <c r="G122" s="32"/>
      <c r="H122" s="32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/>
      <c r="B123" s="32"/>
      <c r="C123" s="31"/>
      <c r="D123" s="31"/>
      <c r="E123" s="31"/>
      <c r="F123" s="90"/>
      <c r="G123" s="32"/>
      <c r="H123" s="32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/>
      <c r="B124" s="32"/>
      <c r="C124" s="31"/>
      <c r="D124" s="31"/>
      <c r="E124" s="31"/>
      <c r="F124" s="90"/>
      <c r="G124" s="32"/>
      <c r="H124" s="32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/>
      <c r="B125" s="32"/>
      <c r="C125" s="31"/>
      <c r="D125" s="31"/>
      <c r="E125" s="31"/>
      <c r="F125" s="90"/>
      <c r="G125" s="32"/>
      <c r="H125" s="32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/>
      <c r="B126" s="32"/>
      <c r="C126" s="31"/>
      <c r="D126" s="31"/>
      <c r="E126" s="31"/>
      <c r="F126" s="90"/>
      <c r="G126" s="32"/>
      <c r="H126" s="32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/>
      <c r="B127" s="32"/>
      <c r="C127" s="31"/>
      <c r="D127" s="31"/>
      <c r="E127" s="31"/>
      <c r="F127" s="90"/>
      <c r="G127" s="32"/>
      <c r="H127" s="32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/>
      <c r="B128" s="32"/>
      <c r="C128" s="31"/>
      <c r="D128" s="31"/>
      <c r="E128" s="31"/>
      <c r="F128" s="90"/>
      <c r="G128" s="32"/>
      <c r="H128" s="32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/>
      <c r="B129" s="32"/>
      <c r="C129" s="31"/>
      <c r="D129" s="31"/>
      <c r="E129" s="31"/>
      <c r="F129" s="90"/>
      <c r="G129" s="32"/>
      <c r="H129" s="32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/>
      <c r="B130" s="32"/>
      <c r="C130" s="31"/>
      <c r="D130" s="31"/>
      <c r="E130" s="31"/>
      <c r="F130" s="90"/>
      <c r="G130" s="32"/>
      <c r="H130" s="32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/>
      <c r="B131" s="32"/>
      <c r="C131" s="31"/>
      <c r="D131" s="31"/>
      <c r="E131" s="31"/>
      <c r="F131" s="90"/>
      <c r="G131" s="32"/>
      <c r="H131" s="32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/>
      <c r="B132" s="32"/>
      <c r="C132" s="31"/>
      <c r="D132" s="31"/>
      <c r="E132" s="31"/>
      <c r="F132" s="90"/>
      <c r="G132" s="32"/>
      <c r="H132" s="32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/>
      <c r="B133" s="32"/>
      <c r="C133" s="31"/>
      <c r="D133" s="31"/>
      <c r="E133" s="31"/>
      <c r="F133" s="90"/>
      <c r="G133" s="32"/>
      <c r="H133" s="32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/>
      <c r="B134" s="32"/>
      <c r="C134" s="31"/>
      <c r="D134" s="31"/>
      <c r="E134" s="31"/>
      <c r="F134" s="90"/>
      <c r="G134" s="32"/>
      <c r="H134" s="32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/>
      <c r="B135" s="32"/>
      <c r="C135" s="31"/>
      <c r="D135" s="31"/>
      <c r="E135" s="31"/>
      <c r="F135" s="90"/>
      <c r="G135" s="32"/>
      <c r="H135" s="32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/>
      <c r="B136" s="32"/>
      <c r="C136" s="31"/>
      <c r="D136" s="31"/>
      <c r="E136" s="31"/>
      <c r="F136" s="90"/>
      <c r="G136" s="32"/>
      <c r="H136" s="32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/>
      <c r="B137" s="32"/>
      <c r="C137" s="31"/>
      <c r="D137" s="31"/>
      <c r="E137" s="31"/>
      <c r="F137" s="90"/>
      <c r="G137" s="32"/>
      <c r="H137" s="32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/>
      <c r="B138" s="32"/>
      <c r="C138" s="31"/>
      <c r="D138" s="31"/>
      <c r="E138" s="31"/>
      <c r="F138" s="90"/>
      <c r="G138" s="32"/>
      <c r="H138" s="32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/>
      <c r="B139" s="32"/>
      <c r="C139" s="31"/>
      <c r="D139" s="31"/>
      <c r="E139" s="31"/>
      <c r="F139" s="90"/>
      <c r="G139" s="32"/>
      <c r="H139" s="32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/>
      <c r="B140" s="32"/>
      <c r="C140" s="31"/>
      <c r="D140" s="31"/>
      <c r="E140" s="31"/>
      <c r="F140" s="90"/>
      <c r="G140" s="32"/>
      <c r="H140" s="32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/>
      <c r="B141" s="32"/>
      <c r="C141" s="31"/>
      <c r="D141" s="31"/>
      <c r="E141" s="31"/>
      <c r="F141" s="90"/>
      <c r="G141" s="32"/>
      <c r="H141" s="32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/>
      <c r="B142" s="32"/>
      <c r="C142" s="31"/>
      <c r="D142" s="31"/>
      <c r="E142" s="31"/>
      <c r="F142" s="90"/>
      <c r="G142" s="32"/>
      <c r="H142" s="32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/>
      <c r="B143" s="32"/>
      <c r="C143" s="31"/>
      <c r="D143" s="31"/>
      <c r="E143" s="31"/>
      <c r="F143" s="90"/>
      <c r="G143" s="32"/>
      <c r="H143" s="32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/>
      <c r="B144" s="32"/>
      <c r="C144" s="31"/>
      <c r="D144" s="31"/>
      <c r="E144" s="31"/>
      <c r="F144" s="90"/>
      <c r="G144" s="32"/>
      <c r="H144" s="32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/>
      <c r="B145" s="32"/>
      <c r="C145" s="31"/>
      <c r="D145" s="31"/>
      <c r="E145" s="31"/>
      <c r="F145" s="90"/>
      <c r="G145" s="32"/>
      <c r="H145" s="32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/>
      <c r="B146" s="32"/>
      <c r="C146" s="31"/>
      <c r="D146" s="31"/>
      <c r="E146" s="31"/>
      <c r="F146" s="90"/>
      <c r="G146" s="32"/>
      <c r="H146" s="32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/>
      <c r="B147" s="32"/>
      <c r="C147" s="31"/>
      <c r="D147" s="31"/>
      <c r="E147" s="31"/>
      <c r="F147" s="90"/>
      <c r="G147" s="32"/>
      <c r="H147" s="32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/>
      <c r="B148" s="32"/>
      <c r="C148" s="31"/>
      <c r="D148" s="31"/>
      <c r="E148" s="31"/>
      <c r="F148" s="90"/>
      <c r="G148" s="32"/>
      <c r="H148" s="32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/>
      <c r="B149" s="32"/>
      <c r="C149" s="31"/>
      <c r="D149" s="31"/>
      <c r="E149" s="31"/>
      <c r="F149" s="90"/>
      <c r="G149" s="32"/>
      <c r="H149" s="32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/>
      <c r="B150" s="32"/>
      <c r="C150" s="31"/>
      <c r="D150" s="31"/>
      <c r="E150" s="31"/>
      <c r="F150" s="90"/>
      <c r="G150" s="32"/>
      <c r="H150" s="32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/>
      <c r="B151" s="32"/>
      <c r="C151" s="31"/>
      <c r="D151" s="31"/>
      <c r="E151" s="31"/>
      <c r="F151" s="90"/>
      <c r="G151" s="32"/>
      <c r="H151" s="32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/>
      <c r="B152" s="32"/>
      <c r="C152" s="31"/>
      <c r="D152" s="31"/>
      <c r="E152" s="31"/>
      <c r="F152" s="90"/>
      <c r="G152" s="32"/>
      <c r="H152" s="32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/>
      <c r="B153" s="32"/>
      <c r="C153" s="31"/>
      <c r="D153" s="31"/>
      <c r="E153" s="31"/>
      <c r="F153" s="90"/>
      <c r="G153" s="32"/>
      <c r="H153" s="32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/>
      <c r="B154" s="32"/>
      <c r="C154" s="31"/>
      <c r="D154" s="31"/>
      <c r="E154" s="31"/>
      <c r="F154" s="90"/>
      <c r="G154" s="32"/>
      <c r="H154" s="32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/>
      <c r="B155" s="32"/>
      <c r="C155" s="31"/>
      <c r="D155" s="31"/>
      <c r="E155" s="31"/>
      <c r="F155" s="90"/>
      <c r="G155" s="32"/>
      <c r="H155" s="32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/>
      <c r="B156" s="32"/>
      <c r="C156" s="31"/>
      <c r="D156" s="31"/>
      <c r="E156" s="31"/>
      <c r="F156" s="90"/>
      <c r="G156" s="32"/>
      <c r="H156" s="32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/>
      <c r="B157" s="32"/>
      <c r="C157" s="31"/>
      <c r="D157" s="31"/>
      <c r="E157" s="31"/>
      <c r="F157" s="90"/>
      <c r="G157" s="32"/>
      <c r="H157" s="32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/>
      <c r="B158" s="32"/>
      <c r="C158" s="31"/>
      <c r="D158" s="31"/>
      <c r="E158" s="31"/>
      <c r="F158" s="90"/>
      <c r="G158" s="32"/>
      <c r="H158" s="32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/>
      <c r="B159" s="32"/>
      <c r="C159" s="31"/>
      <c r="D159" s="31"/>
      <c r="E159" s="31"/>
      <c r="F159" s="90"/>
      <c r="G159" s="32"/>
      <c r="H159" s="32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/>
      <c r="B160" s="32"/>
      <c r="C160" s="31"/>
      <c r="D160" s="31"/>
      <c r="E160" s="31"/>
      <c r="F160" s="90"/>
      <c r="G160" s="32"/>
      <c r="H160" s="32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/>
      <c r="B161" s="32"/>
      <c r="C161" s="31"/>
      <c r="D161" s="31"/>
      <c r="E161" s="31"/>
      <c r="F161" s="90"/>
      <c r="G161" s="32"/>
      <c r="H161" s="32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/>
      <c r="B162" s="32"/>
      <c r="C162" s="31"/>
      <c r="D162" s="31"/>
      <c r="E162" s="31"/>
      <c r="F162" s="90"/>
      <c r="G162" s="32"/>
      <c r="H162" s="32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/>
      <c r="B163" s="32"/>
      <c r="C163" s="31"/>
      <c r="D163" s="31"/>
      <c r="E163" s="31"/>
      <c r="F163" s="90"/>
      <c r="G163" s="32"/>
      <c r="H163" s="32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/>
      <c r="B164" s="32"/>
      <c r="C164" s="31"/>
      <c r="D164" s="31"/>
      <c r="E164" s="31"/>
      <c r="F164" s="90"/>
      <c r="G164" s="32"/>
      <c r="H164" s="32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/>
      <c r="B165" s="32"/>
      <c r="C165" s="31"/>
      <c r="D165" s="31"/>
      <c r="E165" s="31"/>
      <c r="F165" s="90"/>
      <c r="G165" s="32"/>
      <c r="H165" s="32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/>
      <c r="B166" s="32"/>
      <c r="C166" s="31"/>
      <c r="D166" s="31"/>
      <c r="E166" s="31"/>
      <c r="F166" s="90"/>
      <c r="G166" s="32"/>
      <c r="H166" s="32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/>
      <c r="B167" s="32"/>
      <c r="C167" s="31"/>
      <c r="D167" s="31"/>
      <c r="E167" s="31"/>
      <c r="F167" s="90"/>
      <c r="G167" s="32"/>
      <c r="H167" s="32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/>
      <c r="B168" s="32"/>
      <c r="C168" s="31"/>
      <c r="D168" s="31"/>
      <c r="E168" s="31"/>
      <c r="F168" s="90"/>
      <c r="G168" s="32"/>
      <c r="H168" s="32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/>
      <c r="B169" s="32"/>
      <c r="C169" s="31"/>
      <c r="D169" s="31"/>
      <c r="E169" s="31"/>
      <c r="F169" s="90"/>
      <c r="G169" s="32"/>
      <c r="H169" s="32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/>
      <c r="B170" s="32"/>
      <c r="C170" s="31"/>
      <c r="D170" s="31"/>
      <c r="E170" s="31"/>
      <c r="F170" s="90"/>
      <c r="G170" s="32"/>
      <c r="H170" s="32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/>
      <c r="B171" s="32"/>
      <c r="C171" s="31"/>
      <c r="D171" s="31"/>
      <c r="E171" s="31"/>
      <c r="F171" s="90"/>
      <c r="G171" s="32"/>
      <c r="H171" s="32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/>
      <c r="B172" s="32"/>
      <c r="C172" s="31"/>
      <c r="D172" s="31"/>
      <c r="E172" s="31"/>
      <c r="F172" s="90"/>
      <c r="G172" s="32"/>
      <c r="H172" s="32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/>
      <c r="B173" s="32"/>
      <c r="C173" s="31"/>
      <c r="D173" s="31"/>
      <c r="E173" s="31"/>
      <c r="F173" s="90"/>
      <c r="G173" s="32"/>
      <c r="H173" s="32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/>
      <c r="B174" s="32"/>
      <c r="C174" s="31"/>
      <c r="D174" s="31"/>
      <c r="E174" s="31"/>
      <c r="F174" s="90"/>
      <c r="G174" s="32"/>
      <c r="H174" s="32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/>
      <c r="B175" s="32"/>
      <c r="C175" s="31"/>
      <c r="D175" s="31"/>
      <c r="E175" s="31"/>
      <c r="F175" s="90"/>
      <c r="G175" s="32"/>
      <c r="H175" s="32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/>
      <c r="B176" s="32"/>
      <c r="C176" s="31"/>
      <c r="D176" s="31"/>
      <c r="E176" s="31"/>
      <c r="F176" s="90"/>
      <c r="G176" s="32"/>
      <c r="H176" s="32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/>
      <c r="B177" s="32"/>
      <c r="C177" s="31"/>
      <c r="D177" s="31"/>
      <c r="E177" s="31"/>
      <c r="F177" s="90"/>
      <c r="G177" s="32"/>
      <c r="H177" s="32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/>
      <c r="B178" s="32"/>
      <c r="C178" s="31"/>
      <c r="D178" s="31"/>
      <c r="E178" s="31"/>
      <c r="F178" s="90"/>
      <c r="G178" s="32"/>
      <c r="H178" s="32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/>
      <c r="B179" s="32"/>
      <c r="C179" s="31"/>
      <c r="D179" s="31"/>
      <c r="E179" s="31"/>
      <c r="F179" s="90"/>
      <c r="G179" s="32"/>
      <c r="H179" s="32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/>
      <c r="B180" s="32"/>
      <c r="C180" s="31"/>
      <c r="D180" s="31"/>
      <c r="E180" s="31"/>
      <c r="F180" s="90"/>
      <c r="G180" s="32"/>
      <c r="H180" s="32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/>
      <c r="B181" s="32"/>
      <c r="C181" s="31"/>
      <c r="D181" s="31"/>
      <c r="E181" s="31"/>
      <c r="F181" s="90"/>
      <c r="G181" s="32"/>
      <c r="H181" s="32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/>
      <c r="B182" s="32"/>
      <c r="C182" s="31"/>
      <c r="D182" s="31"/>
      <c r="E182" s="31"/>
      <c r="F182" s="90"/>
      <c r="G182" s="32"/>
      <c r="H182" s="32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/>
      <c r="B183" s="32"/>
      <c r="C183" s="31"/>
      <c r="D183" s="31"/>
      <c r="E183" s="31"/>
      <c r="F183" s="90"/>
      <c r="G183" s="32"/>
      <c r="H183" s="32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/>
      <c r="B184" s="32"/>
      <c r="C184" s="31"/>
      <c r="D184" s="31"/>
      <c r="E184" s="31"/>
      <c r="F184" s="90"/>
      <c r="G184" s="32"/>
      <c r="H184" s="32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/>
      <c r="B185" s="32"/>
      <c r="C185" s="31"/>
      <c r="D185" s="31"/>
      <c r="E185" s="31"/>
      <c r="F185" s="90"/>
      <c r="G185" s="32"/>
      <c r="H185" s="32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/>
      <c r="B186" s="32"/>
      <c r="C186" s="31"/>
      <c r="D186" s="31"/>
      <c r="E186" s="31"/>
      <c r="F186" s="90"/>
      <c r="G186" s="32"/>
      <c r="H186" s="32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/>
      <c r="B187" s="32"/>
      <c r="C187" s="31"/>
      <c r="D187" s="31"/>
      <c r="E187" s="31"/>
      <c r="F187" s="90"/>
      <c r="G187" s="32"/>
      <c r="H187" s="32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/>
      <c r="B188" s="32"/>
      <c r="C188" s="31"/>
      <c r="D188" s="31"/>
      <c r="E188" s="31"/>
      <c r="F188" s="90"/>
      <c r="G188" s="32"/>
      <c r="H188" s="32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/>
      <c r="B189" s="32"/>
      <c r="C189" s="31"/>
      <c r="D189" s="31"/>
      <c r="E189" s="31"/>
      <c r="F189" s="90"/>
      <c r="G189" s="32"/>
      <c r="H189" s="32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/>
      <c r="B190" s="32"/>
      <c r="C190" s="31"/>
      <c r="D190" s="31"/>
      <c r="E190" s="31"/>
      <c r="F190" s="90"/>
      <c r="G190" s="32"/>
      <c r="H190" s="32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/>
      <c r="B191" s="32"/>
      <c r="C191" s="31"/>
      <c r="D191" s="31"/>
      <c r="E191" s="31"/>
      <c r="F191" s="90"/>
      <c r="G191" s="32"/>
      <c r="H191" s="32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/>
      <c r="B192" s="32"/>
      <c r="C192" s="31"/>
      <c r="D192" s="31"/>
      <c r="E192" s="31"/>
      <c r="F192" s="90"/>
      <c r="G192" s="32"/>
      <c r="H192" s="32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/>
      <c r="B193" s="32"/>
      <c r="C193" s="31"/>
      <c r="D193" s="31"/>
      <c r="E193" s="31"/>
      <c r="F193" s="90"/>
      <c r="G193" s="32"/>
      <c r="H193" s="32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/>
      <c r="B194" s="32"/>
      <c r="C194" s="31"/>
      <c r="D194" s="31"/>
      <c r="E194" s="31"/>
      <c r="F194" s="90"/>
      <c r="G194" s="32"/>
      <c r="H194" s="32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/>
      <c r="B195" s="32"/>
      <c r="C195" s="31"/>
      <c r="D195" s="31"/>
      <c r="E195" s="31"/>
      <c r="F195" s="90"/>
      <c r="G195" s="32"/>
      <c r="H195" s="32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/>
      <c r="B196" s="32"/>
      <c r="C196" s="31"/>
      <c r="D196" s="31"/>
      <c r="E196" s="31"/>
      <c r="F196" s="90"/>
      <c r="G196" s="32"/>
      <c r="H196" s="32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/>
      <c r="B197" s="32"/>
      <c r="C197" s="31"/>
      <c r="D197" s="31"/>
      <c r="E197" s="31"/>
      <c r="F197" s="90"/>
      <c r="G197" s="32"/>
      <c r="H197" s="32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/>
      <c r="B198" s="32"/>
      <c r="C198" s="31"/>
      <c r="D198" s="31"/>
      <c r="E198" s="31"/>
      <c r="F198" s="90"/>
      <c r="G198" s="32"/>
      <c r="H198" s="32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/>
      <c r="B199" s="32"/>
      <c r="C199" s="31"/>
      <c r="D199" s="31"/>
      <c r="E199" s="31"/>
      <c r="F199" s="90"/>
      <c r="G199" s="32"/>
      <c r="H199" s="32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/>
      <c r="B200" s="32"/>
      <c r="C200" s="31"/>
      <c r="D200" s="31"/>
      <c r="E200" s="31"/>
      <c r="F200" s="90"/>
      <c r="G200" s="32"/>
      <c r="H200" s="32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/>
      <c r="B201" s="32"/>
      <c r="C201" s="31"/>
      <c r="D201" s="31"/>
      <c r="E201" s="31"/>
      <c r="F201" s="90"/>
      <c r="G201" s="32"/>
      <c r="H201" s="32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/>
      <c r="B202" s="32"/>
      <c r="C202" s="31"/>
      <c r="D202" s="31"/>
      <c r="E202" s="31"/>
      <c r="F202" s="90"/>
      <c r="G202" s="32"/>
      <c r="H202" s="32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/>
      <c r="B203" s="32"/>
      <c r="C203" s="31"/>
      <c r="D203" s="31"/>
      <c r="E203" s="31"/>
      <c r="F203" s="90"/>
      <c r="G203" s="32"/>
      <c r="H203" s="32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/>
      <c r="B204" s="32"/>
      <c r="C204" s="31"/>
      <c r="D204" s="31"/>
      <c r="E204" s="31"/>
      <c r="F204" s="90"/>
      <c r="G204" s="32"/>
      <c r="H204" s="32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/>
      <c r="B205" s="32"/>
      <c r="C205" s="31"/>
      <c r="D205" s="31"/>
      <c r="E205" s="31"/>
      <c r="F205" s="90"/>
      <c r="G205" s="32"/>
      <c r="H205" s="32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/>
      <c r="B206" s="32"/>
      <c r="C206" s="31"/>
      <c r="D206" s="31"/>
      <c r="E206" s="31"/>
      <c r="F206" s="90"/>
      <c r="G206" s="32"/>
      <c r="H206" s="32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/>
      <c r="B207" s="32"/>
      <c r="C207" s="31"/>
      <c r="D207" s="31"/>
      <c r="E207" s="31"/>
      <c r="F207" s="90"/>
      <c r="G207" s="32"/>
      <c r="H207" s="32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/>
      <c r="B208" s="32"/>
      <c r="C208" s="31"/>
      <c r="D208" s="31"/>
      <c r="E208" s="31"/>
      <c r="F208" s="90"/>
      <c r="G208" s="32"/>
      <c r="H208" s="32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/>
      <c r="B209" s="32"/>
      <c r="C209" s="31"/>
      <c r="D209" s="31"/>
      <c r="E209" s="31"/>
      <c r="F209" s="90"/>
      <c r="G209" s="32"/>
      <c r="H209" s="32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/>
      <c r="B210" s="32"/>
      <c r="C210" s="31"/>
      <c r="D210" s="31"/>
      <c r="E210" s="31"/>
      <c r="F210" s="90"/>
      <c r="G210" s="32"/>
      <c r="H210" s="32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/>
      <c r="B211" s="32"/>
      <c r="C211" s="31"/>
      <c r="D211" s="31"/>
      <c r="E211" s="31"/>
      <c r="F211" s="90"/>
      <c r="G211" s="32"/>
      <c r="H211" s="32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/>
      <c r="B212" s="32"/>
      <c r="C212" s="31"/>
      <c r="D212" s="31"/>
      <c r="E212" s="31"/>
      <c r="F212" s="90"/>
      <c r="G212" s="32"/>
      <c r="H212" s="32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/>
      <c r="B213" s="32"/>
      <c r="C213" s="31"/>
      <c r="D213" s="31"/>
      <c r="E213" s="31"/>
      <c r="F213" s="90"/>
      <c r="G213" s="32"/>
      <c r="H213" s="32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/>
      <c r="B214" s="32"/>
      <c r="C214" s="31"/>
      <c r="D214" s="31"/>
      <c r="E214" s="31"/>
      <c r="F214" s="90"/>
      <c r="G214" s="32"/>
      <c r="H214" s="32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/>
      <c r="B215" s="32"/>
      <c r="C215" s="31"/>
      <c r="D215" s="31"/>
      <c r="E215" s="31"/>
      <c r="F215" s="90"/>
      <c r="G215" s="32"/>
      <c r="H215" s="32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/>
      <c r="B216" s="32"/>
      <c r="C216" s="31"/>
      <c r="D216" s="31"/>
      <c r="E216" s="31"/>
      <c r="F216" s="90"/>
      <c r="G216" s="32"/>
      <c r="H216" s="32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/>
      <c r="B217" s="32"/>
      <c r="C217" s="31"/>
      <c r="D217" s="31"/>
      <c r="E217" s="31"/>
      <c r="F217" s="90"/>
      <c r="G217" s="32"/>
      <c r="H217" s="32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/>
      <c r="B218" s="32"/>
      <c r="C218" s="31"/>
      <c r="D218" s="31"/>
      <c r="E218" s="31"/>
      <c r="F218" s="90"/>
      <c r="G218" s="32"/>
      <c r="H218" s="32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/>
      <c r="B219" s="32"/>
      <c r="C219" s="31"/>
      <c r="D219" s="31"/>
      <c r="E219" s="31"/>
      <c r="F219" s="90"/>
      <c r="G219" s="32"/>
      <c r="H219" s="32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/>
      <c r="B220" s="32"/>
      <c r="C220" s="31"/>
      <c r="D220" s="31"/>
      <c r="E220" s="31"/>
      <c r="F220" s="90"/>
      <c r="G220" s="32"/>
      <c r="H220" s="32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/>
      <c r="B221" s="32"/>
      <c r="C221" s="31"/>
      <c r="D221" s="31"/>
      <c r="E221" s="31"/>
      <c r="F221" s="90"/>
      <c r="G221" s="32"/>
      <c r="H221" s="32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/>
      <c r="B222" s="32"/>
      <c r="C222" s="31"/>
      <c r="D222" s="31"/>
      <c r="E222" s="31"/>
      <c r="F222" s="90"/>
      <c r="G222" s="32"/>
      <c r="H222" s="32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/>
      <c r="B223" s="32"/>
      <c r="C223" s="31"/>
      <c r="D223" s="31"/>
      <c r="E223" s="31"/>
      <c r="F223" s="90"/>
      <c r="G223" s="32"/>
      <c r="H223" s="32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/>
      <c r="B224" s="32"/>
      <c r="C224" s="31"/>
      <c r="D224" s="31"/>
      <c r="E224" s="31"/>
      <c r="F224" s="90"/>
      <c r="G224" s="32"/>
      <c r="H224" s="32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/>
      <c r="B225" s="32"/>
      <c r="C225" s="31"/>
      <c r="D225" s="31"/>
      <c r="E225" s="31"/>
      <c r="F225" s="90"/>
      <c r="G225" s="32"/>
      <c r="H225" s="32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/>
      <c r="B226" s="32"/>
      <c r="C226" s="31"/>
      <c r="D226" s="31"/>
      <c r="E226" s="31"/>
      <c r="F226" s="90"/>
      <c r="G226" s="32"/>
      <c r="H226" s="32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/>
      <c r="B227" s="32"/>
      <c r="C227" s="31"/>
      <c r="D227" s="31"/>
      <c r="E227" s="31"/>
      <c r="F227" s="90"/>
      <c r="G227" s="32"/>
      <c r="H227" s="32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/>
      <c r="B228" s="32"/>
      <c r="C228" s="31"/>
      <c r="D228" s="31"/>
      <c r="E228" s="31"/>
      <c r="F228" s="90"/>
      <c r="G228" s="32"/>
      <c r="H228" s="32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/>
      <c r="B229" s="32"/>
      <c r="C229" s="31"/>
      <c r="D229" s="31"/>
      <c r="E229" s="31"/>
      <c r="F229" s="90"/>
      <c r="G229" s="32"/>
      <c r="H229" s="32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/>
      <c r="B230" s="32"/>
      <c r="C230" s="31"/>
      <c r="D230" s="31"/>
      <c r="E230" s="31"/>
      <c r="F230" s="90"/>
      <c r="G230" s="32"/>
      <c r="H230" s="32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/>
      <c r="B231" s="32"/>
      <c r="C231" s="31"/>
      <c r="D231" s="31"/>
      <c r="E231" s="31"/>
      <c r="F231" s="90"/>
      <c r="G231" s="32"/>
      <c r="H231" s="32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/>
      <c r="B232" s="32"/>
      <c r="C232" s="31"/>
      <c r="D232" s="31"/>
      <c r="E232" s="31"/>
      <c r="F232" s="90"/>
      <c r="G232" s="32"/>
      <c r="H232" s="32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/>
      <c r="B233" s="32"/>
      <c r="C233" s="31"/>
      <c r="D233" s="31"/>
      <c r="E233" s="31"/>
      <c r="F233" s="90"/>
      <c r="G233" s="32"/>
      <c r="H233" s="32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/>
      <c r="B234" s="32"/>
      <c r="C234" s="31"/>
      <c r="D234" s="31"/>
      <c r="E234" s="31"/>
      <c r="F234" s="90"/>
      <c r="G234" s="32"/>
      <c r="H234" s="32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/>
      <c r="B235" s="32"/>
      <c r="C235" s="31"/>
      <c r="D235" s="31"/>
      <c r="E235" s="31"/>
      <c r="F235" s="90"/>
      <c r="G235" s="32"/>
      <c r="H235" s="32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/>
      <c r="B236" s="32"/>
      <c r="C236" s="31"/>
      <c r="D236" s="31"/>
      <c r="E236" s="31"/>
      <c r="F236" s="90"/>
      <c r="G236" s="32"/>
      <c r="H236" s="32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/>
      <c r="B237" s="32"/>
      <c r="C237" s="31"/>
      <c r="D237" s="31"/>
      <c r="E237" s="31"/>
      <c r="F237" s="90"/>
      <c r="G237" s="32"/>
      <c r="H237" s="32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/>
      <c r="B238" s="32"/>
      <c r="C238" s="31"/>
      <c r="D238" s="31"/>
      <c r="E238" s="31"/>
      <c r="F238" s="90"/>
      <c r="G238" s="32"/>
      <c r="H238" s="32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/>
      <c r="B239" s="32"/>
      <c r="C239" s="31"/>
      <c r="D239" s="31"/>
      <c r="E239" s="31"/>
      <c r="F239" s="90"/>
      <c r="G239" s="32"/>
      <c r="H239" s="32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/>
      <c r="B240" s="32"/>
      <c r="C240" s="31"/>
      <c r="D240" s="31"/>
      <c r="E240" s="31"/>
      <c r="F240" s="90"/>
      <c r="G240" s="32"/>
      <c r="H240" s="32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/>
      <c r="B241" s="32"/>
      <c r="C241" s="31"/>
      <c r="D241" s="31"/>
      <c r="E241" s="31"/>
      <c r="F241" s="90"/>
      <c r="G241" s="32"/>
      <c r="H241" s="32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/>
      <c r="B242" s="32"/>
      <c r="C242" s="31"/>
      <c r="D242" s="31"/>
      <c r="E242" s="31"/>
      <c r="F242" s="90"/>
      <c r="G242" s="32"/>
      <c r="H242" s="32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/>
      <c r="B243" s="32"/>
      <c r="C243" s="31"/>
      <c r="D243" s="31"/>
      <c r="E243" s="31"/>
      <c r="F243" s="90"/>
      <c r="G243" s="32"/>
      <c r="H243" s="32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/>
      <c r="B244" s="32"/>
      <c r="C244" s="31"/>
      <c r="D244" s="31"/>
      <c r="E244" s="31"/>
      <c r="F244" s="90"/>
      <c r="G244" s="32"/>
      <c r="H244" s="32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/>
      <c r="B245" s="32"/>
      <c r="C245" s="31"/>
      <c r="D245" s="31"/>
      <c r="E245" s="31"/>
      <c r="F245" s="90"/>
      <c r="G245" s="32"/>
      <c r="H245" s="32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/>
      <c r="B246" s="32"/>
      <c r="C246" s="31"/>
      <c r="D246" s="31"/>
      <c r="E246" s="31"/>
      <c r="F246" s="90"/>
      <c r="G246" s="32"/>
      <c r="H246" s="91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/>
      <c r="B247" s="32"/>
      <c r="C247" s="31"/>
      <c r="D247" s="31"/>
      <c r="E247" s="31"/>
      <c r="F247" s="90"/>
      <c r="G247" s="32"/>
      <c r="H247" s="91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/>
      <c r="B248" s="32"/>
      <c r="C248" s="31"/>
      <c r="D248" s="31"/>
      <c r="E248" s="31"/>
      <c r="F248" s="90"/>
      <c r="G248" s="32"/>
      <c r="H248" s="91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/>
      <c r="B249" s="32"/>
      <c r="C249" s="31"/>
      <c r="D249" s="31"/>
      <c r="E249" s="31"/>
      <c r="F249" s="90"/>
      <c r="G249" s="32"/>
      <c r="H249" s="91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/>
      <c r="B250" s="32"/>
      <c r="C250" s="31"/>
      <c r="D250" s="31"/>
      <c r="E250" s="31"/>
      <c r="F250" s="90"/>
      <c r="G250" s="32"/>
      <c r="H250" s="91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/>
      <c r="B251" s="32"/>
      <c r="C251" s="31"/>
      <c r="D251" s="31"/>
      <c r="E251" s="31"/>
      <c r="F251" s="90"/>
      <c r="G251" s="32"/>
      <c r="H251" s="91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/>
      <c r="B252" s="32"/>
      <c r="C252" s="31"/>
      <c r="D252" s="31"/>
      <c r="E252" s="31"/>
      <c r="F252" s="90"/>
      <c r="G252" s="32"/>
      <c r="H252" s="91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/>
      <c r="B253" s="32"/>
      <c r="C253" s="31"/>
      <c r="D253" s="31"/>
      <c r="E253" s="31"/>
      <c r="F253" s="90"/>
      <c r="G253" s="32"/>
      <c r="H253" s="91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/>
      <c r="B254" s="32"/>
      <c r="C254" s="31"/>
      <c r="D254" s="31"/>
      <c r="E254" s="31"/>
      <c r="F254" s="90"/>
      <c r="G254" s="32"/>
      <c r="H254" s="91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/>
      <c r="B255" s="32"/>
      <c r="C255" s="31"/>
      <c r="D255" s="31"/>
      <c r="E255" s="31"/>
      <c r="F255" s="90"/>
      <c r="G255" s="32"/>
      <c r="H255" s="91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/>
      <c r="B256" s="32"/>
      <c r="C256" s="31"/>
      <c r="D256" s="31"/>
      <c r="E256" s="31"/>
      <c r="F256" s="90"/>
      <c r="G256" s="32"/>
      <c r="H256" s="91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/>
      <c r="B257" s="32"/>
      <c r="C257" s="31"/>
      <c r="D257" s="31"/>
      <c r="E257" s="31"/>
      <c r="F257" s="90"/>
      <c r="G257" s="32"/>
      <c r="H257" s="91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/>
      <c r="B258" s="32"/>
      <c r="C258" s="31"/>
      <c r="D258" s="31"/>
      <c r="E258" s="31"/>
      <c r="F258" s="90"/>
      <c r="G258" s="32"/>
      <c r="H258" s="91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/>
      <c r="B259" s="32"/>
      <c r="C259" s="31"/>
      <c r="D259" s="31"/>
      <c r="E259" s="31"/>
      <c r="F259" s="90"/>
      <c r="G259" s="32"/>
      <c r="H259" s="91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/>
      <c r="B260" s="32"/>
      <c r="C260" s="31"/>
      <c r="D260" s="31"/>
      <c r="E260" s="31"/>
      <c r="F260" s="90"/>
      <c r="G260" s="32"/>
      <c r="H260" s="91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/>
      <c r="B261" s="32"/>
      <c r="C261" s="31"/>
      <c r="D261" s="31"/>
      <c r="E261" s="31"/>
      <c r="F261" s="90"/>
      <c r="G261" s="32"/>
      <c r="H261" s="91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/>
      <c r="B262" s="32"/>
      <c r="C262" s="31"/>
      <c r="D262" s="31"/>
      <c r="E262" s="31"/>
      <c r="F262" s="90"/>
      <c r="G262" s="32"/>
      <c r="H262" s="91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/>
      <c r="B263" s="32"/>
      <c r="C263" s="31"/>
      <c r="D263" s="31"/>
      <c r="E263" s="31"/>
      <c r="F263" s="90"/>
      <c r="G263" s="32"/>
      <c r="H263" s="91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/>
      <c r="B264" s="32"/>
      <c r="C264" s="31"/>
      <c r="D264" s="31"/>
      <c r="E264" s="31"/>
      <c r="F264" s="90"/>
      <c r="G264" s="32"/>
      <c r="H264" s="91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/>
      <c r="B265" s="32"/>
      <c r="C265" s="31"/>
      <c r="D265" s="31"/>
      <c r="E265" s="31"/>
      <c r="F265" s="90"/>
      <c r="G265" s="32"/>
      <c r="H265" s="91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/>
      <c r="B266" s="32"/>
      <c r="C266" s="31"/>
      <c r="D266" s="31"/>
      <c r="E266" s="31"/>
      <c r="F266" s="90"/>
      <c r="G266" s="32"/>
      <c r="H266" s="91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/>
      <c r="B267" s="32"/>
      <c r="C267" s="31"/>
      <c r="D267" s="31"/>
      <c r="E267" s="31"/>
      <c r="F267" s="90"/>
      <c r="G267" s="32"/>
      <c r="H267" s="91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/>
      <c r="B268" s="32"/>
      <c r="C268" s="31"/>
      <c r="D268" s="31"/>
      <c r="E268" s="31"/>
      <c r="F268" s="90"/>
      <c r="G268" s="32"/>
      <c r="H268" s="91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3"/>
  <sheetViews>
    <sheetView zoomScale="85" zoomScaleNormal="85" workbookViewId="0">
      <selection activeCell="A67" sqref="A6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881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44477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600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590</v>
      </c>
      <c r="C9" s="100"/>
      <c r="D9" s="101" t="s">
        <v>601</v>
      </c>
      <c r="E9" s="100" t="s">
        <v>602</v>
      </c>
      <c r="F9" s="100" t="s">
        <v>603</v>
      </c>
      <c r="G9" s="100" t="s">
        <v>604</v>
      </c>
      <c r="H9" s="100" t="s">
        <v>605</v>
      </c>
      <c r="I9" s="100" t="s">
        <v>606</v>
      </c>
      <c r="J9" s="99" t="s">
        <v>607</v>
      </c>
      <c r="K9" s="100" t="s">
        <v>608</v>
      </c>
      <c r="L9" s="102" t="s">
        <v>609</v>
      </c>
      <c r="M9" s="102" t="s">
        <v>610</v>
      </c>
      <c r="N9" s="100" t="s">
        <v>611</v>
      </c>
      <c r="O9" s="101" t="s">
        <v>612</v>
      </c>
      <c r="P9" s="100" t="s">
        <v>863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342">
        <v>1</v>
      </c>
      <c r="B10" s="310">
        <v>44454</v>
      </c>
      <c r="C10" s="343"/>
      <c r="D10" s="311" t="s">
        <v>300</v>
      </c>
      <c r="E10" s="312" t="s">
        <v>615</v>
      </c>
      <c r="F10" s="313">
        <v>2195</v>
      </c>
      <c r="G10" s="313">
        <v>2080</v>
      </c>
      <c r="H10" s="312">
        <v>2295</v>
      </c>
      <c r="I10" s="314" t="s">
        <v>852</v>
      </c>
      <c r="J10" s="315" t="s">
        <v>872</v>
      </c>
      <c r="K10" s="315">
        <f t="shared" ref="K10" si="0">H10-F10</f>
        <v>100</v>
      </c>
      <c r="L10" s="316">
        <f t="shared" ref="L10" si="1">(F10*-0.7)/100</f>
        <v>-15.365</v>
      </c>
      <c r="M10" s="317">
        <f t="shared" ref="M10" si="2">(K10+L10)/F10</f>
        <v>3.8558086560364468E-2</v>
      </c>
      <c r="N10" s="315" t="s">
        <v>613</v>
      </c>
      <c r="O10" s="318">
        <v>44469</v>
      </c>
      <c r="P10" s="313">
        <f>VLOOKUP(D10,'MidCap Intra'!B11:C511,2,0)</f>
        <v>2237.25</v>
      </c>
      <c r="Q10" s="1"/>
      <c r="R10" s="1" t="s">
        <v>614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113">
        <v>2</v>
      </c>
      <c r="B11" s="108">
        <v>44460</v>
      </c>
      <c r="C11" s="114"/>
      <c r="D11" s="109" t="s">
        <v>381</v>
      </c>
      <c r="E11" s="110" t="s">
        <v>615</v>
      </c>
      <c r="F11" s="107" t="s">
        <v>856</v>
      </c>
      <c r="G11" s="107">
        <v>1395</v>
      </c>
      <c r="H11" s="110"/>
      <c r="I11" s="111" t="s">
        <v>857</v>
      </c>
      <c r="J11" s="112" t="s">
        <v>616</v>
      </c>
      <c r="K11" s="113"/>
      <c r="L11" s="108"/>
      <c r="M11" s="114"/>
      <c r="N11" s="109"/>
      <c r="O11" s="110"/>
      <c r="P11" s="107">
        <f>VLOOKUP(D11,'MidCap Intra'!B13:C513,2,0)</f>
        <v>1483.5</v>
      </c>
      <c r="Q11" s="1"/>
      <c r="R11" s="1" t="s">
        <v>614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297">
        <v>3</v>
      </c>
      <c r="B12" s="298">
        <v>44463</v>
      </c>
      <c r="C12" s="299"/>
      <c r="D12" s="300" t="s">
        <v>426</v>
      </c>
      <c r="E12" s="301" t="s">
        <v>615</v>
      </c>
      <c r="F12" s="302">
        <v>3130</v>
      </c>
      <c r="G12" s="302">
        <v>2920</v>
      </c>
      <c r="H12" s="301">
        <v>3320</v>
      </c>
      <c r="I12" s="303" t="s">
        <v>851</v>
      </c>
      <c r="J12" s="103" t="s">
        <v>884</v>
      </c>
      <c r="K12" s="103">
        <f t="shared" ref="K12" si="3">H12-F12</f>
        <v>190</v>
      </c>
      <c r="L12" s="104">
        <f t="shared" ref="L12" si="4">(F12*-0.7)/100</f>
        <v>-21.91</v>
      </c>
      <c r="M12" s="105">
        <f t="shared" ref="M12" si="5">(K12+L12)/F12</f>
        <v>5.3702875399361021E-2</v>
      </c>
      <c r="N12" s="103" t="s">
        <v>613</v>
      </c>
      <c r="O12" s="106">
        <v>44473</v>
      </c>
      <c r="P12" s="302"/>
      <c r="Q12" s="1"/>
      <c r="R12" s="1" t="s">
        <v>614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3">
        <v>4</v>
      </c>
      <c r="B13" s="108">
        <v>44466</v>
      </c>
      <c r="C13" s="114"/>
      <c r="D13" s="109" t="s">
        <v>131</v>
      </c>
      <c r="E13" s="110" t="s">
        <v>615</v>
      </c>
      <c r="F13" s="107" t="s">
        <v>864</v>
      </c>
      <c r="G13" s="107">
        <v>495</v>
      </c>
      <c r="H13" s="110"/>
      <c r="I13" s="111" t="s">
        <v>865</v>
      </c>
      <c r="J13" s="112" t="s">
        <v>616</v>
      </c>
      <c r="K13" s="113"/>
      <c r="L13" s="108"/>
      <c r="M13" s="114"/>
      <c r="N13" s="109"/>
      <c r="O13" s="110"/>
      <c r="P13" s="107">
        <f>VLOOKUP(D13,'MidCap Intra'!B15:C515,2,0)</f>
        <v>519.20000000000005</v>
      </c>
      <c r="Q13" s="1"/>
      <c r="R13" s="1" t="s">
        <v>614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297">
        <v>5</v>
      </c>
      <c r="B14" s="298">
        <v>44466</v>
      </c>
      <c r="C14" s="299"/>
      <c r="D14" s="300" t="s">
        <v>252</v>
      </c>
      <c r="E14" s="301" t="s">
        <v>615</v>
      </c>
      <c r="F14" s="302">
        <v>472.5</v>
      </c>
      <c r="G14" s="302">
        <v>445</v>
      </c>
      <c r="H14" s="301">
        <v>503</v>
      </c>
      <c r="I14" s="303">
        <v>530</v>
      </c>
      <c r="J14" s="103" t="s">
        <v>873</v>
      </c>
      <c r="K14" s="103">
        <f t="shared" ref="K14:K15" si="6">H14-F14</f>
        <v>30.5</v>
      </c>
      <c r="L14" s="104">
        <f t="shared" ref="L14:L15" si="7">(F14*-0.7)/100</f>
        <v>-3.3075000000000001</v>
      </c>
      <c r="M14" s="105">
        <f t="shared" ref="M14:M15" si="8">(K14+L14)/F14</f>
        <v>5.7550264550264546E-2</v>
      </c>
      <c r="N14" s="103" t="s">
        <v>613</v>
      </c>
      <c r="O14" s="106">
        <v>44470</v>
      </c>
      <c r="P14" s="302"/>
      <c r="Q14" s="1"/>
      <c r="R14" s="1" t="s">
        <v>614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342">
        <v>6</v>
      </c>
      <c r="B15" s="310">
        <v>44466</v>
      </c>
      <c r="C15" s="343"/>
      <c r="D15" s="311" t="s">
        <v>253</v>
      </c>
      <c r="E15" s="312" t="s">
        <v>615</v>
      </c>
      <c r="F15" s="313">
        <v>2040</v>
      </c>
      <c r="G15" s="313">
        <v>1895</v>
      </c>
      <c r="H15" s="312">
        <v>2155</v>
      </c>
      <c r="I15" s="314" t="s">
        <v>866</v>
      </c>
      <c r="J15" s="315" t="s">
        <v>875</v>
      </c>
      <c r="K15" s="315">
        <f t="shared" si="6"/>
        <v>115</v>
      </c>
      <c r="L15" s="316">
        <f t="shared" si="7"/>
        <v>-14.28</v>
      </c>
      <c r="M15" s="317">
        <f t="shared" si="8"/>
        <v>4.9372549019607845E-2</v>
      </c>
      <c r="N15" s="315" t="s">
        <v>613</v>
      </c>
      <c r="O15" s="318">
        <v>44470</v>
      </c>
      <c r="P15" s="313">
        <f>VLOOKUP(D15,'MidCap Intra'!B16:C516,2,0)</f>
        <v>2093</v>
      </c>
      <c r="Q15" s="1"/>
      <c r="R15" s="1" t="s">
        <v>617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113">
        <v>7</v>
      </c>
      <c r="B16" s="108">
        <v>44466</v>
      </c>
      <c r="C16" s="114"/>
      <c r="D16" s="109" t="s">
        <v>257</v>
      </c>
      <c r="E16" s="110" t="s">
        <v>615</v>
      </c>
      <c r="F16" s="107" t="s">
        <v>867</v>
      </c>
      <c r="G16" s="107">
        <v>1490</v>
      </c>
      <c r="H16" s="110"/>
      <c r="I16" s="111" t="s">
        <v>868</v>
      </c>
      <c r="J16" s="112" t="s">
        <v>616</v>
      </c>
      <c r="K16" s="113"/>
      <c r="L16" s="108"/>
      <c r="M16" s="114"/>
      <c r="N16" s="109"/>
      <c r="O16" s="110"/>
      <c r="P16" s="107">
        <f>VLOOKUP(D16,'MidCap Intra'!B18:C518,2,0)</f>
        <v>1605.45</v>
      </c>
      <c r="Q16" s="1"/>
      <c r="R16" s="1" t="s">
        <v>614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319">
        <v>8</v>
      </c>
      <c r="B17" s="320">
        <v>44468</v>
      </c>
      <c r="C17" s="321"/>
      <c r="D17" s="322" t="s">
        <v>349</v>
      </c>
      <c r="E17" s="323" t="s">
        <v>615</v>
      </c>
      <c r="F17" s="324">
        <v>3270</v>
      </c>
      <c r="G17" s="324">
        <v>3140</v>
      </c>
      <c r="H17" s="323">
        <v>3025</v>
      </c>
      <c r="I17" s="325" t="s">
        <v>869</v>
      </c>
      <c r="J17" s="305" t="s">
        <v>874</v>
      </c>
      <c r="K17" s="305">
        <f t="shared" ref="K17" si="9">H17-F17</f>
        <v>-245</v>
      </c>
      <c r="L17" s="306">
        <f t="shared" ref="L17" si="10">(F17*-0.7)/100</f>
        <v>-22.89</v>
      </c>
      <c r="M17" s="307">
        <f t="shared" ref="M17" si="11">(K17+L17)/F17</f>
        <v>-8.1923547400611613E-2</v>
      </c>
      <c r="N17" s="305" t="s">
        <v>626</v>
      </c>
      <c r="O17" s="308">
        <v>44470</v>
      </c>
      <c r="P17" s="324"/>
      <c r="Q17" s="1"/>
      <c r="R17" s="1" t="s">
        <v>614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297">
        <v>9</v>
      </c>
      <c r="B18" s="298">
        <v>44468</v>
      </c>
      <c r="C18" s="299"/>
      <c r="D18" s="300" t="s">
        <v>414</v>
      </c>
      <c r="E18" s="301" t="s">
        <v>615</v>
      </c>
      <c r="F18" s="302">
        <v>191.5</v>
      </c>
      <c r="G18" s="302">
        <v>178</v>
      </c>
      <c r="H18" s="301">
        <v>204.5</v>
      </c>
      <c r="I18" s="303">
        <v>210</v>
      </c>
      <c r="J18" s="103" t="s">
        <v>855</v>
      </c>
      <c r="K18" s="103">
        <f t="shared" ref="K18" si="12">H18-F18</f>
        <v>13</v>
      </c>
      <c r="L18" s="104">
        <f t="shared" ref="L18" si="13">(F18*-0.7)/100</f>
        <v>-1.3404999999999998</v>
      </c>
      <c r="M18" s="105">
        <f t="shared" ref="M18" si="14">(K18+L18)/F18</f>
        <v>6.0885117493472585E-2</v>
      </c>
      <c r="N18" s="103" t="s">
        <v>613</v>
      </c>
      <c r="O18" s="106">
        <v>44470</v>
      </c>
      <c r="P18" s="302"/>
      <c r="Q18" s="1"/>
      <c r="R18" s="1" t="s">
        <v>617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13">
        <v>10</v>
      </c>
      <c r="B19" s="108">
        <v>44473</v>
      </c>
      <c r="C19" s="114"/>
      <c r="D19" s="109" t="s">
        <v>180</v>
      </c>
      <c r="E19" s="110" t="s">
        <v>615</v>
      </c>
      <c r="F19" s="107" t="s">
        <v>885</v>
      </c>
      <c r="G19" s="107">
        <v>2980</v>
      </c>
      <c r="H19" s="110"/>
      <c r="I19" s="111" t="s">
        <v>886</v>
      </c>
      <c r="J19" s="112" t="s">
        <v>616</v>
      </c>
      <c r="K19" s="113"/>
      <c r="L19" s="108"/>
      <c r="M19" s="114"/>
      <c r="N19" s="109"/>
      <c r="O19" s="110"/>
      <c r="P19" s="107">
        <f>VLOOKUP(D19,'MidCap Intra'!B21:C521,2,0)</f>
        <v>3243.05</v>
      </c>
      <c r="Q19" s="1"/>
      <c r="R19" s="1" t="s">
        <v>614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13">
        <v>11</v>
      </c>
      <c r="B20" s="272">
        <v>44474</v>
      </c>
      <c r="C20" s="114"/>
      <c r="D20" s="109" t="s">
        <v>119</v>
      </c>
      <c r="E20" s="110" t="s">
        <v>615</v>
      </c>
      <c r="F20" s="107" t="s">
        <v>909</v>
      </c>
      <c r="G20" s="107">
        <v>660</v>
      </c>
      <c r="H20" s="110"/>
      <c r="I20" s="111" t="s">
        <v>910</v>
      </c>
      <c r="J20" s="112" t="s">
        <v>616</v>
      </c>
      <c r="K20" s="113"/>
      <c r="L20" s="108"/>
      <c r="M20" s="114"/>
      <c r="N20" s="109"/>
      <c r="O20" s="110"/>
      <c r="P20" s="107">
        <f>VLOOKUP(D20,'MidCap Intra'!B22:C522,2,0)</f>
        <v>725.35</v>
      </c>
      <c r="Q20" s="1"/>
      <c r="R20" s="1" t="s">
        <v>614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342">
        <v>12</v>
      </c>
      <c r="B21" s="380">
        <v>44474</v>
      </c>
      <c r="C21" s="343"/>
      <c r="D21" s="311" t="s">
        <v>532</v>
      </c>
      <c r="E21" s="312" t="s">
        <v>615</v>
      </c>
      <c r="F21" s="313">
        <v>675</v>
      </c>
      <c r="G21" s="313">
        <v>619</v>
      </c>
      <c r="H21" s="312">
        <v>708.5</v>
      </c>
      <c r="I21" s="314" t="s">
        <v>911</v>
      </c>
      <c r="J21" s="315" t="s">
        <v>941</v>
      </c>
      <c r="K21" s="315">
        <f t="shared" ref="K21" si="15">H21-F21</f>
        <v>33.5</v>
      </c>
      <c r="L21" s="316">
        <f t="shared" ref="L21" si="16">(F21*-0.7)/100</f>
        <v>-4.7249999999999996</v>
      </c>
      <c r="M21" s="317">
        <f t="shared" ref="M21" si="17">(K21+L21)/F21</f>
        <v>4.2629629629629628E-2</v>
      </c>
      <c r="N21" s="315" t="s">
        <v>613</v>
      </c>
      <c r="O21" s="318">
        <v>44475</v>
      </c>
      <c r="P21" s="313">
        <f>VLOOKUP(D21,'MidCap Intra'!B22:C522,2,0)</f>
        <v>680.9</v>
      </c>
      <c r="Q21" s="1"/>
      <c r="R21" s="1" t="s">
        <v>614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13">
        <v>13</v>
      </c>
      <c r="B22" s="108">
        <v>44475</v>
      </c>
      <c r="C22" s="114"/>
      <c r="D22" s="109" t="s">
        <v>139</v>
      </c>
      <c r="E22" s="110" t="s">
        <v>615</v>
      </c>
      <c r="F22" s="107" t="s">
        <v>939</v>
      </c>
      <c r="G22" s="107">
        <v>216</v>
      </c>
      <c r="H22" s="110"/>
      <c r="I22" s="111" t="s">
        <v>940</v>
      </c>
      <c r="J22" s="112"/>
      <c r="K22" s="113"/>
      <c r="L22" s="108"/>
      <c r="M22" s="114"/>
      <c r="N22" s="109"/>
      <c r="O22" s="110"/>
      <c r="P22" s="107">
        <f>VLOOKUP(D22,'MidCap Intra'!B24:C524,2,0)</f>
        <v>232.95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13"/>
      <c r="B23" s="108"/>
      <c r="C23" s="114"/>
      <c r="D23" s="109"/>
      <c r="E23" s="110"/>
      <c r="F23" s="107"/>
      <c r="G23" s="107"/>
      <c r="H23" s="110"/>
      <c r="I23" s="111"/>
      <c r="J23" s="112"/>
      <c r="K23" s="113"/>
      <c r="L23" s="108"/>
      <c r="M23" s="114"/>
      <c r="N23" s="109"/>
      <c r="O23" s="110"/>
      <c r="P23" s="110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4.25" customHeight="1">
      <c r="A24" s="120"/>
      <c r="B24" s="121"/>
      <c r="C24" s="122"/>
      <c r="D24" s="123"/>
      <c r="E24" s="124"/>
      <c r="F24" s="124"/>
      <c r="H24" s="124"/>
      <c r="I24" s="125"/>
      <c r="J24" s="126"/>
      <c r="K24" s="126"/>
      <c r="L24" s="127"/>
      <c r="M24" s="128"/>
      <c r="N24" s="129"/>
      <c r="O24" s="130"/>
      <c r="P24" s="131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4.25" customHeight="1">
      <c r="A25" s="120"/>
      <c r="B25" s="121"/>
      <c r="C25" s="122"/>
      <c r="D25" s="123"/>
      <c r="E25" s="124"/>
      <c r="F25" s="124"/>
      <c r="G25" s="120"/>
      <c r="H25" s="124"/>
      <c r="I25" s="125"/>
      <c r="J25" s="126"/>
      <c r="K25" s="126"/>
      <c r="L25" s="127"/>
      <c r="M25" s="128"/>
      <c r="N25" s="129"/>
      <c r="O25" s="130"/>
      <c r="P25" s="131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32" t="s">
        <v>618</v>
      </c>
      <c r="B26" s="133"/>
      <c r="C26" s="134"/>
      <c r="D26" s="135"/>
      <c r="E26" s="136"/>
      <c r="F26" s="136"/>
      <c r="G26" s="136"/>
      <c r="H26" s="136"/>
      <c r="I26" s="136"/>
      <c r="J26" s="137"/>
      <c r="K26" s="136"/>
      <c r="L26" s="138"/>
      <c r="M26" s="59"/>
      <c r="N26" s="137"/>
      <c r="O26" s="13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39" t="s">
        <v>619</v>
      </c>
      <c r="B27" s="132"/>
      <c r="C27" s="132"/>
      <c r="D27" s="132"/>
      <c r="E27" s="44"/>
      <c r="F27" s="140" t="s">
        <v>620</v>
      </c>
      <c r="G27" s="6"/>
      <c r="H27" s="6"/>
      <c r="I27" s="6"/>
      <c r="J27" s="141"/>
      <c r="K27" s="142"/>
      <c r="L27" s="142"/>
      <c r="M27" s="143"/>
      <c r="N27" s="1"/>
      <c r="O27" s="1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32" t="s">
        <v>621</v>
      </c>
      <c r="B28" s="132"/>
      <c r="C28" s="132"/>
      <c r="D28" s="132"/>
      <c r="E28" s="6"/>
      <c r="F28" s="140" t="s">
        <v>622</v>
      </c>
      <c r="G28" s="6"/>
      <c r="H28" s="6"/>
      <c r="I28" s="6"/>
      <c r="J28" s="141"/>
      <c r="K28" s="142"/>
      <c r="L28" s="142"/>
      <c r="M28" s="143"/>
      <c r="N28" s="1"/>
      <c r="O28" s="1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" customHeight="1">
      <c r="A29" s="132"/>
      <c r="B29" s="132"/>
      <c r="C29" s="132"/>
      <c r="D29" s="132"/>
      <c r="E29" s="6"/>
      <c r="F29" s="6"/>
      <c r="G29" s="6"/>
      <c r="H29" s="6"/>
      <c r="I29" s="6"/>
      <c r="J29" s="145"/>
      <c r="K29" s="142"/>
      <c r="L29" s="142"/>
      <c r="M29" s="6"/>
      <c r="N29" s="146"/>
      <c r="O29" s="1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.75" customHeight="1">
      <c r="A30" s="1"/>
      <c r="B30" s="147" t="s">
        <v>623</v>
      </c>
      <c r="C30" s="147"/>
      <c r="D30" s="147"/>
      <c r="E30" s="147"/>
      <c r="F30" s="148"/>
      <c r="G30" s="6"/>
      <c r="H30" s="6"/>
      <c r="I30" s="149"/>
      <c r="J30" s="150"/>
      <c r="K30" s="151"/>
      <c r="L30" s="150"/>
      <c r="M30" s="6"/>
      <c r="N30" s="1"/>
      <c r="O30" s="1"/>
      <c r="P30" s="1"/>
      <c r="R30" s="59"/>
      <c r="S30" s="1"/>
      <c r="T30" s="1"/>
      <c r="U30" s="1"/>
      <c r="V30" s="1"/>
      <c r="W30" s="1"/>
      <c r="X30" s="1"/>
      <c r="Y30" s="1"/>
      <c r="Z30" s="1"/>
    </row>
    <row r="31" spans="1:38" ht="38.25" customHeight="1">
      <c r="A31" s="99" t="s">
        <v>16</v>
      </c>
      <c r="B31" s="152" t="s">
        <v>590</v>
      </c>
      <c r="C31" s="102"/>
      <c r="D31" s="101" t="s">
        <v>601</v>
      </c>
      <c r="E31" s="100" t="s">
        <v>602</v>
      </c>
      <c r="F31" s="100" t="s">
        <v>603</v>
      </c>
      <c r="G31" s="100" t="s">
        <v>624</v>
      </c>
      <c r="H31" s="100" t="s">
        <v>605</v>
      </c>
      <c r="I31" s="100" t="s">
        <v>606</v>
      </c>
      <c r="J31" s="100" t="s">
        <v>607</v>
      </c>
      <c r="K31" s="100" t="s">
        <v>625</v>
      </c>
      <c r="L31" s="153" t="s">
        <v>609</v>
      </c>
      <c r="M31" s="102" t="s">
        <v>610</v>
      </c>
      <c r="N31" s="100" t="s">
        <v>611</v>
      </c>
      <c r="O31" s="101" t="s">
        <v>612</v>
      </c>
      <c r="P31" s="1"/>
      <c r="Q31" s="1"/>
      <c r="R31" s="59"/>
      <c r="S31" s="59"/>
      <c r="T31" s="59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s="269" customFormat="1" ht="15" customHeight="1">
      <c r="A32" s="280">
        <v>1</v>
      </c>
      <c r="B32" s="270">
        <v>44462</v>
      </c>
      <c r="C32" s="282"/>
      <c r="D32" s="283" t="s">
        <v>90</v>
      </c>
      <c r="E32" s="284" t="s">
        <v>615</v>
      </c>
      <c r="F32" s="284" t="s">
        <v>859</v>
      </c>
      <c r="G32" s="284">
        <v>1670</v>
      </c>
      <c r="H32" s="284"/>
      <c r="I32" s="284" t="s">
        <v>850</v>
      </c>
      <c r="J32" s="280" t="s">
        <v>616</v>
      </c>
      <c r="K32" s="281"/>
      <c r="L32" s="282"/>
      <c r="M32" s="283"/>
      <c r="N32" s="284"/>
      <c r="O32" s="284"/>
      <c r="R32" s="289" t="s">
        <v>614</v>
      </c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</row>
    <row r="33" spans="1:38" s="269" customFormat="1" ht="15" customHeight="1">
      <c r="A33" s="280">
        <v>2</v>
      </c>
      <c r="B33" s="272">
        <v>44470</v>
      </c>
      <c r="C33" s="282"/>
      <c r="D33" s="283" t="s">
        <v>196</v>
      </c>
      <c r="E33" s="284" t="s">
        <v>615</v>
      </c>
      <c r="F33" s="284" t="s">
        <v>876</v>
      </c>
      <c r="G33" s="284">
        <v>797</v>
      </c>
      <c r="H33" s="284"/>
      <c r="I33" s="284" t="s">
        <v>877</v>
      </c>
      <c r="J33" s="280" t="s">
        <v>616</v>
      </c>
      <c r="K33" s="341"/>
      <c r="L33" s="282"/>
      <c r="M33" s="283"/>
      <c r="N33" s="284"/>
      <c r="O33" s="284"/>
      <c r="R33" s="289" t="s">
        <v>614</v>
      </c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</row>
    <row r="34" spans="1:38" s="269" customFormat="1" ht="15" customHeight="1">
      <c r="A34" s="291">
        <v>3</v>
      </c>
      <c r="B34" s="267">
        <v>44470</v>
      </c>
      <c r="C34" s="292"/>
      <c r="D34" s="309" t="s">
        <v>355</v>
      </c>
      <c r="E34" s="304" t="s">
        <v>615</v>
      </c>
      <c r="F34" s="304">
        <v>814</v>
      </c>
      <c r="G34" s="304">
        <v>794</v>
      </c>
      <c r="H34" s="304">
        <v>832.5</v>
      </c>
      <c r="I34" s="304" t="s">
        <v>878</v>
      </c>
      <c r="J34" s="103" t="s">
        <v>942</v>
      </c>
      <c r="K34" s="103">
        <f t="shared" ref="K34" si="18">H34-F34</f>
        <v>18.5</v>
      </c>
      <c r="L34" s="104">
        <f>(F34*-0.7)/100</f>
        <v>-5.6979999999999995</v>
      </c>
      <c r="M34" s="105">
        <f t="shared" ref="M34" si="19">(K34+L34)/F34</f>
        <v>1.5727272727272725E-2</v>
      </c>
      <c r="N34" s="103" t="s">
        <v>613</v>
      </c>
      <c r="O34" s="106">
        <v>44475</v>
      </c>
      <c r="R34" s="289" t="s">
        <v>614</v>
      </c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</row>
    <row r="35" spans="1:38" s="269" customFormat="1" ht="15" customHeight="1">
      <c r="A35" s="291">
        <v>4</v>
      </c>
      <c r="B35" s="267">
        <v>44470</v>
      </c>
      <c r="C35" s="292"/>
      <c r="D35" s="309" t="s">
        <v>248</v>
      </c>
      <c r="E35" s="304" t="s">
        <v>615</v>
      </c>
      <c r="F35" s="304">
        <v>54.95</v>
      </c>
      <c r="G35" s="304">
        <v>53</v>
      </c>
      <c r="H35" s="304">
        <v>56.2</v>
      </c>
      <c r="I35" s="304" t="s">
        <v>879</v>
      </c>
      <c r="J35" s="103" t="s">
        <v>880</v>
      </c>
      <c r="K35" s="103">
        <f t="shared" ref="K35:K37" si="20">H35-F35</f>
        <v>1.25</v>
      </c>
      <c r="L35" s="104">
        <f>(F35*-0.07)/100</f>
        <v>-3.8465000000000006E-2</v>
      </c>
      <c r="M35" s="105">
        <f t="shared" ref="M35:M37" si="21">(K35+L35)/F35</f>
        <v>2.2047952684258416E-2</v>
      </c>
      <c r="N35" s="103" t="s">
        <v>613</v>
      </c>
      <c r="O35" s="379">
        <v>44470</v>
      </c>
      <c r="R35" s="289" t="s">
        <v>614</v>
      </c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</row>
    <row r="36" spans="1:38" s="269" customFormat="1" ht="15" customHeight="1">
      <c r="A36" s="291">
        <v>5</v>
      </c>
      <c r="B36" s="267">
        <v>44474</v>
      </c>
      <c r="C36" s="292"/>
      <c r="D36" s="309" t="s">
        <v>199</v>
      </c>
      <c r="E36" s="304" t="s">
        <v>615</v>
      </c>
      <c r="F36" s="304">
        <v>809.5</v>
      </c>
      <c r="G36" s="304">
        <v>788</v>
      </c>
      <c r="H36" s="304">
        <v>830</v>
      </c>
      <c r="I36" s="304" t="s">
        <v>908</v>
      </c>
      <c r="J36" s="103" t="s">
        <v>944</v>
      </c>
      <c r="K36" s="103">
        <f t="shared" si="20"/>
        <v>20.5</v>
      </c>
      <c r="L36" s="104">
        <f>(F36*-0.7)/100</f>
        <v>-5.6665000000000001</v>
      </c>
      <c r="M36" s="105">
        <f t="shared" si="21"/>
        <v>1.8324274243360101E-2</v>
      </c>
      <c r="N36" s="103" t="s">
        <v>613</v>
      </c>
      <c r="O36" s="106">
        <v>44475</v>
      </c>
      <c r="R36" s="289" t="s">
        <v>614</v>
      </c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</row>
    <row r="37" spans="1:38" s="269" customFormat="1" ht="15" customHeight="1">
      <c r="A37" s="291">
        <v>6</v>
      </c>
      <c r="B37" s="267">
        <v>44474</v>
      </c>
      <c r="C37" s="292"/>
      <c r="D37" s="309" t="s">
        <v>82</v>
      </c>
      <c r="E37" s="304" t="s">
        <v>615</v>
      </c>
      <c r="F37" s="304">
        <v>3890</v>
      </c>
      <c r="G37" s="304">
        <v>3770</v>
      </c>
      <c r="H37" s="304">
        <v>3992.5</v>
      </c>
      <c r="I37" s="304" t="s">
        <v>912</v>
      </c>
      <c r="J37" s="103" t="s">
        <v>943</v>
      </c>
      <c r="K37" s="103">
        <f t="shared" si="20"/>
        <v>102.5</v>
      </c>
      <c r="L37" s="104">
        <f>(F37*-0.7)/100</f>
        <v>-27.23</v>
      </c>
      <c r="M37" s="105">
        <f t="shared" si="21"/>
        <v>1.9349614395886887E-2</v>
      </c>
      <c r="N37" s="103" t="s">
        <v>613</v>
      </c>
      <c r="O37" s="106">
        <v>44475</v>
      </c>
      <c r="R37" s="289" t="s">
        <v>614</v>
      </c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</row>
    <row r="38" spans="1:38" s="269" customFormat="1" ht="15" customHeight="1">
      <c r="A38" s="291">
        <v>7</v>
      </c>
      <c r="B38" s="267">
        <v>44474</v>
      </c>
      <c r="C38" s="292"/>
      <c r="D38" s="309" t="s">
        <v>903</v>
      </c>
      <c r="E38" s="304" t="s">
        <v>615</v>
      </c>
      <c r="F38" s="304">
        <v>985.5</v>
      </c>
      <c r="G38" s="304">
        <v>960</v>
      </c>
      <c r="H38" s="304">
        <v>998</v>
      </c>
      <c r="I38" s="304">
        <v>1020</v>
      </c>
      <c r="J38" s="103" t="s">
        <v>913</v>
      </c>
      <c r="K38" s="103">
        <f t="shared" ref="K38:K39" si="22">H38-F38</f>
        <v>12.5</v>
      </c>
      <c r="L38" s="104">
        <f>(F38*-0.07)/100</f>
        <v>-0.68985000000000019</v>
      </c>
      <c r="M38" s="105">
        <f t="shared" ref="M38" si="23">(K38+L38)/F38</f>
        <v>1.1983916793505835E-2</v>
      </c>
      <c r="N38" s="103" t="s">
        <v>613</v>
      </c>
      <c r="O38" s="379">
        <v>44474</v>
      </c>
      <c r="R38" s="289" t="s">
        <v>617</v>
      </c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</row>
    <row r="39" spans="1:38" s="269" customFormat="1" ht="15" customHeight="1">
      <c r="A39" s="291">
        <v>8</v>
      </c>
      <c r="B39" s="422">
        <v>44476</v>
      </c>
      <c r="C39" s="292"/>
      <c r="D39" s="309" t="s">
        <v>469</v>
      </c>
      <c r="E39" s="304" t="s">
        <v>615</v>
      </c>
      <c r="F39" s="304">
        <v>192.5</v>
      </c>
      <c r="G39" s="304">
        <v>186</v>
      </c>
      <c r="H39" s="304">
        <v>197.25</v>
      </c>
      <c r="I39" s="304" t="s">
        <v>1045</v>
      </c>
      <c r="J39" s="103" t="s">
        <v>1046</v>
      </c>
      <c r="K39" s="103">
        <f t="shared" ref="K39" si="24">H39-F39</f>
        <v>4.75</v>
      </c>
      <c r="L39" s="104">
        <f>(F39*-0.07)/100</f>
        <v>-0.13475000000000001</v>
      </c>
      <c r="M39" s="105">
        <f t="shared" ref="M39" si="25">(K39+L39)/F39</f>
        <v>2.3975324675324674E-2</v>
      </c>
      <c r="N39" s="103" t="s">
        <v>613</v>
      </c>
      <c r="O39" s="379">
        <v>44476</v>
      </c>
      <c r="R39" s="289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269" customFormat="1" ht="15" customHeight="1">
      <c r="A40" s="280">
        <v>9</v>
      </c>
      <c r="B40" s="341">
        <v>44476</v>
      </c>
      <c r="C40" s="282"/>
      <c r="D40" s="283" t="s">
        <v>425</v>
      </c>
      <c r="E40" s="284" t="s">
        <v>615</v>
      </c>
      <c r="F40" s="284" t="s">
        <v>1050</v>
      </c>
      <c r="G40" s="284">
        <v>1745</v>
      </c>
      <c r="H40" s="284"/>
      <c r="I40" s="284" t="s">
        <v>1051</v>
      </c>
      <c r="J40" s="280" t="s">
        <v>616</v>
      </c>
      <c r="K40" s="341"/>
      <c r="L40" s="282"/>
      <c r="M40" s="283"/>
      <c r="N40" s="284"/>
      <c r="O40" s="284"/>
      <c r="R40" s="289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</row>
    <row r="41" spans="1:38" s="269" customFormat="1" ht="15" customHeight="1">
      <c r="A41" s="280"/>
      <c r="B41" s="341"/>
      <c r="C41" s="282"/>
      <c r="D41" s="283"/>
      <c r="E41" s="284"/>
      <c r="F41" s="284"/>
      <c r="G41" s="284"/>
      <c r="H41" s="284"/>
      <c r="I41" s="284"/>
      <c r="J41" s="280"/>
      <c r="K41" s="341"/>
      <c r="L41" s="282"/>
      <c r="M41" s="283"/>
      <c r="N41" s="284"/>
      <c r="O41" s="284"/>
      <c r="R41" s="289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</row>
    <row r="42" spans="1:38" s="269" customFormat="1" ht="15" customHeight="1">
      <c r="A42" s="280"/>
      <c r="B42" s="341"/>
      <c r="C42" s="282"/>
      <c r="D42" s="283"/>
      <c r="E42" s="284"/>
      <c r="F42" s="284"/>
      <c r="G42" s="284"/>
      <c r="H42" s="284"/>
      <c r="I42" s="284"/>
      <c r="J42" s="280"/>
      <c r="K42" s="341"/>
      <c r="L42" s="282"/>
      <c r="M42" s="283"/>
      <c r="N42" s="284"/>
      <c r="O42" s="284"/>
      <c r="R42" s="289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ht="15" customHeight="1">
      <c r="A43" s="271"/>
      <c r="B43" s="272"/>
      <c r="C43" s="273"/>
      <c r="D43" s="274"/>
      <c r="E43" s="275"/>
      <c r="F43" s="275"/>
      <c r="G43" s="275"/>
      <c r="H43" s="275"/>
      <c r="I43" s="275"/>
      <c r="J43" s="285"/>
      <c r="K43" s="285"/>
      <c r="L43" s="276"/>
      <c r="M43" s="286"/>
      <c r="N43" s="285"/>
      <c r="O43" s="287"/>
      <c r="P43" s="1"/>
      <c r="Q43" s="1"/>
      <c r="R43" s="6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55"/>
      <c r="B45" s="121"/>
      <c r="C45" s="156"/>
      <c r="D45" s="157"/>
      <c r="E45" s="120"/>
      <c r="F45" s="120"/>
      <c r="G45" s="120"/>
      <c r="H45" s="120"/>
      <c r="I45" s="120"/>
      <c r="J45" s="158"/>
      <c r="K45" s="158"/>
      <c r="L45" s="159"/>
      <c r="M45" s="160"/>
      <c r="N45" s="126"/>
      <c r="O45" s="161"/>
      <c r="P45" s="1"/>
      <c r="Q45" s="1"/>
      <c r="R45" s="6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44.25" customHeight="1">
      <c r="A46" s="132" t="s">
        <v>618</v>
      </c>
      <c r="B46" s="156"/>
      <c r="C46" s="156"/>
      <c r="D46" s="1"/>
      <c r="E46" s="6"/>
      <c r="F46" s="6"/>
      <c r="G46" s="6"/>
      <c r="H46" s="6" t="s">
        <v>630</v>
      </c>
      <c r="I46" s="6"/>
      <c r="J46" s="6"/>
      <c r="K46" s="128"/>
      <c r="L46" s="160"/>
      <c r="M46" s="128"/>
      <c r="N46" s="129"/>
      <c r="O46" s="128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38" ht="12.75" customHeight="1">
      <c r="A47" s="139" t="s">
        <v>619</v>
      </c>
      <c r="B47" s="132"/>
      <c r="C47" s="132"/>
      <c r="D47" s="132"/>
      <c r="E47" s="44"/>
      <c r="F47" s="140" t="s">
        <v>620</v>
      </c>
      <c r="G47" s="59"/>
      <c r="H47" s="44"/>
      <c r="I47" s="59"/>
      <c r="J47" s="6"/>
      <c r="K47" s="162"/>
      <c r="L47" s="163"/>
      <c r="M47" s="6"/>
      <c r="N47" s="122"/>
      <c r="O47" s="164"/>
      <c r="P47" s="44"/>
      <c r="Q47" s="44"/>
      <c r="R47" s="6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</row>
    <row r="48" spans="1:38" ht="14.25" customHeight="1">
      <c r="A48" s="139"/>
      <c r="B48" s="132"/>
      <c r="C48" s="132"/>
      <c r="D48" s="132"/>
      <c r="E48" s="6"/>
      <c r="F48" s="140" t="s">
        <v>622</v>
      </c>
      <c r="G48" s="59"/>
      <c r="H48" s="44"/>
      <c r="I48" s="59"/>
      <c r="J48" s="6"/>
      <c r="K48" s="162"/>
      <c r="L48" s="163"/>
      <c r="M48" s="6"/>
      <c r="N48" s="122"/>
      <c r="O48" s="164"/>
      <c r="P48" s="44"/>
      <c r="Q48" s="44"/>
      <c r="R48" s="6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</row>
    <row r="49" spans="1:38" ht="14.25" customHeight="1">
      <c r="A49" s="132"/>
      <c r="B49" s="132"/>
      <c r="C49" s="132"/>
      <c r="D49" s="132"/>
      <c r="E49" s="6"/>
      <c r="F49" s="6"/>
      <c r="G49" s="6"/>
      <c r="H49" s="6"/>
      <c r="I49" s="6"/>
      <c r="J49" s="145"/>
      <c r="K49" s="142"/>
      <c r="L49" s="143"/>
      <c r="M49" s="6"/>
      <c r="N49" s="146"/>
      <c r="O49" s="1"/>
      <c r="P49" s="44"/>
      <c r="Q49" s="44"/>
      <c r="R49" s="6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</row>
    <row r="50" spans="1:38" ht="12.75" customHeight="1">
      <c r="A50" s="165" t="s">
        <v>631</v>
      </c>
      <c r="B50" s="165"/>
      <c r="C50" s="165"/>
      <c r="D50" s="165"/>
      <c r="E50" s="6"/>
      <c r="F50" s="6"/>
      <c r="G50" s="6"/>
      <c r="H50" s="6"/>
      <c r="I50" s="6"/>
      <c r="J50" s="6"/>
      <c r="K50" s="6"/>
      <c r="L50" s="6"/>
      <c r="M50" s="6"/>
      <c r="N50" s="6"/>
      <c r="O50" s="24"/>
      <c r="Q50" s="44"/>
      <c r="R50" s="6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</row>
    <row r="51" spans="1:38" ht="38.25" customHeight="1">
      <c r="A51" s="100" t="s">
        <v>16</v>
      </c>
      <c r="B51" s="100" t="s">
        <v>590</v>
      </c>
      <c r="C51" s="100"/>
      <c r="D51" s="101" t="s">
        <v>601</v>
      </c>
      <c r="E51" s="100" t="s">
        <v>602</v>
      </c>
      <c r="F51" s="100" t="s">
        <v>603</v>
      </c>
      <c r="G51" s="100" t="s">
        <v>624</v>
      </c>
      <c r="H51" s="100" t="s">
        <v>605</v>
      </c>
      <c r="I51" s="100" t="s">
        <v>606</v>
      </c>
      <c r="J51" s="99" t="s">
        <v>607</v>
      </c>
      <c r="K51" s="166" t="s">
        <v>632</v>
      </c>
      <c r="L51" s="102" t="s">
        <v>609</v>
      </c>
      <c r="M51" s="166" t="s">
        <v>633</v>
      </c>
      <c r="N51" s="100" t="s">
        <v>634</v>
      </c>
      <c r="O51" s="99" t="s">
        <v>611</v>
      </c>
      <c r="P51" s="101" t="s">
        <v>612</v>
      </c>
      <c r="Q51" s="44"/>
      <c r="R51" s="6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</row>
    <row r="52" spans="1:38" s="269" customFormat="1" ht="13.5" customHeight="1">
      <c r="A52" s="364">
        <v>1</v>
      </c>
      <c r="B52" s="365">
        <v>44469</v>
      </c>
      <c r="C52" s="366"/>
      <c r="D52" s="366" t="s">
        <v>870</v>
      </c>
      <c r="E52" s="364" t="s">
        <v>615</v>
      </c>
      <c r="F52" s="364">
        <v>1597.5</v>
      </c>
      <c r="G52" s="364">
        <v>1575</v>
      </c>
      <c r="H52" s="367">
        <v>1599</v>
      </c>
      <c r="I52" s="367">
        <v>1640</v>
      </c>
      <c r="J52" s="368" t="s">
        <v>901</v>
      </c>
      <c r="K52" s="369">
        <f t="shared" ref="K52" si="26">H52-F52</f>
        <v>1.5</v>
      </c>
      <c r="L52" s="370">
        <f t="shared" ref="L52" si="27">(H52*N52)*0.07%</f>
        <v>615.61500000000012</v>
      </c>
      <c r="M52" s="371">
        <f t="shared" ref="M52" si="28">(K52*N52)-L52</f>
        <v>209.38499999999988</v>
      </c>
      <c r="N52" s="367">
        <v>550</v>
      </c>
      <c r="O52" s="372" t="s">
        <v>613</v>
      </c>
      <c r="P52" s="373">
        <v>44473</v>
      </c>
      <c r="Q52" s="278"/>
      <c r="R52" s="335" t="s">
        <v>614</v>
      </c>
      <c r="S52" s="268"/>
      <c r="T52" s="268"/>
      <c r="U52" s="268"/>
      <c r="V52" s="268"/>
      <c r="W52" s="268"/>
      <c r="X52" s="268"/>
      <c r="Y52" s="268"/>
      <c r="Z52" s="268"/>
      <c r="AA52" s="268"/>
      <c r="AB52" s="268"/>
      <c r="AC52" s="268"/>
      <c r="AD52" s="268"/>
      <c r="AE52" s="268"/>
      <c r="AF52" s="334"/>
      <c r="AG52" s="290"/>
      <c r="AH52" s="333"/>
      <c r="AI52" s="333"/>
      <c r="AJ52" s="334"/>
      <c r="AK52" s="334"/>
      <c r="AL52" s="334"/>
    </row>
    <row r="53" spans="1:38" s="269" customFormat="1" ht="13.5" customHeight="1">
      <c r="A53" s="362">
        <v>2</v>
      </c>
      <c r="B53" s="267">
        <v>44469</v>
      </c>
      <c r="C53" s="363"/>
      <c r="D53" s="363" t="s">
        <v>871</v>
      </c>
      <c r="E53" s="362" t="s">
        <v>615</v>
      </c>
      <c r="F53" s="362">
        <v>727.5</v>
      </c>
      <c r="G53" s="362">
        <v>717</v>
      </c>
      <c r="H53" s="359">
        <v>735</v>
      </c>
      <c r="I53" s="359">
        <v>745</v>
      </c>
      <c r="J53" s="103" t="s">
        <v>899</v>
      </c>
      <c r="K53" s="356">
        <f t="shared" ref="K53" si="29">H53-F53</f>
        <v>7.5</v>
      </c>
      <c r="L53" s="357">
        <f t="shared" ref="L53" si="30">(H53*N53)*0.07%</f>
        <v>565.95000000000005</v>
      </c>
      <c r="M53" s="358">
        <f t="shared" ref="M53" si="31">(K53*N53)-L53</f>
        <v>7684.05</v>
      </c>
      <c r="N53" s="359">
        <v>1100</v>
      </c>
      <c r="O53" s="360" t="s">
        <v>613</v>
      </c>
      <c r="P53" s="361">
        <v>44473</v>
      </c>
      <c r="Q53" s="278"/>
      <c r="R53" s="335" t="s">
        <v>614</v>
      </c>
      <c r="S53" s="268"/>
      <c r="T53" s="268"/>
      <c r="U53" s="268"/>
      <c r="V53" s="268"/>
      <c r="W53" s="268"/>
      <c r="X53" s="268"/>
      <c r="Y53" s="268"/>
      <c r="Z53" s="268"/>
      <c r="AA53" s="268"/>
      <c r="AB53" s="268"/>
      <c r="AC53" s="268"/>
      <c r="AD53" s="268"/>
      <c r="AE53" s="268"/>
      <c r="AF53" s="334"/>
      <c r="AG53" s="290"/>
      <c r="AH53" s="333"/>
      <c r="AI53" s="333"/>
      <c r="AJ53" s="334"/>
      <c r="AK53" s="334"/>
      <c r="AL53" s="334"/>
    </row>
    <row r="54" spans="1:38" s="269" customFormat="1" ht="13.5" customHeight="1">
      <c r="A54" s="362">
        <v>3</v>
      </c>
      <c r="B54" s="267">
        <v>44473</v>
      </c>
      <c r="C54" s="363"/>
      <c r="D54" s="363" t="s">
        <v>887</v>
      </c>
      <c r="E54" s="362" t="s">
        <v>615</v>
      </c>
      <c r="F54" s="362">
        <v>1229</v>
      </c>
      <c r="G54" s="362">
        <v>1212</v>
      </c>
      <c r="H54" s="359">
        <v>1243</v>
      </c>
      <c r="I54" s="359" t="s">
        <v>888</v>
      </c>
      <c r="J54" s="103" t="s">
        <v>900</v>
      </c>
      <c r="K54" s="356">
        <f t="shared" ref="K54" si="32">H54-F54</f>
        <v>14</v>
      </c>
      <c r="L54" s="357">
        <f t="shared" ref="L54" si="33">(H54*N54)*0.07%</f>
        <v>652.57500000000005</v>
      </c>
      <c r="M54" s="358">
        <f t="shared" ref="M54" si="34">(K54*N54)-L54</f>
        <v>9847.4249999999993</v>
      </c>
      <c r="N54" s="359">
        <v>750</v>
      </c>
      <c r="O54" s="360" t="s">
        <v>613</v>
      </c>
      <c r="P54" s="361">
        <v>44473</v>
      </c>
      <c r="Q54" s="278"/>
      <c r="R54" s="335" t="s">
        <v>617</v>
      </c>
      <c r="S54" s="268"/>
      <c r="T54" s="268"/>
      <c r="U54" s="268"/>
      <c r="V54" s="268"/>
      <c r="W54" s="268"/>
      <c r="X54" s="268"/>
      <c r="Y54" s="268"/>
      <c r="Z54" s="268"/>
      <c r="AA54" s="268"/>
      <c r="AB54" s="268"/>
      <c r="AC54" s="268"/>
      <c r="AD54" s="268"/>
      <c r="AE54" s="268"/>
      <c r="AF54" s="334"/>
      <c r="AG54" s="290"/>
      <c r="AH54" s="333"/>
      <c r="AI54" s="333"/>
      <c r="AJ54" s="334"/>
      <c r="AK54" s="334"/>
      <c r="AL54" s="334"/>
    </row>
    <row r="55" spans="1:38" s="269" customFormat="1" ht="13.5" customHeight="1">
      <c r="A55" s="362">
        <v>4</v>
      </c>
      <c r="B55" s="267">
        <v>44473</v>
      </c>
      <c r="C55" s="363"/>
      <c r="D55" s="363" t="s">
        <v>889</v>
      </c>
      <c r="E55" s="362" t="s">
        <v>615</v>
      </c>
      <c r="F55" s="362">
        <v>1674</v>
      </c>
      <c r="G55" s="362">
        <v>1650</v>
      </c>
      <c r="H55" s="359">
        <v>1690</v>
      </c>
      <c r="I55" s="359" t="s">
        <v>890</v>
      </c>
      <c r="J55" s="103" t="s">
        <v>906</v>
      </c>
      <c r="K55" s="356">
        <f t="shared" ref="K55:K57" si="35">H55-F55</f>
        <v>16</v>
      </c>
      <c r="L55" s="357">
        <f t="shared" ref="L55:L57" si="36">(H55*N55)*0.07%</f>
        <v>709.80000000000007</v>
      </c>
      <c r="M55" s="358">
        <f t="shared" ref="M55:M57" si="37">(K55*N55)-L55</f>
        <v>8890.2000000000007</v>
      </c>
      <c r="N55" s="359">
        <v>600</v>
      </c>
      <c r="O55" s="360" t="s">
        <v>613</v>
      </c>
      <c r="P55" s="361">
        <v>44474</v>
      </c>
      <c r="Q55" s="278"/>
      <c r="R55" s="335" t="s">
        <v>614</v>
      </c>
      <c r="S55" s="268"/>
      <c r="T55" s="268"/>
      <c r="U55" s="268"/>
      <c r="V55" s="268"/>
      <c r="W55" s="268"/>
      <c r="X55" s="268"/>
      <c r="Y55" s="268"/>
      <c r="Z55" s="268"/>
      <c r="AA55" s="268"/>
      <c r="AB55" s="268"/>
      <c r="AC55" s="268"/>
      <c r="AD55" s="268"/>
      <c r="AE55" s="268"/>
      <c r="AF55" s="334"/>
      <c r="AG55" s="290"/>
      <c r="AH55" s="333"/>
      <c r="AI55" s="333"/>
      <c r="AJ55" s="334"/>
      <c r="AK55" s="334"/>
      <c r="AL55" s="334"/>
    </row>
    <row r="56" spans="1:38" s="269" customFormat="1" ht="13.5" customHeight="1">
      <c r="A56" s="362">
        <v>5</v>
      </c>
      <c r="B56" s="267">
        <v>44473</v>
      </c>
      <c r="C56" s="363"/>
      <c r="D56" s="363" t="s">
        <v>891</v>
      </c>
      <c r="E56" s="362" t="s">
        <v>615</v>
      </c>
      <c r="F56" s="362">
        <v>702</v>
      </c>
      <c r="G56" s="362">
        <v>690</v>
      </c>
      <c r="H56" s="359">
        <v>708</v>
      </c>
      <c r="I56" s="359" t="s">
        <v>892</v>
      </c>
      <c r="J56" s="103" t="s">
        <v>927</v>
      </c>
      <c r="K56" s="356">
        <f t="shared" si="35"/>
        <v>6</v>
      </c>
      <c r="L56" s="357">
        <f t="shared" si="36"/>
        <v>681.45</v>
      </c>
      <c r="M56" s="358">
        <f t="shared" si="37"/>
        <v>7568.55</v>
      </c>
      <c r="N56" s="359">
        <v>1375</v>
      </c>
      <c r="O56" s="360" t="s">
        <v>613</v>
      </c>
      <c r="P56" s="361">
        <v>44475</v>
      </c>
      <c r="Q56" s="278"/>
      <c r="R56" s="335" t="s">
        <v>617</v>
      </c>
      <c r="S56" s="268"/>
      <c r="T56" s="268"/>
      <c r="U56" s="268"/>
      <c r="V56" s="268"/>
      <c r="W56" s="268"/>
      <c r="X56" s="268"/>
      <c r="Y56" s="268"/>
      <c r="Z56" s="268"/>
      <c r="AA56" s="268"/>
      <c r="AB56" s="268"/>
      <c r="AC56" s="268"/>
      <c r="AD56" s="268"/>
      <c r="AE56" s="268"/>
      <c r="AF56" s="334"/>
      <c r="AG56" s="290"/>
      <c r="AH56" s="333"/>
      <c r="AI56" s="333"/>
      <c r="AJ56" s="334"/>
      <c r="AK56" s="334"/>
      <c r="AL56" s="334"/>
    </row>
    <row r="57" spans="1:38" s="269" customFormat="1" ht="13.5" customHeight="1">
      <c r="A57" s="381">
        <v>6</v>
      </c>
      <c r="B57" s="382">
        <v>44473</v>
      </c>
      <c r="C57" s="383"/>
      <c r="D57" s="383" t="s">
        <v>897</v>
      </c>
      <c r="E57" s="381" t="s">
        <v>615</v>
      </c>
      <c r="F57" s="381">
        <v>565.5</v>
      </c>
      <c r="G57" s="381">
        <v>555</v>
      </c>
      <c r="H57" s="384">
        <v>555</v>
      </c>
      <c r="I57" s="384">
        <v>585</v>
      </c>
      <c r="J57" s="305" t="s">
        <v>928</v>
      </c>
      <c r="K57" s="388">
        <f t="shared" si="35"/>
        <v>-10.5</v>
      </c>
      <c r="L57" s="389">
        <f t="shared" si="36"/>
        <v>543.90000000000009</v>
      </c>
      <c r="M57" s="390">
        <f t="shared" si="37"/>
        <v>-15243.9</v>
      </c>
      <c r="N57" s="384">
        <v>1400</v>
      </c>
      <c r="O57" s="391" t="s">
        <v>626</v>
      </c>
      <c r="P57" s="392">
        <v>44475</v>
      </c>
      <c r="Q57" s="278"/>
      <c r="R57" s="335" t="s">
        <v>617</v>
      </c>
      <c r="S57" s="268"/>
      <c r="T57" s="268"/>
      <c r="U57" s="268"/>
      <c r="V57" s="268"/>
      <c r="W57" s="268"/>
      <c r="X57" s="268"/>
      <c r="Y57" s="268"/>
      <c r="Z57" s="268"/>
      <c r="AA57" s="268"/>
      <c r="AB57" s="268"/>
      <c r="AC57" s="268"/>
      <c r="AD57" s="268"/>
      <c r="AE57" s="268"/>
      <c r="AF57" s="334"/>
      <c r="AG57" s="290"/>
      <c r="AH57" s="333"/>
      <c r="AI57" s="333"/>
      <c r="AJ57" s="334"/>
      <c r="AK57" s="334"/>
      <c r="AL57" s="334"/>
    </row>
    <row r="58" spans="1:38" s="269" customFormat="1" ht="13.5" customHeight="1">
      <c r="A58" s="362">
        <v>7</v>
      </c>
      <c r="B58" s="267">
        <v>44473</v>
      </c>
      <c r="C58" s="363"/>
      <c r="D58" s="363" t="s">
        <v>870</v>
      </c>
      <c r="E58" s="362" t="s">
        <v>615</v>
      </c>
      <c r="F58" s="362">
        <v>1590</v>
      </c>
      <c r="G58" s="362">
        <v>1568</v>
      </c>
      <c r="H58" s="359">
        <v>1605.5</v>
      </c>
      <c r="I58" s="359" t="s">
        <v>898</v>
      </c>
      <c r="J58" s="103" t="s">
        <v>932</v>
      </c>
      <c r="K58" s="356">
        <f t="shared" ref="K58" si="38">H58-F58</f>
        <v>15.5</v>
      </c>
      <c r="L58" s="357">
        <f t="shared" ref="L58" si="39">(H58*N58)*0.07%</f>
        <v>618.11750000000006</v>
      </c>
      <c r="M58" s="358">
        <f t="shared" ref="M58" si="40">(K58*N58)-L58</f>
        <v>7906.8824999999997</v>
      </c>
      <c r="N58" s="359">
        <v>550</v>
      </c>
      <c r="O58" s="360" t="s">
        <v>613</v>
      </c>
      <c r="P58" s="361">
        <v>44475</v>
      </c>
      <c r="Q58" s="278"/>
      <c r="R58" s="335" t="s">
        <v>614</v>
      </c>
      <c r="S58" s="268"/>
      <c r="T58" s="268"/>
      <c r="U58" s="268"/>
      <c r="V58" s="268"/>
      <c r="W58" s="268"/>
      <c r="X58" s="268"/>
      <c r="Y58" s="268"/>
      <c r="Z58" s="268"/>
      <c r="AA58" s="268"/>
      <c r="AB58" s="268"/>
      <c r="AC58" s="268"/>
      <c r="AD58" s="268"/>
      <c r="AE58" s="268"/>
      <c r="AF58" s="334"/>
      <c r="AG58" s="290"/>
      <c r="AH58" s="333"/>
      <c r="AI58" s="333"/>
      <c r="AJ58" s="334"/>
      <c r="AK58" s="334"/>
      <c r="AL58" s="334"/>
    </row>
    <row r="59" spans="1:38" s="269" customFormat="1" ht="13.5" customHeight="1">
      <c r="A59" s="362">
        <v>8</v>
      </c>
      <c r="B59" s="267">
        <v>44474</v>
      </c>
      <c r="C59" s="363"/>
      <c r="D59" s="363" t="s">
        <v>871</v>
      </c>
      <c r="E59" s="362" t="s">
        <v>615</v>
      </c>
      <c r="F59" s="362">
        <v>726.5</v>
      </c>
      <c r="G59" s="362">
        <v>715</v>
      </c>
      <c r="H59" s="359">
        <v>737.5</v>
      </c>
      <c r="I59" s="359">
        <v>745</v>
      </c>
      <c r="J59" s="103" t="s">
        <v>907</v>
      </c>
      <c r="K59" s="356">
        <f t="shared" ref="K59:K60" si="41">H59-F59</f>
        <v>11</v>
      </c>
      <c r="L59" s="357">
        <f t="shared" ref="L59:L60" si="42">(H59*N59)*0.07%</f>
        <v>567.87500000000011</v>
      </c>
      <c r="M59" s="358">
        <f t="shared" ref="M59:M60" si="43">(K59*N59)-L59</f>
        <v>11532.125</v>
      </c>
      <c r="N59" s="359">
        <v>1100</v>
      </c>
      <c r="O59" s="360" t="s">
        <v>613</v>
      </c>
      <c r="P59" s="361">
        <v>44474</v>
      </c>
      <c r="Q59" s="278"/>
      <c r="R59" s="335" t="s">
        <v>614</v>
      </c>
      <c r="S59" s="268"/>
      <c r="T59" s="268"/>
      <c r="U59" s="268"/>
      <c r="V59" s="268"/>
      <c r="W59" s="268"/>
      <c r="X59" s="268"/>
      <c r="Y59" s="268"/>
      <c r="Z59" s="268"/>
      <c r="AA59" s="268"/>
      <c r="AB59" s="268"/>
      <c r="AC59" s="268"/>
      <c r="AD59" s="268"/>
      <c r="AE59" s="268"/>
      <c r="AF59" s="334"/>
      <c r="AG59" s="290"/>
      <c r="AH59" s="333"/>
      <c r="AI59" s="333"/>
      <c r="AJ59" s="334"/>
      <c r="AK59" s="334"/>
      <c r="AL59" s="334"/>
    </row>
    <row r="60" spans="1:38" s="269" customFormat="1" ht="13.5" customHeight="1">
      <c r="A60" s="362">
        <v>9</v>
      </c>
      <c r="B60" s="267">
        <v>44474</v>
      </c>
      <c r="C60" s="363"/>
      <c r="D60" s="363" t="s">
        <v>914</v>
      </c>
      <c r="E60" s="362" t="s">
        <v>615</v>
      </c>
      <c r="F60" s="362">
        <v>1721</v>
      </c>
      <c r="G60" s="362">
        <v>1698</v>
      </c>
      <c r="H60" s="359">
        <v>1737</v>
      </c>
      <c r="I60" s="359" t="s">
        <v>915</v>
      </c>
      <c r="J60" s="103" t="s">
        <v>906</v>
      </c>
      <c r="K60" s="356">
        <f t="shared" si="41"/>
        <v>16</v>
      </c>
      <c r="L60" s="357">
        <f t="shared" si="42"/>
        <v>699.14250000000015</v>
      </c>
      <c r="M60" s="358">
        <f t="shared" si="43"/>
        <v>8500.8575000000001</v>
      </c>
      <c r="N60" s="359">
        <v>575</v>
      </c>
      <c r="O60" s="360" t="s">
        <v>613</v>
      </c>
      <c r="P60" s="361">
        <v>44475</v>
      </c>
      <c r="Q60" s="278"/>
      <c r="R60" s="335" t="s">
        <v>617</v>
      </c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334"/>
      <c r="AG60" s="290"/>
      <c r="AH60" s="333"/>
      <c r="AI60" s="333"/>
      <c r="AJ60" s="334"/>
      <c r="AK60" s="334"/>
      <c r="AL60" s="334"/>
    </row>
    <row r="61" spans="1:38" s="269" customFormat="1" ht="13.5" customHeight="1">
      <c r="A61" s="381">
        <v>10</v>
      </c>
      <c r="B61" s="382">
        <v>44475</v>
      </c>
      <c r="C61" s="383"/>
      <c r="D61" s="383" t="s">
        <v>924</v>
      </c>
      <c r="E61" s="381" t="s">
        <v>615</v>
      </c>
      <c r="F61" s="381">
        <v>1251</v>
      </c>
      <c r="G61" s="381">
        <v>1232</v>
      </c>
      <c r="H61" s="384">
        <v>1232</v>
      </c>
      <c r="I61" s="384" t="s">
        <v>925</v>
      </c>
      <c r="J61" s="305" t="s">
        <v>929</v>
      </c>
      <c r="K61" s="388">
        <f t="shared" ref="K61" si="44">H61-F61</f>
        <v>-19</v>
      </c>
      <c r="L61" s="389">
        <f t="shared" ref="L61" si="45">(H61*N61)*0.07%</f>
        <v>646.80000000000007</v>
      </c>
      <c r="M61" s="390">
        <f t="shared" ref="M61" si="46">(K61*N61)-L61</f>
        <v>-14896.8</v>
      </c>
      <c r="N61" s="384">
        <v>750</v>
      </c>
      <c r="O61" s="391" t="s">
        <v>626</v>
      </c>
      <c r="P61" s="392">
        <v>44475</v>
      </c>
      <c r="Q61" s="278"/>
      <c r="R61" s="335"/>
      <c r="S61" s="268"/>
      <c r="T61" s="268"/>
      <c r="U61" s="268"/>
      <c r="V61" s="268"/>
      <c r="W61" s="268"/>
      <c r="X61" s="268"/>
      <c r="Y61" s="268"/>
      <c r="Z61" s="268"/>
      <c r="AA61" s="268"/>
      <c r="AB61" s="268"/>
      <c r="AC61" s="268"/>
      <c r="AD61" s="268"/>
      <c r="AE61" s="268"/>
      <c r="AF61" s="334"/>
      <c r="AG61" s="290"/>
      <c r="AH61" s="333"/>
      <c r="AI61" s="333"/>
      <c r="AJ61" s="334"/>
      <c r="AK61" s="334"/>
      <c r="AL61" s="334"/>
    </row>
    <row r="62" spans="1:38" s="269" customFormat="1" ht="13.5" customHeight="1">
      <c r="A62" s="275">
        <v>11</v>
      </c>
      <c r="B62" s="272">
        <v>44475</v>
      </c>
      <c r="C62" s="328"/>
      <c r="D62" s="328" t="s">
        <v>933</v>
      </c>
      <c r="E62" s="293" t="s">
        <v>615</v>
      </c>
      <c r="F62" s="293" t="s">
        <v>934</v>
      </c>
      <c r="G62" s="293">
        <v>2650</v>
      </c>
      <c r="H62" s="296"/>
      <c r="I62" s="296" t="s">
        <v>935</v>
      </c>
      <c r="J62" s="340" t="s">
        <v>616</v>
      </c>
      <c r="K62" s="337"/>
      <c r="L62" s="337"/>
      <c r="M62" s="338"/>
      <c r="N62" s="296"/>
      <c r="O62" s="339"/>
      <c r="P62" s="327"/>
      <c r="Q62" s="278"/>
      <c r="R62" s="335"/>
      <c r="S62" s="268"/>
      <c r="T62" s="268"/>
      <c r="U62" s="268"/>
      <c r="V62" s="268"/>
      <c r="W62" s="268"/>
      <c r="X62" s="268"/>
      <c r="Y62" s="268"/>
      <c r="Z62" s="268"/>
      <c r="AA62" s="268"/>
      <c r="AB62" s="268"/>
      <c r="AC62" s="268"/>
      <c r="AD62" s="268"/>
      <c r="AE62" s="268"/>
      <c r="AF62" s="334"/>
      <c r="AG62" s="290"/>
      <c r="AH62" s="333"/>
      <c r="AI62" s="333"/>
      <c r="AJ62" s="334"/>
      <c r="AK62" s="334"/>
      <c r="AL62" s="334"/>
    </row>
    <row r="63" spans="1:38" s="269" customFormat="1" ht="13.5" customHeight="1">
      <c r="A63" s="275">
        <v>12</v>
      </c>
      <c r="B63" s="272">
        <v>44475</v>
      </c>
      <c r="C63" s="328"/>
      <c r="D63" s="328" t="s">
        <v>936</v>
      </c>
      <c r="E63" s="293" t="s">
        <v>615</v>
      </c>
      <c r="F63" s="293" t="s">
        <v>937</v>
      </c>
      <c r="G63" s="293">
        <v>3880</v>
      </c>
      <c r="H63" s="296"/>
      <c r="I63" s="296" t="s">
        <v>938</v>
      </c>
      <c r="J63" s="340" t="s">
        <v>616</v>
      </c>
      <c r="K63" s="337"/>
      <c r="L63" s="337"/>
      <c r="M63" s="338"/>
      <c r="N63" s="296"/>
      <c r="O63" s="339"/>
      <c r="P63" s="327"/>
      <c r="Q63" s="278"/>
      <c r="R63" s="335"/>
      <c r="S63" s="268"/>
      <c r="T63" s="268"/>
      <c r="U63" s="268"/>
      <c r="V63" s="268"/>
      <c r="W63" s="268"/>
      <c r="X63" s="268"/>
      <c r="Y63" s="268"/>
      <c r="Z63" s="268"/>
      <c r="AA63" s="268"/>
      <c r="AB63" s="268"/>
      <c r="AC63" s="268"/>
      <c r="AD63" s="268"/>
      <c r="AE63" s="268"/>
      <c r="AF63" s="334"/>
      <c r="AG63" s="290"/>
      <c r="AH63" s="333"/>
      <c r="AI63" s="333"/>
      <c r="AJ63" s="334"/>
      <c r="AK63" s="334"/>
      <c r="AL63" s="334"/>
    </row>
    <row r="64" spans="1:38" s="269" customFormat="1" ht="13.5" customHeight="1">
      <c r="A64" s="304">
        <v>13</v>
      </c>
      <c r="B64" s="422">
        <v>44475</v>
      </c>
      <c r="C64" s="423"/>
      <c r="D64" s="423" t="s">
        <v>871</v>
      </c>
      <c r="E64" s="304" t="s">
        <v>615</v>
      </c>
      <c r="F64" s="304">
        <v>726.5</v>
      </c>
      <c r="G64" s="304">
        <v>715</v>
      </c>
      <c r="H64" s="424">
        <v>735.5</v>
      </c>
      <c r="I64" s="424">
        <v>745</v>
      </c>
      <c r="J64" s="425" t="s">
        <v>823</v>
      </c>
      <c r="K64" s="356">
        <f t="shared" ref="K64" si="47">H64-F64</f>
        <v>9</v>
      </c>
      <c r="L64" s="357">
        <f t="shared" ref="L64" si="48">(H64*N64)*0.07%</f>
        <v>566.33500000000004</v>
      </c>
      <c r="M64" s="426">
        <f t="shared" ref="M64" si="49">(K64*N64)-L64</f>
        <v>9333.6650000000009</v>
      </c>
      <c r="N64" s="424">
        <v>1100</v>
      </c>
      <c r="O64" s="427" t="s">
        <v>613</v>
      </c>
      <c r="P64" s="428">
        <v>44476</v>
      </c>
      <c r="Q64" s="278"/>
      <c r="R64" s="335"/>
      <c r="S64" s="268"/>
      <c r="T64" s="268"/>
      <c r="U64" s="268"/>
      <c r="V64" s="268"/>
      <c r="W64" s="268"/>
      <c r="X64" s="268"/>
      <c r="Y64" s="268"/>
      <c r="Z64" s="268"/>
      <c r="AA64" s="268"/>
      <c r="AB64" s="268"/>
      <c r="AC64" s="268"/>
      <c r="AD64" s="268"/>
      <c r="AE64" s="268"/>
      <c r="AF64" s="334"/>
      <c r="AG64" s="290"/>
      <c r="AH64" s="333"/>
      <c r="AI64" s="333"/>
      <c r="AJ64" s="334"/>
      <c r="AK64" s="334"/>
      <c r="AL64" s="334"/>
    </row>
    <row r="65" spans="1:38" s="269" customFormat="1" ht="13.5" customHeight="1">
      <c r="A65" s="293">
        <v>14</v>
      </c>
      <c r="B65" s="270">
        <v>44476</v>
      </c>
      <c r="C65" s="429"/>
      <c r="D65" s="429" t="s">
        <v>1052</v>
      </c>
      <c r="E65" s="293" t="s">
        <v>615</v>
      </c>
      <c r="F65" s="293" t="s">
        <v>1053</v>
      </c>
      <c r="G65" s="293">
        <v>1594</v>
      </c>
      <c r="H65" s="296"/>
      <c r="I65" s="296" t="s">
        <v>1054</v>
      </c>
      <c r="J65" s="340" t="s">
        <v>616</v>
      </c>
      <c r="K65" s="296"/>
      <c r="L65" s="430"/>
      <c r="M65" s="338"/>
      <c r="N65" s="296"/>
      <c r="O65" s="339"/>
      <c r="P65" s="327"/>
      <c r="Q65" s="278"/>
      <c r="R65" s="335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334"/>
      <c r="AG65" s="290"/>
      <c r="AH65" s="333"/>
      <c r="AI65" s="333"/>
      <c r="AJ65" s="334"/>
      <c r="AK65" s="334"/>
      <c r="AL65" s="334"/>
    </row>
    <row r="66" spans="1:38" s="269" customFormat="1" ht="13.5" customHeight="1">
      <c r="A66" s="293">
        <v>15</v>
      </c>
      <c r="B66" s="270">
        <v>44476</v>
      </c>
      <c r="C66" s="429"/>
      <c r="D66" s="429" t="s">
        <v>1055</v>
      </c>
      <c r="E66" s="293" t="s">
        <v>615</v>
      </c>
      <c r="F66" s="293" t="s">
        <v>1056</v>
      </c>
      <c r="G66" s="293">
        <v>679</v>
      </c>
      <c r="H66" s="296"/>
      <c r="I66" s="296">
        <v>700</v>
      </c>
      <c r="J66" s="340" t="s">
        <v>616</v>
      </c>
      <c r="K66" s="296"/>
      <c r="L66" s="430"/>
      <c r="M66" s="338"/>
      <c r="N66" s="296"/>
      <c r="O66" s="339"/>
      <c r="P66" s="327"/>
      <c r="Q66" s="278"/>
      <c r="R66" s="335"/>
      <c r="S66" s="268"/>
      <c r="T66" s="268"/>
      <c r="U66" s="268"/>
      <c r="V66" s="268"/>
      <c r="W66" s="268"/>
      <c r="X66" s="268"/>
      <c r="Y66" s="268"/>
      <c r="Z66" s="268"/>
      <c r="AA66" s="268"/>
      <c r="AB66" s="268"/>
      <c r="AC66" s="268"/>
      <c r="AD66" s="268"/>
      <c r="AE66" s="268"/>
      <c r="AF66" s="334"/>
      <c r="AG66" s="290"/>
      <c r="AH66" s="333"/>
      <c r="AI66" s="333"/>
      <c r="AJ66" s="334"/>
      <c r="AK66" s="334"/>
      <c r="AL66" s="334"/>
    </row>
    <row r="67" spans="1:38" s="269" customFormat="1" ht="13.5" customHeight="1">
      <c r="A67" s="293"/>
      <c r="B67" s="270"/>
      <c r="C67" s="429"/>
      <c r="E67" s="293"/>
      <c r="F67" s="293"/>
      <c r="G67" s="293"/>
      <c r="H67" s="296"/>
      <c r="I67" s="296"/>
      <c r="J67" s="340"/>
      <c r="K67" s="296"/>
      <c r="L67" s="430"/>
      <c r="M67" s="338"/>
      <c r="N67" s="296"/>
      <c r="O67" s="339"/>
      <c r="P67" s="327"/>
      <c r="Q67" s="278"/>
      <c r="R67" s="335"/>
      <c r="S67" s="268"/>
      <c r="T67" s="268"/>
      <c r="U67" s="268"/>
      <c r="V67" s="268"/>
      <c r="W67" s="268"/>
      <c r="X67" s="268"/>
      <c r="Y67" s="268"/>
      <c r="Z67" s="268"/>
      <c r="AA67" s="268"/>
      <c r="AB67" s="268"/>
      <c r="AC67" s="268"/>
      <c r="AD67" s="268"/>
      <c r="AE67" s="268"/>
      <c r="AF67" s="334"/>
      <c r="AG67" s="290"/>
      <c r="AH67" s="333"/>
      <c r="AI67" s="333"/>
      <c r="AJ67" s="334"/>
      <c r="AK67" s="334"/>
      <c r="AL67" s="334"/>
    </row>
    <row r="68" spans="1:38" s="277" customFormat="1" ht="13.5" customHeight="1">
      <c r="A68" s="275"/>
      <c r="B68" s="272"/>
      <c r="C68" s="328"/>
      <c r="D68" s="328"/>
      <c r="E68" s="275"/>
      <c r="F68" s="275"/>
      <c r="G68" s="275"/>
      <c r="H68" s="285"/>
      <c r="I68" s="285"/>
      <c r="J68" s="328"/>
      <c r="K68" s="285"/>
      <c r="L68" s="276"/>
      <c r="M68" s="329"/>
      <c r="N68" s="285"/>
      <c r="O68" s="330"/>
      <c r="P68" s="287"/>
      <c r="Q68" s="167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68"/>
      <c r="AG68" s="270"/>
      <c r="AH68" s="169"/>
      <c r="AI68" s="169"/>
      <c r="AJ68" s="107"/>
      <c r="AK68" s="107"/>
      <c r="AL68" s="107"/>
    </row>
    <row r="69" spans="1:38" ht="13.5" customHeight="1">
      <c r="A69" s="410"/>
      <c r="B69" s="412"/>
      <c r="C69" s="336"/>
      <c r="D69" s="288"/>
      <c r="E69" s="331"/>
      <c r="F69" s="331"/>
      <c r="G69" s="331"/>
      <c r="H69" s="332"/>
      <c r="I69" s="332"/>
      <c r="J69" s="288"/>
      <c r="K69" s="295"/>
      <c r="L69" s="295"/>
      <c r="M69" s="414"/>
      <c r="N69" s="416"/>
      <c r="O69" s="406"/>
      <c r="P69" s="408"/>
      <c r="Q69" s="167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411"/>
      <c r="B70" s="413"/>
      <c r="C70" s="109"/>
      <c r="D70" s="169"/>
      <c r="E70" s="107"/>
      <c r="F70" s="107"/>
      <c r="G70" s="107"/>
      <c r="H70" s="112"/>
      <c r="I70" s="332"/>
      <c r="J70" s="169"/>
      <c r="K70" s="294"/>
      <c r="L70" s="295"/>
      <c r="M70" s="415"/>
      <c r="N70" s="417"/>
      <c r="O70" s="407"/>
      <c r="P70" s="409"/>
      <c r="Q70" s="1"/>
      <c r="R70" s="6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120"/>
      <c r="B71" s="121"/>
      <c r="C71" s="156"/>
      <c r="D71" s="170"/>
      <c r="E71" s="171"/>
      <c r="F71" s="120"/>
      <c r="G71" s="120"/>
      <c r="H71" s="120"/>
      <c r="I71" s="158"/>
      <c r="J71" s="158"/>
      <c r="K71" s="158"/>
      <c r="L71" s="158"/>
      <c r="M71" s="158"/>
      <c r="N71" s="158"/>
      <c r="O71" s="158"/>
      <c r="P71" s="158"/>
      <c r="Q71" s="1"/>
      <c r="R71" s="6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>
      <c r="A72" s="172"/>
      <c r="B72" s="121"/>
      <c r="C72" s="122"/>
      <c r="D72" s="173"/>
      <c r="E72" s="125"/>
      <c r="F72" s="125"/>
      <c r="G72" s="125"/>
      <c r="H72" s="125"/>
      <c r="I72" s="125"/>
      <c r="J72" s="6"/>
      <c r="K72" s="125"/>
      <c r="L72" s="125"/>
      <c r="M72" s="6"/>
      <c r="N72" s="1"/>
      <c r="O72" s="122"/>
      <c r="P72" s="44"/>
      <c r="Q72" s="44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44"/>
      <c r="AG72" s="44"/>
      <c r="AH72" s="44"/>
      <c r="AI72" s="44"/>
      <c r="AJ72" s="44"/>
      <c r="AK72" s="44"/>
      <c r="AL72" s="44"/>
    </row>
    <row r="73" spans="1:38" ht="12.75" customHeight="1">
      <c r="A73" s="174" t="s">
        <v>636</v>
      </c>
      <c r="B73" s="174"/>
      <c r="C73" s="174"/>
      <c r="D73" s="174"/>
      <c r="E73" s="175"/>
      <c r="F73" s="125"/>
      <c r="G73" s="125"/>
      <c r="H73" s="125"/>
      <c r="I73" s="125"/>
      <c r="J73" s="1"/>
      <c r="K73" s="6"/>
      <c r="L73" s="6"/>
      <c r="M73" s="6"/>
      <c r="N73" s="1"/>
      <c r="O73" s="1"/>
      <c r="P73" s="44"/>
      <c r="Q73" s="44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44"/>
      <c r="AG73" s="44"/>
      <c r="AH73" s="44"/>
      <c r="AI73" s="44"/>
      <c r="AJ73" s="44"/>
      <c r="AK73" s="44"/>
      <c r="AL73" s="44"/>
    </row>
    <row r="74" spans="1:38" ht="38.25" customHeight="1">
      <c r="A74" s="100" t="s">
        <v>16</v>
      </c>
      <c r="B74" s="100" t="s">
        <v>590</v>
      </c>
      <c r="C74" s="100"/>
      <c r="D74" s="101" t="s">
        <v>601</v>
      </c>
      <c r="E74" s="100" t="s">
        <v>602</v>
      </c>
      <c r="F74" s="100" t="s">
        <v>603</v>
      </c>
      <c r="G74" s="100" t="s">
        <v>624</v>
      </c>
      <c r="H74" s="100" t="s">
        <v>605</v>
      </c>
      <c r="I74" s="100" t="s">
        <v>606</v>
      </c>
      <c r="J74" s="99" t="s">
        <v>607</v>
      </c>
      <c r="K74" s="99" t="s">
        <v>637</v>
      </c>
      <c r="L74" s="102" t="s">
        <v>609</v>
      </c>
      <c r="M74" s="166" t="s">
        <v>633</v>
      </c>
      <c r="N74" s="100" t="s">
        <v>634</v>
      </c>
      <c r="O74" s="100" t="s">
        <v>611</v>
      </c>
      <c r="P74" s="101" t="s">
        <v>612</v>
      </c>
      <c r="Q74" s="44"/>
      <c r="R74" s="6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44"/>
      <c r="AG74" s="44"/>
      <c r="AH74" s="44"/>
      <c r="AI74" s="44"/>
      <c r="AJ74" s="44"/>
      <c r="AK74" s="44"/>
      <c r="AL74" s="44"/>
    </row>
    <row r="75" spans="1:38" s="269" customFormat="1" ht="12.75" customHeight="1">
      <c r="A75" s="374">
        <v>1</v>
      </c>
      <c r="B75" s="267">
        <v>44473</v>
      </c>
      <c r="C75" s="375"/>
      <c r="D75" s="376" t="s">
        <v>893</v>
      </c>
      <c r="E75" s="362" t="s">
        <v>615</v>
      </c>
      <c r="F75" s="362">
        <v>69</v>
      </c>
      <c r="G75" s="362">
        <v>55</v>
      </c>
      <c r="H75" s="362">
        <v>79.5</v>
      </c>
      <c r="I75" s="359" t="s">
        <v>894</v>
      </c>
      <c r="J75" s="385" t="s">
        <v>926</v>
      </c>
      <c r="K75" s="386">
        <f>H75-F75</f>
        <v>10.5</v>
      </c>
      <c r="L75" s="386">
        <v>100</v>
      </c>
      <c r="M75" s="387">
        <f>(K75*N75)-100</f>
        <v>2525</v>
      </c>
      <c r="N75" s="387">
        <v>250</v>
      </c>
      <c r="O75" s="360" t="s">
        <v>613</v>
      </c>
      <c r="P75" s="361">
        <v>44475</v>
      </c>
      <c r="Q75" s="278"/>
      <c r="R75" s="279" t="s">
        <v>614</v>
      </c>
      <c r="S75" s="268"/>
      <c r="T75" s="268"/>
      <c r="U75" s="268"/>
      <c r="V75" s="268"/>
      <c r="W75" s="268"/>
      <c r="X75" s="268"/>
      <c r="Y75" s="268"/>
      <c r="Z75" s="268"/>
      <c r="AA75" s="268"/>
      <c r="AB75" s="268"/>
      <c r="AC75" s="268"/>
      <c r="AD75" s="268"/>
      <c r="AE75" s="268"/>
      <c r="AF75" s="268"/>
      <c r="AG75" s="268"/>
      <c r="AH75" s="268"/>
      <c r="AI75" s="268"/>
      <c r="AJ75" s="268"/>
      <c r="AK75" s="268"/>
      <c r="AL75" s="268"/>
    </row>
    <row r="76" spans="1:38" s="269" customFormat="1" ht="12.75" customHeight="1">
      <c r="A76" s="374">
        <v>2</v>
      </c>
      <c r="B76" s="267">
        <v>44473</v>
      </c>
      <c r="C76" s="375"/>
      <c r="D76" s="376" t="s">
        <v>895</v>
      </c>
      <c r="E76" s="362" t="s">
        <v>896</v>
      </c>
      <c r="F76" s="362">
        <v>290</v>
      </c>
      <c r="G76" s="362">
        <v>444</v>
      </c>
      <c r="H76" s="362">
        <v>220</v>
      </c>
      <c r="I76" s="359">
        <v>0.1</v>
      </c>
      <c r="J76" s="103" t="s">
        <v>797</v>
      </c>
      <c r="K76" s="377">
        <v>70</v>
      </c>
      <c r="L76" s="377">
        <v>100</v>
      </c>
      <c r="M76" s="378">
        <f>(K76*N76)-100</f>
        <v>1650</v>
      </c>
      <c r="N76" s="378">
        <v>25</v>
      </c>
      <c r="O76" s="360" t="s">
        <v>613</v>
      </c>
      <c r="P76" s="361">
        <v>44474</v>
      </c>
      <c r="Q76" s="278"/>
      <c r="R76" s="279" t="s">
        <v>614</v>
      </c>
      <c r="S76" s="268"/>
      <c r="T76" s="268"/>
      <c r="U76" s="268"/>
      <c r="V76" s="268"/>
      <c r="W76" s="268"/>
      <c r="X76" s="268"/>
      <c r="Y76" s="268"/>
      <c r="Z76" s="268"/>
      <c r="AA76" s="268"/>
      <c r="AB76" s="268"/>
      <c r="AC76" s="268"/>
      <c r="AD76" s="268"/>
      <c r="AE76" s="268"/>
      <c r="AF76" s="268"/>
      <c r="AG76" s="268"/>
      <c r="AH76" s="268"/>
      <c r="AI76" s="268"/>
      <c r="AJ76" s="268"/>
      <c r="AK76" s="268"/>
      <c r="AL76" s="268"/>
    </row>
    <row r="77" spans="1:38" s="269" customFormat="1" ht="12.75" customHeight="1">
      <c r="A77" s="344">
        <v>3</v>
      </c>
      <c r="B77" s="270">
        <v>44475</v>
      </c>
      <c r="C77" s="345"/>
      <c r="D77" s="346" t="s">
        <v>930</v>
      </c>
      <c r="E77" s="347" t="s">
        <v>615</v>
      </c>
      <c r="F77" s="293" t="s">
        <v>931</v>
      </c>
      <c r="G77" s="293">
        <v>45</v>
      </c>
      <c r="H77" s="293"/>
      <c r="I77" s="296" t="s">
        <v>894</v>
      </c>
      <c r="J77" s="350" t="s">
        <v>616</v>
      </c>
      <c r="K77" s="348"/>
      <c r="L77" s="348"/>
      <c r="M77" s="340"/>
      <c r="N77" s="340"/>
      <c r="O77" s="329"/>
      <c r="P77" s="285"/>
      <c r="Q77" s="278"/>
      <c r="R77" s="279"/>
      <c r="S77" s="268"/>
      <c r="T77" s="268"/>
      <c r="U77" s="268"/>
      <c r="V77" s="268"/>
      <c r="W77" s="268"/>
      <c r="X77" s="268"/>
      <c r="Y77" s="268"/>
      <c r="Z77" s="268"/>
      <c r="AA77" s="268"/>
      <c r="AB77" s="268"/>
      <c r="AC77" s="268"/>
      <c r="AD77" s="268"/>
      <c r="AE77" s="268"/>
      <c r="AF77" s="268"/>
      <c r="AG77" s="268"/>
      <c r="AH77" s="268"/>
      <c r="AI77" s="268"/>
      <c r="AJ77" s="268"/>
      <c r="AK77" s="268"/>
      <c r="AL77" s="268"/>
    </row>
    <row r="78" spans="1:38" s="269" customFormat="1" ht="12.75" customHeight="1">
      <c r="A78" s="418">
        <v>4</v>
      </c>
      <c r="B78" s="419">
        <v>44475</v>
      </c>
      <c r="C78" s="375"/>
      <c r="D78" s="376" t="s">
        <v>952</v>
      </c>
      <c r="E78" s="420" t="s">
        <v>615</v>
      </c>
      <c r="F78" s="362">
        <v>152.5</v>
      </c>
      <c r="G78" s="362">
        <v>17</v>
      </c>
      <c r="H78" s="362">
        <v>142</v>
      </c>
      <c r="I78" s="359" t="s">
        <v>954</v>
      </c>
      <c r="J78" s="418" t="s">
        <v>1048</v>
      </c>
      <c r="K78" s="386">
        <f>H78-F78</f>
        <v>-10.5</v>
      </c>
      <c r="L78" s="386">
        <v>100</v>
      </c>
      <c r="M78" s="435">
        <f>(17.5*50)-200</f>
        <v>675</v>
      </c>
      <c r="N78" s="435">
        <v>50</v>
      </c>
      <c r="O78" s="431" t="s">
        <v>613</v>
      </c>
      <c r="P78" s="432">
        <v>44476</v>
      </c>
      <c r="Q78" s="278"/>
      <c r="R78" s="279"/>
      <c r="S78" s="268"/>
      <c r="T78" s="268"/>
      <c r="U78" s="268"/>
      <c r="V78" s="268"/>
      <c r="W78" s="268"/>
      <c r="X78" s="268"/>
      <c r="Y78" s="268"/>
      <c r="Z78" s="268"/>
      <c r="AA78" s="268"/>
      <c r="AB78" s="268"/>
      <c r="AC78" s="268"/>
      <c r="AD78" s="268"/>
      <c r="AE78" s="268"/>
      <c r="AF78" s="268"/>
      <c r="AG78" s="268"/>
      <c r="AH78" s="268"/>
      <c r="AI78" s="268"/>
      <c r="AJ78" s="268"/>
      <c r="AK78" s="268"/>
      <c r="AL78" s="268"/>
    </row>
    <row r="79" spans="1:38" s="269" customFormat="1" ht="12.75" customHeight="1">
      <c r="A79" s="421"/>
      <c r="B79" s="421"/>
      <c r="C79" s="375"/>
      <c r="D79" s="376" t="s">
        <v>953</v>
      </c>
      <c r="E79" s="420" t="s">
        <v>896</v>
      </c>
      <c r="F79" s="362">
        <v>70</v>
      </c>
      <c r="G79" s="362"/>
      <c r="H79" s="362">
        <v>42</v>
      </c>
      <c r="I79" s="359"/>
      <c r="J79" s="421"/>
      <c r="K79" s="386">
        <f>F79-H79</f>
        <v>28</v>
      </c>
      <c r="L79" s="386">
        <v>100</v>
      </c>
      <c r="M79" s="436"/>
      <c r="N79" s="436"/>
      <c r="O79" s="433"/>
      <c r="P79" s="434"/>
      <c r="Q79" s="278"/>
      <c r="R79" s="279"/>
      <c r="S79" s="268"/>
      <c r="T79" s="268"/>
      <c r="U79" s="268"/>
      <c r="V79" s="268"/>
      <c r="W79" s="268"/>
      <c r="X79" s="268"/>
      <c r="Y79" s="268"/>
      <c r="Z79" s="268"/>
      <c r="AA79" s="268"/>
      <c r="AB79" s="268"/>
      <c r="AC79" s="268"/>
      <c r="AD79" s="268"/>
      <c r="AE79" s="268"/>
      <c r="AF79" s="268"/>
      <c r="AG79" s="268"/>
      <c r="AH79" s="268"/>
      <c r="AI79" s="268"/>
      <c r="AJ79" s="268"/>
      <c r="AK79" s="268"/>
      <c r="AL79" s="268"/>
    </row>
    <row r="80" spans="1:38" s="269" customFormat="1" ht="12.75" customHeight="1">
      <c r="A80" s="374">
        <v>5</v>
      </c>
      <c r="B80" s="267">
        <v>44476</v>
      </c>
      <c r="C80" s="375"/>
      <c r="D80" s="376" t="s">
        <v>1047</v>
      </c>
      <c r="E80" s="420" t="s">
        <v>615</v>
      </c>
      <c r="F80" s="362">
        <v>15</v>
      </c>
      <c r="G80" s="362">
        <v>10</v>
      </c>
      <c r="H80" s="362">
        <v>18.5</v>
      </c>
      <c r="I80" s="359">
        <v>25</v>
      </c>
      <c r="J80" s="385" t="s">
        <v>1049</v>
      </c>
      <c r="K80" s="386">
        <f>H80-F80</f>
        <v>3.5</v>
      </c>
      <c r="L80" s="386">
        <v>100</v>
      </c>
      <c r="M80" s="387">
        <f>(K80*N80)-100</f>
        <v>3750</v>
      </c>
      <c r="N80" s="387">
        <v>1100</v>
      </c>
      <c r="O80" s="360" t="s">
        <v>613</v>
      </c>
      <c r="P80" s="437">
        <v>44476</v>
      </c>
      <c r="Q80" s="278"/>
      <c r="R80" s="279"/>
      <c r="S80" s="268"/>
      <c r="T80" s="268"/>
      <c r="U80" s="268"/>
      <c r="V80" s="268"/>
      <c r="W80" s="268"/>
      <c r="X80" s="268"/>
      <c r="Y80" s="268"/>
      <c r="Z80" s="268"/>
      <c r="AA80" s="268"/>
      <c r="AB80" s="268"/>
      <c r="AC80" s="268"/>
      <c r="AD80" s="268"/>
      <c r="AE80" s="268"/>
      <c r="AF80" s="268"/>
      <c r="AG80" s="268"/>
      <c r="AH80" s="268"/>
      <c r="AI80" s="268"/>
      <c r="AJ80" s="268"/>
      <c r="AK80" s="268"/>
      <c r="AL80" s="268"/>
    </row>
    <row r="81" spans="1:38" s="269" customFormat="1" ht="12.75" customHeight="1">
      <c r="A81" s="374">
        <v>6</v>
      </c>
      <c r="B81" s="267">
        <v>44476</v>
      </c>
      <c r="C81" s="375"/>
      <c r="D81" s="363" t="s">
        <v>1057</v>
      </c>
      <c r="E81" s="420" t="s">
        <v>615</v>
      </c>
      <c r="F81" s="362">
        <v>102.5</v>
      </c>
      <c r="G81" s="362">
        <v>60</v>
      </c>
      <c r="H81" s="362">
        <v>121</v>
      </c>
      <c r="I81" s="359" t="s">
        <v>1058</v>
      </c>
      <c r="J81" s="385" t="s">
        <v>942</v>
      </c>
      <c r="K81" s="386">
        <f>H81-F81</f>
        <v>18.5</v>
      </c>
      <c r="L81" s="386">
        <v>100</v>
      </c>
      <c r="M81" s="387">
        <f>(K81*N81)-100</f>
        <v>825</v>
      </c>
      <c r="N81" s="387">
        <v>50</v>
      </c>
      <c r="O81" s="360" t="s">
        <v>613</v>
      </c>
      <c r="P81" s="437">
        <v>44476</v>
      </c>
      <c r="Q81" s="278"/>
      <c r="R81" s="279"/>
      <c r="S81" s="268"/>
      <c r="T81" s="268"/>
      <c r="U81" s="268"/>
      <c r="V81" s="268"/>
      <c r="W81" s="268"/>
      <c r="X81" s="268"/>
      <c r="Y81" s="268"/>
      <c r="Z81" s="268"/>
      <c r="AA81" s="268"/>
      <c r="AB81" s="268"/>
      <c r="AC81" s="268"/>
      <c r="AD81" s="268"/>
      <c r="AE81" s="268"/>
      <c r="AF81" s="268"/>
      <c r="AG81" s="268"/>
      <c r="AH81" s="268"/>
      <c r="AI81" s="268"/>
      <c r="AJ81" s="268"/>
      <c r="AK81" s="268"/>
      <c r="AL81" s="268"/>
    </row>
    <row r="82" spans="1:38" s="269" customFormat="1" ht="12.75" customHeight="1">
      <c r="A82" s="374">
        <v>7</v>
      </c>
      <c r="B82" s="267">
        <v>44476</v>
      </c>
      <c r="C82" s="375"/>
      <c r="D82" s="363" t="s">
        <v>1059</v>
      </c>
      <c r="E82" s="420" t="s">
        <v>615</v>
      </c>
      <c r="F82" s="362">
        <v>290</v>
      </c>
      <c r="G82" s="362">
        <v>170</v>
      </c>
      <c r="H82" s="362">
        <v>335</v>
      </c>
      <c r="I82" s="359">
        <v>500</v>
      </c>
      <c r="J82" s="385" t="s">
        <v>1060</v>
      </c>
      <c r="K82" s="386">
        <f>H82-F82</f>
        <v>45</v>
      </c>
      <c r="L82" s="386">
        <v>100</v>
      </c>
      <c r="M82" s="387">
        <f>(K82*N82)-100</f>
        <v>1025</v>
      </c>
      <c r="N82" s="387">
        <v>25</v>
      </c>
      <c r="O82" s="360" t="s">
        <v>613</v>
      </c>
      <c r="P82" s="437">
        <v>44476</v>
      </c>
      <c r="Q82" s="278"/>
      <c r="R82" s="279"/>
      <c r="S82" s="268"/>
      <c r="T82" s="268"/>
      <c r="U82" s="268"/>
      <c r="V82" s="268"/>
      <c r="W82" s="268"/>
      <c r="X82" s="268"/>
      <c r="Y82" s="268"/>
      <c r="Z82" s="268"/>
      <c r="AA82" s="268"/>
      <c r="AB82" s="268"/>
      <c r="AC82" s="268"/>
      <c r="AD82" s="268"/>
      <c r="AE82" s="268"/>
      <c r="AF82" s="268"/>
      <c r="AG82" s="268"/>
      <c r="AH82" s="268"/>
      <c r="AI82" s="268"/>
      <c r="AJ82" s="268"/>
      <c r="AK82" s="268"/>
      <c r="AL82" s="268"/>
    </row>
    <row r="83" spans="1:38" s="269" customFormat="1" ht="12.75" customHeight="1">
      <c r="A83" s="344"/>
      <c r="B83" s="290"/>
      <c r="C83" s="345"/>
      <c r="D83" s="346"/>
      <c r="E83" s="347"/>
      <c r="F83" s="293"/>
      <c r="G83" s="293"/>
      <c r="H83" s="293"/>
      <c r="I83" s="296"/>
      <c r="J83" s="350"/>
      <c r="K83" s="348"/>
      <c r="L83" s="348"/>
      <c r="M83" s="340"/>
      <c r="N83" s="340"/>
      <c r="O83" s="351"/>
      <c r="P83" s="352"/>
      <c r="Q83" s="278"/>
      <c r="R83" s="279"/>
      <c r="S83" s="268"/>
      <c r="T83" s="268"/>
      <c r="U83" s="268"/>
      <c r="V83" s="268"/>
      <c r="W83" s="268"/>
      <c r="X83" s="268"/>
      <c r="Y83" s="268"/>
      <c r="Z83" s="268"/>
      <c r="AA83" s="268"/>
      <c r="AB83" s="268"/>
      <c r="AC83" s="268"/>
      <c r="AD83" s="268"/>
      <c r="AE83" s="268"/>
      <c r="AF83" s="268"/>
      <c r="AG83" s="268"/>
      <c r="AH83" s="268"/>
      <c r="AI83" s="268"/>
      <c r="AJ83" s="268"/>
      <c r="AK83" s="268"/>
      <c r="AL83" s="268"/>
    </row>
    <row r="84" spans="1:38" s="269" customFormat="1" ht="12.75" customHeight="1">
      <c r="A84" s="344"/>
      <c r="B84" s="290"/>
      <c r="C84" s="345"/>
      <c r="D84" s="346"/>
      <c r="E84" s="347"/>
      <c r="F84" s="293"/>
      <c r="G84" s="293"/>
      <c r="H84" s="293"/>
      <c r="I84" s="296"/>
      <c r="J84" s="350"/>
      <c r="K84" s="348"/>
      <c r="L84" s="348"/>
      <c r="M84" s="340"/>
      <c r="N84" s="340"/>
      <c r="O84" s="351"/>
      <c r="P84" s="349"/>
      <c r="Q84" s="278"/>
      <c r="R84" s="279"/>
      <c r="S84" s="268"/>
      <c r="T84" s="268"/>
      <c r="U84" s="268"/>
      <c r="V84" s="268"/>
      <c r="W84" s="268"/>
      <c r="X84" s="268"/>
      <c r="Y84" s="268"/>
      <c r="Z84" s="268"/>
      <c r="AA84" s="268"/>
      <c r="AB84" s="268"/>
      <c r="AC84" s="268"/>
      <c r="AD84" s="268"/>
      <c r="AE84" s="268"/>
      <c r="AF84" s="268"/>
      <c r="AG84" s="268"/>
      <c r="AH84" s="268"/>
      <c r="AI84" s="268"/>
      <c r="AJ84" s="268"/>
      <c r="AK84" s="268"/>
      <c r="AL84" s="268"/>
    </row>
    <row r="85" spans="1:38" s="269" customFormat="1" ht="12.75" customHeight="1">
      <c r="A85" s="344"/>
      <c r="B85" s="290"/>
      <c r="C85" s="345"/>
      <c r="D85" s="346"/>
      <c r="E85" s="347"/>
      <c r="F85" s="293"/>
      <c r="G85" s="293"/>
      <c r="H85" s="293"/>
      <c r="I85" s="296"/>
      <c r="J85" s="350"/>
      <c r="K85" s="348"/>
      <c r="L85" s="348"/>
      <c r="M85" s="340"/>
      <c r="N85" s="340"/>
      <c r="O85" s="351"/>
      <c r="P85" s="349"/>
      <c r="Q85" s="278"/>
      <c r="R85" s="279"/>
      <c r="S85" s="268"/>
      <c r="T85" s="268"/>
      <c r="U85" s="268"/>
      <c r="V85" s="268"/>
      <c r="W85" s="268"/>
      <c r="X85" s="268"/>
      <c r="Y85" s="268"/>
      <c r="Z85" s="268"/>
      <c r="AA85" s="268"/>
      <c r="AB85" s="268"/>
      <c r="AC85" s="268"/>
      <c r="AD85" s="268"/>
      <c r="AE85" s="268"/>
      <c r="AF85" s="268"/>
      <c r="AG85" s="268"/>
      <c r="AH85" s="268"/>
      <c r="AI85" s="268"/>
      <c r="AJ85" s="268"/>
      <c r="AK85" s="268"/>
      <c r="AL85" s="268"/>
    </row>
    <row r="86" spans="1:38" s="269" customFormat="1" ht="12.75" customHeight="1">
      <c r="A86" s="344"/>
      <c r="B86" s="270"/>
      <c r="C86" s="345"/>
      <c r="D86" s="346"/>
      <c r="E86" s="347"/>
      <c r="F86" s="293"/>
      <c r="G86" s="293"/>
      <c r="H86" s="293"/>
      <c r="I86" s="296"/>
      <c r="J86" s="350"/>
      <c r="K86" s="348"/>
      <c r="L86" s="348"/>
      <c r="M86" s="340"/>
      <c r="N86" s="340"/>
      <c r="O86" s="351"/>
      <c r="P86" s="349"/>
      <c r="Q86" s="278"/>
      <c r="R86" s="279"/>
      <c r="S86" s="268"/>
      <c r="T86" s="268"/>
      <c r="U86" s="268"/>
      <c r="V86" s="268"/>
      <c r="W86" s="268"/>
      <c r="X86" s="268"/>
      <c r="Y86" s="268"/>
      <c r="Z86" s="268"/>
      <c r="AA86" s="268"/>
      <c r="AB86" s="268"/>
      <c r="AC86" s="268"/>
      <c r="AD86" s="268"/>
      <c r="AE86" s="268"/>
      <c r="AF86" s="268"/>
      <c r="AG86" s="268"/>
      <c r="AH86" s="268"/>
      <c r="AI86" s="268"/>
      <c r="AJ86" s="268"/>
      <c r="AK86" s="268"/>
      <c r="AL86" s="268"/>
    </row>
    <row r="87" spans="1:38" s="269" customFormat="1" ht="12.75" customHeight="1">
      <c r="A87" s="344"/>
      <c r="B87" s="270"/>
      <c r="C87" s="345"/>
      <c r="D87" s="346"/>
      <c r="E87" s="347"/>
      <c r="F87" s="293"/>
      <c r="G87" s="293"/>
      <c r="H87" s="293"/>
      <c r="I87" s="296"/>
      <c r="J87" s="350"/>
      <c r="K87" s="348"/>
      <c r="L87" s="348"/>
      <c r="M87" s="340"/>
      <c r="N87" s="340"/>
      <c r="O87" s="351"/>
      <c r="P87" s="352"/>
      <c r="Q87" s="278"/>
      <c r="R87" s="279"/>
      <c r="S87" s="268"/>
      <c r="T87" s="268"/>
      <c r="U87" s="268"/>
      <c r="V87" s="268"/>
      <c r="W87" s="268"/>
      <c r="X87" s="268"/>
      <c r="Y87" s="268"/>
      <c r="Z87" s="268"/>
      <c r="AA87" s="268"/>
      <c r="AB87" s="268"/>
      <c r="AC87" s="268"/>
      <c r="AD87" s="268"/>
      <c r="AE87" s="268"/>
      <c r="AF87" s="268"/>
      <c r="AG87" s="268"/>
      <c r="AH87" s="268"/>
      <c r="AI87" s="268"/>
      <c r="AJ87" s="268"/>
      <c r="AK87" s="268"/>
      <c r="AL87" s="268"/>
    </row>
    <row r="88" spans="1:38" s="269" customFormat="1" ht="12.75" customHeight="1">
      <c r="A88" s="344"/>
      <c r="B88" s="270"/>
      <c r="C88" s="345"/>
      <c r="D88" s="346"/>
      <c r="E88" s="347"/>
      <c r="F88" s="293"/>
      <c r="G88" s="293"/>
      <c r="H88" s="293"/>
      <c r="I88" s="296"/>
      <c r="J88" s="350"/>
      <c r="K88" s="348"/>
      <c r="L88" s="348"/>
      <c r="M88" s="340"/>
      <c r="N88" s="340"/>
      <c r="O88" s="351"/>
      <c r="P88" s="349"/>
      <c r="Q88" s="278"/>
      <c r="R88" s="279"/>
      <c r="S88" s="268"/>
      <c r="T88" s="268"/>
      <c r="U88" s="268"/>
      <c r="V88" s="268"/>
      <c r="W88" s="268"/>
      <c r="X88" s="268"/>
      <c r="Y88" s="268"/>
      <c r="Z88" s="268"/>
      <c r="AA88" s="268"/>
      <c r="AB88" s="268"/>
      <c r="AC88" s="268"/>
      <c r="AD88" s="268"/>
      <c r="AE88" s="268"/>
      <c r="AF88" s="268"/>
      <c r="AG88" s="268"/>
      <c r="AH88" s="268"/>
      <c r="AI88" s="268"/>
      <c r="AJ88" s="268"/>
      <c r="AK88" s="268"/>
      <c r="AL88" s="268"/>
    </row>
    <row r="89" spans="1:38" s="269" customFormat="1" ht="12.75" customHeight="1">
      <c r="A89" s="344"/>
      <c r="B89" s="270"/>
      <c r="C89" s="345"/>
      <c r="D89" s="346"/>
      <c r="E89" s="347"/>
      <c r="F89" s="293"/>
      <c r="G89" s="293"/>
      <c r="H89" s="293"/>
      <c r="I89" s="296"/>
      <c r="J89" s="350"/>
      <c r="K89" s="348"/>
      <c r="L89" s="348"/>
      <c r="M89" s="340"/>
      <c r="N89" s="340"/>
      <c r="O89" s="351"/>
      <c r="P89" s="349"/>
      <c r="Q89" s="278"/>
      <c r="R89" s="279"/>
      <c r="S89" s="268"/>
      <c r="T89" s="268"/>
      <c r="U89" s="268"/>
      <c r="V89" s="268"/>
      <c r="W89" s="268"/>
      <c r="X89" s="268"/>
      <c r="Y89" s="268"/>
      <c r="Z89" s="268"/>
      <c r="AA89" s="268"/>
      <c r="AB89" s="268"/>
      <c r="AC89" s="268"/>
      <c r="AD89" s="268"/>
      <c r="AE89" s="268"/>
      <c r="AF89" s="268"/>
      <c r="AG89" s="268"/>
      <c r="AH89" s="268"/>
      <c r="AI89" s="268"/>
      <c r="AJ89" s="268"/>
      <c r="AK89" s="268"/>
      <c r="AL89" s="268"/>
    </row>
    <row r="90" spans="1:38" s="269" customFormat="1" ht="12.75" customHeight="1">
      <c r="A90" s="344"/>
      <c r="B90" s="270"/>
      <c r="C90" s="345"/>
      <c r="D90" s="346"/>
      <c r="E90" s="347"/>
      <c r="F90" s="293"/>
      <c r="G90" s="293"/>
      <c r="H90" s="293"/>
      <c r="I90" s="296"/>
      <c r="J90" s="350"/>
      <c r="K90" s="348"/>
      <c r="L90" s="348"/>
      <c r="M90" s="340"/>
      <c r="N90" s="340"/>
      <c r="O90" s="351"/>
      <c r="P90" s="349"/>
      <c r="Q90" s="278"/>
      <c r="R90" s="279"/>
      <c r="S90" s="268"/>
      <c r="T90" s="268"/>
      <c r="U90" s="268"/>
      <c r="V90" s="268"/>
      <c r="W90" s="268"/>
      <c r="X90" s="268"/>
      <c r="Y90" s="268"/>
      <c r="Z90" s="268"/>
      <c r="AA90" s="268"/>
      <c r="AB90" s="268"/>
      <c r="AC90" s="268"/>
      <c r="AD90" s="268"/>
      <c r="AE90" s="268"/>
      <c r="AF90" s="268"/>
      <c r="AG90" s="268"/>
      <c r="AH90" s="268"/>
      <c r="AI90" s="268"/>
      <c r="AJ90" s="268"/>
      <c r="AK90" s="268"/>
      <c r="AL90" s="268"/>
    </row>
    <row r="91" spans="1:38" s="269" customFormat="1" ht="12.75" customHeight="1">
      <c r="A91" s="344"/>
      <c r="B91" s="290"/>
      <c r="C91" s="345"/>
      <c r="D91" s="346"/>
      <c r="E91" s="347"/>
      <c r="F91" s="293"/>
      <c r="G91" s="293"/>
      <c r="H91" s="293"/>
      <c r="I91" s="296"/>
      <c r="J91" s="350"/>
      <c r="K91" s="348"/>
      <c r="L91" s="348"/>
      <c r="M91" s="340"/>
      <c r="N91" s="340"/>
      <c r="O91" s="351"/>
      <c r="P91" s="352"/>
      <c r="Q91" s="278"/>
      <c r="R91" s="279"/>
      <c r="S91" s="268"/>
      <c r="T91" s="268"/>
      <c r="U91" s="268"/>
      <c r="V91" s="268"/>
      <c r="W91" s="268"/>
      <c r="X91" s="268"/>
      <c r="Y91" s="268"/>
      <c r="Z91" s="268"/>
      <c r="AA91" s="268"/>
      <c r="AB91" s="268"/>
      <c r="AC91" s="268"/>
      <c r="AD91" s="268"/>
      <c r="AE91" s="268"/>
      <c r="AF91" s="268"/>
      <c r="AG91" s="268"/>
      <c r="AH91" s="268"/>
      <c r="AI91" s="268"/>
      <c r="AJ91" s="268"/>
      <c r="AK91" s="268"/>
      <c r="AL91" s="268"/>
    </row>
    <row r="92" spans="1:38" s="269" customFormat="1" ht="12.75" customHeight="1">
      <c r="A92" s="344"/>
      <c r="B92" s="290"/>
      <c r="C92" s="345"/>
      <c r="D92" s="346"/>
      <c r="E92" s="347"/>
      <c r="F92" s="293"/>
      <c r="G92" s="293"/>
      <c r="H92" s="293"/>
      <c r="I92" s="296"/>
      <c r="J92" s="350"/>
      <c r="K92" s="348"/>
      <c r="L92" s="348"/>
      <c r="M92" s="340"/>
      <c r="N92" s="340"/>
      <c r="O92" s="351"/>
      <c r="P92" s="349"/>
      <c r="Q92" s="278"/>
      <c r="R92" s="279"/>
      <c r="S92" s="268"/>
      <c r="T92" s="268"/>
      <c r="U92" s="268"/>
      <c r="V92" s="268"/>
      <c r="W92" s="268"/>
      <c r="X92" s="268"/>
      <c r="Y92" s="268"/>
      <c r="Z92" s="268"/>
      <c r="AA92" s="268"/>
      <c r="AB92" s="268"/>
      <c r="AC92" s="268"/>
      <c r="AD92" s="268"/>
      <c r="AE92" s="268"/>
      <c r="AF92" s="268"/>
      <c r="AG92" s="268"/>
      <c r="AH92" s="268"/>
      <c r="AI92" s="268"/>
      <c r="AJ92" s="268"/>
      <c r="AK92" s="268"/>
      <c r="AL92" s="268"/>
    </row>
    <row r="93" spans="1:38" s="269" customFormat="1" ht="12.75" customHeight="1">
      <c r="A93" s="344"/>
      <c r="B93" s="290"/>
      <c r="C93" s="345"/>
      <c r="D93" s="346"/>
      <c r="E93" s="347"/>
      <c r="F93" s="293"/>
      <c r="G93" s="293"/>
      <c r="H93" s="293"/>
      <c r="I93" s="296"/>
      <c r="J93" s="350"/>
      <c r="K93" s="348"/>
      <c r="L93" s="348"/>
      <c r="M93" s="340"/>
      <c r="N93" s="340"/>
      <c r="O93" s="351"/>
      <c r="P93" s="349"/>
      <c r="Q93" s="278"/>
      <c r="R93" s="279"/>
      <c r="S93" s="268"/>
      <c r="T93" s="268"/>
      <c r="U93" s="268"/>
      <c r="V93" s="268"/>
      <c r="W93" s="268"/>
      <c r="X93" s="268"/>
      <c r="Y93" s="268"/>
      <c r="Z93" s="268"/>
      <c r="AA93" s="268"/>
      <c r="AB93" s="268"/>
      <c r="AC93" s="268"/>
      <c r="AD93" s="268"/>
      <c r="AE93" s="268"/>
      <c r="AF93" s="268"/>
      <c r="AG93" s="268"/>
      <c r="AH93" s="268"/>
      <c r="AI93" s="268"/>
      <c r="AJ93" s="268"/>
      <c r="AK93" s="268"/>
      <c r="AL93" s="268"/>
    </row>
    <row r="94" spans="1:38" s="269" customFormat="1" ht="12.75" customHeight="1">
      <c r="A94" s="344"/>
      <c r="B94" s="290"/>
      <c r="C94" s="345"/>
      <c r="D94" s="346"/>
      <c r="E94" s="347"/>
      <c r="F94" s="293"/>
      <c r="G94" s="293"/>
      <c r="H94" s="293"/>
      <c r="I94" s="296"/>
      <c r="J94" s="350"/>
      <c r="K94" s="348"/>
      <c r="L94" s="348"/>
      <c r="M94" s="340"/>
      <c r="N94" s="340"/>
      <c r="O94" s="351"/>
      <c r="P94" s="349"/>
      <c r="Q94" s="278"/>
      <c r="R94" s="279"/>
      <c r="S94" s="268"/>
      <c r="T94" s="268"/>
      <c r="U94" s="268"/>
      <c r="V94" s="268"/>
      <c r="W94" s="268"/>
      <c r="X94" s="268"/>
      <c r="Y94" s="268"/>
      <c r="Z94" s="268"/>
      <c r="AA94" s="268"/>
      <c r="AB94" s="268"/>
      <c r="AC94" s="268"/>
      <c r="AD94" s="268"/>
      <c r="AE94" s="268"/>
      <c r="AF94" s="268"/>
      <c r="AG94" s="268"/>
      <c r="AH94" s="268"/>
      <c r="AI94" s="268"/>
      <c r="AJ94" s="268"/>
      <c r="AK94" s="268"/>
      <c r="AL94" s="268"/>
    </row>
    <row r="95" spans="1:38" s="269" customFormat="1" ht="12.75" customHeight="1">
      <c r="A95" s="344"/>
      <c r="B95" s="290"/>
      <c r="C95" s="345"/>
      <c r="D95" s="346"/>
      <c r="E95" s="347"/>
      <c r="F95" s="293"/>
      <c r="G95" s="293"/>
      <c r="H95" s="293"/>
      <c r="I95" s="296"/>
      <c r="J95" s="350"/>
      <c r="K95" s="348"/>
      <c r="L95" s="348"/>
      <c r="M95" s="340"/>
      <c r="N95" s="340"/>
      <c r="O95" s="351"/>
      <c r="P95" s="352"/>
      <c r="Q95" s="278"/>
      <c r="R95" s="279"/>
      <c r="S95" s="268"/>
      <c r="T95" s="268"/>
      <c r="U95" s="268"/>
      <c r="V95" s="268"/>
      <c r="W95" s="268"/>
      <c r="X95" s="268"/>
      <c r="Y95" s="268"/>
      <c r="Z95" s="268"/>
      <c r="AA95" s="268"/>
      <c r="AB95" s="268"/>
      <c r="AC95" s="268"/>
      <c r="AD95" s="268"/>
      <c r="AE95" s="268"/>
      <c r="AF95" s="268"/>
      <c r="AG95" s="268"/>
      <c r="AH95" s="268"/>
      <c r="AI95" s="268"/>
      <c r="AJ95" s="268"/>
      <c r="AK95" s="268"/>
      <c r="AL95" s="268"/>
    </row>
    <row r="96" spans="1:38" s="269" customFormat="1" ht="12.75" customHeight="1">
      <c r="A96" s="344"/>
      <c r="B96" s="290"/>
      <c r="C96" s="345"/>
      <c r="D96" s="346"/>
      <c r="E96" s="347"/>
      <c r="F96" s="293"/>
      <c r="G96" s="293"/>
      <c r="H96" s="293"/>
      <c r="I96" s="296"/>
      <c r="J96" s="350"/>
      <c r="K96" s="348"/>
      <c r="L96" s="348"/>
      <c r="M96" s="340"/>
      <c r="N96" s="340"/>
      <c r="O96" s="351"/>
      <c r="P96" s="352"/>
      <c r="Q96" s="278"/>
      <c r="R96" s="279"/>
      <c r="S96" s="268"/>
      <c r="T96" s="268"/>
      <c r="U96" s="268"/>
      <c r="V96" s="268"/>
      <c r="W96" s="268"/>
      <c r="X96" s="268"/>
      <c r="Y96" s="268"/>
      <c r="Z96" s="268"/>
      <c r="AA96" s="268"/>
      <c r="AB96" s="268"/>
      <c r="AC96" s="268"/>
      <c r="AD96" s="268"/>
      <c r="AE96" s="268"/>
      <c r="AF96" s="268"/>
      <c r="AG96" s="268"/>
      <c r="AH96" s="268"/>
      <c r="AI96" s="268"/>
      <c r="AJ96" s="268"/>
      <c r="AK96" s="268"/>
      <c r="AL96" s="268"/>
    </row>
    <row r="97" spans="1:38" s="269" customFormat="1" ht="12.75" customHeight="1">
      <c r="A97" s="344"/>
      <c r="B97" s="270"/>
      <c r="C97" s="345"/>
      <c r="D97" s="346"/>
      <c r="E97" s="347"/>
      <c r="F97" s="293"/>
      <c r="G97" s="293"/>
      <c r="H97" s="293"/>
      <c r="I97" s="296"/>
      <c r="J97" s="350"/>
      <c r="K97" s="348"/>
      <c r="L97" s="348"/>
      <c r="M97" s="340"/>
      <c r="N97" s="340"/>
      <c r="O97" s="351"/>
      <c r="P97" s="352"/>
      <c r="Q97" s="278"/>
      <c r="R97" s="279"/>
      <c r="S97" s="268"/>
      <c r="T97" s="268"/>
      <c r="U97" s="268"/>
      <c r="V97" s="268"/>
      <c r="W97" s="268"/>
      <c r="X97" s="268"/>
      <c r="Y97" s="268"/>
      <c r="Z97" s="268"/>
      <c r="AA97" s="268"/>
      <c r="AB97" s="268"/>
      <c r="AC97" s="268"/>
      <c r="AD97" s="268"/>
      <c r="AE97" s="268"/>
      <c r="AF97" s="268"/>
      <c r="AG97" s="268"/>
      <c r="AH97" s="268"/>
      <c r="AI97" s="268"/>
      <c r="AJ97" s="268"/>
      <c r="AK97" s="268"/>
      <c r="AL97" s="268"/>
    </row>
    <row r="98" spans="1:38" s="269" customFormat="1" ht="12.75" customHeight="1">
      <c r="A98" s="344"/>
      <c r="B98" s="270"/>
      <c r="C98" s="345"/>
      <c r="D98" s="346"/>
      <c r="E98" s="347"/>
      <c r="F98" s="293"/>
      <c r="G98" s="293"/>
      <c r="H98" s="293"/>
      <c r="I98" s="296"/>
      <c r="J98" s="350"/>
      <c r="K98" s="348"/>
      <c r="L98" s="348"/>
      <c r="M98" s="340"/>
      <c r="N98" s="340"/>
      <c r="O98" s="351"/>
      <c r="P98" s="352"/>
      <c r="Q98" s="278"/>
      <c r="R98" s="279"/>
      <c r="S98" s="268"/>
      <c r="T98" s="268"/>
      <c r="U98" s="268"/>
      <c r="V98" s="268"/>
      <c r="W98" s="268"/>
      <c r="X98" s="268"/>
      <c r="Y98" s="268"/>
      <c r="Z98" s="268"/>
      <c r="AA98" s="268"/>
      <c r="AB98" s="268"/>
      <c r="AC98" s="268"/>
      <c r="AD98" s="268"/>
      <c r="AE98" s="268"/>
      <c r="AF98" s="268"/>
      <c r="AG98" s="268"/>
      <c r="AH98" s="268"/>
      <c r="AI98" s="268"/>
      <c r="AJ98" s="268"/>
      <c r="AK98" s="268"/>
      <c r="AL98" s="268"/>
    </row>
    <row r="99" spans="1:38" s="269" customFormat="1" ht="12.75" customHeight="1">
      <c r="A99" s="344"/>
      <c r="B99" s="270"/>
      <c r="C99" s="345"/>
      <c r="D99" s="346"/>
      <c r="E99" s="347"/>
      <c r="F99" s="293"/>
      <c r="G99" s="293"/>
      <c r="H99" s="293"/>
      <c r="I99" s="296"/>
      <c r="J99" s="350"/>
      <c r="K99" s="348"/>
      <c r="L99" s="348"/>
      <c r="M99" s="340"/>
      <c r="N99" s="340"/>
      <c r="O99" s="351"/>
      <c r="P99" s="349"/>
      <c r="Q99" s="278"/>
      <c r="R99" s="279"/>
      <c r="S99" s="268"/>
      <c r="T99" s="268"/>
      <c r="U99" s="268"/>
      <c r="V99" s="268"/>
      <c r="W99" s="268"/>
      <c r="X99" s="268"/>
      <c r="Y99" s="268"/>
      <c r="Z99" s="268"/>
      <c r="AA99" s="268"/>
      <c r="AB99" s="268"/>
      <c r="AC99" s="268"/>
      <c r="AD99" s="268"/>
      <c r="AE99" s="268"/>
      <c r="AF99" s="268"/>
      <c r="AG99" s="268"/>
      <c r="AH99" s="268"/>
      <c r="AI99" s="268"/>
      <c r="AJ99" s="268"/>
      <c r="AK99" s="268"/>
      <c r="AL99" s="268"/>
    </row>
    <row r="100" spans="1:38" s="269" customFormat="1" ht="12.75" customHeight="1">
      <c r="A100" s="344"/>
      <c r="B100" s="270"/>
      <c r="C100" s="345"/>
      <c r="D100" s="346"/>
      <c r="E100" s="347"/>
      <c r="F100" s="293"/>
      <c r="G100" s="293"/>
      <c r="H100" s="293"/>
      <c r="I100" s="296"/>
      <c r="J100" s="350"/>
      <c r="K100" s="348"/>
      <c r="L100" s="348"/>
      <c r="M100" s="340"/>
      <c r="N100" s="340"/>
      <c r="O100" s="351"/>
      <c r="P100" s="349"/>
      <c r="Q100" s="278"/>
      <c r="R100" s="279"/>
      <c r="S100" s="268"/>
      <c r="T100" s="268"/>
      <c r="U100" s="268"/>
      <c r="V100" s="268"/>
      <c r="W100" s="268"/>
      <c r="X100" s="268"/>
      <c r="Y100" s="268"/>
      <c r="Z100" s="268"/>
      <c r="AA100" s="268"/>
      <c r="AB100" s="268"/>
      <c r="AC100" s="268"/>
      <c r="AD100" s="268"/>
      <c r="AE100" s="268"/>
      <c r="AF100" s="268"/>
      <c r="AG100" s="268"/>
      <c r="AH100" s="268"/>
      <c r="AI100" s="268"/>
      <c r="AJ100" s="268"/>
      <c r="AK100" s="268"/>
      <c r="AL100" s="268"/>
    </row>
    <row r="101" spans="1:38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4.25" customHeight="1">
      <c r="A102" s="171"/>
      <c r="B102" s="176"/>
      <c r="C102" s="176"/>
      <c r="D102" s="177"/>
      <c r="E102" s="171"/>
      <c r="F102" s="178"/>
      <c r="G102" s="171"/>
      <c r="H102" s="171"/>
      <c r="I102" s="171"/>
      <c r="J102" s="176"/>
      <c r="K102" s="179"/>
      <c r="L102" s="171"/>
      <c r="M102" s="171"/>
      <c r="N102" s="171"/>
      <c r="O102" s="180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98" t="s">
        <v>638</v>
      </c>
      <c r="B103" s="181"/>
      <c r="C103" s="181"/>
      <c r="D103" s="182"/>
      <c r="E103" s="148"/>
      <c r="F103" s="6"/>
      <c r="G103" s="6"/>
      <c r="H103" s="149"/>
      <c r="I103" s="183"/>
      <c r="J103" s="1"/>
      <c r="K103" s="6"/>
      <c r="L103" s="6"/>
      <c r="M103" s="6"/>
      <c r="N103" s="1"/>
      <c r="O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38" ht="38.25" customHeight="1">
      <c r="A104" s="99" t="s">
        <v>16</v>
      </c>
      <c r="B104" s="100" t="s">
        <v>590</v>
      </c>
      <c r="C104" s="100"/>
      <c r="D104" s="101" t="s">
        <v>601</v>
      </c>
      <c r="E104" s="100" t="s">
        <v>602</v>
      </c>
      <c r="F104" s="100" t="s">
        <v>603</v>
      </c>
      <c r="G104" s="100" t="s">
        <v>604</v>
      </c>
      <c r="H104" s="100" t="s">
        <v>605</v>
      </c>
      <c r="I104" s="100" t="s">
        <v>606</v>
      </c>
      <c r="J104" s="99" t="s">
        <v>607</v>
      </c>
      <c r="K104" s="152" t="s">
        <v>625</v>
      </c>
      <c r="L104" s="153" t="s">
        <v>609</v>
      </c>
      <c r="M104" s="102" t="s">
        <v>610</v>
      </c>
      <c r="N104" s="100" t="s">
        <v>611</v>
      </c>
      <c r="O104" s="101" t="s">
        <v>612</v>
      </c>
      <c r="P104" s="100" t="s">
        <v>863</v>
      </c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38" ht="14.25" customHeight="1">
      <c r="A105" s="313">
        <v>1</v>
      </c>
      <c r="B105" s="310">
        <v>44420</v>
      </c>
      <c r="C105" s="326"/>
      <c r="D105" s="311" t="s">
        <v>516</v>
      </c>
      <c r="E105" s="312" t="s">
        <v>615</v>
      </c>
      <c r="F105" s="313">
        <v>314</v>
      </c>
      <c r="G105" s="313">
        <v>284</v>
      </c>
      <c r="H105" s="312">
        <v>343.5</v>
      </c>
      <c r="I105" s="314" t="s">
        <v>847</v>
      </c>
      <c r="J105" s="315" t="s">
        <v>853</v>
      </c>
      <c r="K105" s="315">
        <f t="shared" ref="K105" si="50">H105-F105</f>
        <v>29.5</v>
      </c>
      <c r="L105" s="316">
        <f t="shared" ref="L105" si="51">(F105*-0.7)/100</f>
        <v>-2.198</v>
      </c>
      <c r="M105" s="317">
        <f t="shared" ref="M105" si="52">(K105+L105)/F105</f>
        <v>8.6949044585987262E-2</v>
      </c>
      <c r="N105" s="315" t="s">
        <v>613</v>
      </c>
      <c r="O105" s="318">
        <v>44455</v>
      </c>
      <c r="P105" s="315">
        <f>VLOOKUP(D105,'MidCap Intra'!B170:C670,2,0)</f>
        <v>327.39999999999998</v>
      </c>
      <c r="Q105" s="1"/>
      <c r="R105" s="1" t="s">
        <v>614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4.25" customHeight="1">
      <c r="A106" s="184"/>
      <c r="B106" s="154"/>
      <c r="C106" s="185"/>
      <c r="D106" s="109"/>
      <c r="E106" s="186"/>
      <c r="F106" s="186"/>
      <c r="G106" s="186"/>
      <c r="H106" s="186"/>
      <c r="I106" s="186"/>
      <c r="J106" s="186"/>
      <c r="K106" s="187"/>
      <c r="L106" s="188"/>
      <c r="M106" s="186"/>
      <c r="N106" s="189"/>
      <c r="O106" s="190"/>
      <c r="P106" s="190"/>
      <c r="R106" s="6"/>
      <c r="S106" s="44"/>
      <c r="T106" s="1"/>
      <c r="U106" s="1"/>
      <c r="V106" s="1"/>
      <c r="W106" s="1"/>
      <c r="X106" s="1"/>
      <c r="Y106" s="1"/>
      <c r="Z106" s="1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</row>
    <row r="107" spans="1:38" ht="12.75" customHeight="1">
      <c r="A107" s="132" t="s">
        <v>618</v>
      </c>
      <c r="B107" s="132"/>
      <c r="C107" s="132"/>
      <c r="D107" s="132"/>
      <c r="E107" s="44"/>
      <c r="F107" s="140" t="s">
        <v>620</v>
      </c>
      <c r="G107" s="59"/>
      <c r="H107" s="59"/>
      <c r="I107" s="59"/>
      <c r="J107" s="6"/>
      <c r="K107" s="162"/>
      <c r="L107" s="163"/>
      <c r="M107" s="6"/>
      <c r="N107" s="122"/>
      <c r="O107" s="191"/>
      <c r="P107" s="1"/>
      <c r="Q107" s="1"/>
      <c r="R107" s="6"/>
      <c r="S107" s="1"/>
      <c r="T107" s="1"/>
      <c r="U107" s="1"/>
      <c r="V107" s="1"/>
      <c r="W107" s="1"/>
      <c r="X107" s="1"/>
      <c r="Y107" s="1"/>
    </row>
    <row r="108" spans="1:38" ht="12.75" customHeight="1">
      <c r="A108" s="139" t="s">
        <v>619</v>
      </c>
      <c r="B108" s="132"/>
      <c r="C108" s="132"/>
      <c r="D108" s="132"/>
      <c r="E108" s="6"/>
      <c r="F108" s="140" t="s">
        <v>622</v>
      </c>
      <c r="G108" s="6"/>
      <c r="H108" s="6" t="s">
        <v>845</v>
      </c>
      <c r="I108" s="6"/>
      <c r="J108" s="1"/>
      <c r="K108" s="6"/>
      <c r="L108" s="6"/>
      <c r="M108" s="6"/>
      <c r="N108" s="1"/>
      <c r="O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38" ht="12.75" customHeight="1">
      <c r="A109" s="139"/>
      <c r="B109" s="132"/>
      <c r="C109" s="132"/>
      <c r="D109" s="132"/>
      <c r="E109" s="6"/>
      <c r="F109" s="140"/>
      <c r="G109" s="6"/>
      <c r="H109" s="6"/>
      <c r="I109" s="6"/>
      <c r="J109" s="1"/>
      <c r="K109" s="6"/>
      <c r="L109" s="6"/>
      <c r="M109" s="6"/>
      <c r="N109" s="1"/>
      <c r="O109" s="1"/>
      <c r="Q109" s="1"/>
      <c r="R109" s="59"/>
      <c r="S109" s="1"/>
      <c r="T109" s="1"/>
      <c r="U109" s="1"/>
      <c r="V109" s="1"/>
      <c r="W109" s="1"/>
      <c r="X109" s="1"/>
      <c r="Y109" s="1"/>
      <c r="Z109" s="1"/>
    </row>
    <row r="110" spans="1:38" ht="12.75" customHeight="1">
      <c r="A110" s="1"/>
      <c r="B110" s="147" t="s">
        <v>639</v>
      </c>
      <c r="C110" s="147"/>
      <c r="D110" s="147"/>
      <c r="E110" s="147"/>
      <c r="F110" s="148"/>
      <c r="G110" s="6"/>
      <c r="H110" s="6"/>
      <c r="I110" s="149"/>
      <c r="J110" s="150"/>
      <c r="K110" s="151"/>
      <c r="L110" s="150"/>
      <c r="M110" s="6"/>
      <c r="N110" s="1"/>
      <c r="O110" s="1"/>
      <c r="Q110" s="1"/>
      <c r="R110" s="59"/>
      <c r="S110" s="1"/>
      <c r="T110" s="1"/>
      <c r="U110" s="1"/>
      <c r="V110" s="1"/>
      <c r="W110" s="1"/>
      <c r="X110" s="1"/>
      <c r="Y110" s="1"/>
      <c r="Z110" s="1"/>
    </row>
    <row r="111" spans="1:38" ht="38.25" customHeight="1">
      <c r="A111" s="99" t="s">
        <v>16</v>
      </c>
      <c r="B111" s="100" t="s">
        <v>590</v>
      </c>
      <c r="C111" s="100"/>
      <c r="D111" s="101" t="s">
        <v>601</v>
      </c>
      <c r="E111" s="100" t="s">
        <v>602</v>
      </c>
      <c r="F111" s="100" t="s">
        <v>603</v>
      </c>
      <c r="G111" s="100" t="s">
        <v>624</v>
      </c>
      <c r="H111" s="100" t="s">
        <v>605</v>
      </c>
      <c r="I111" s="100" t="s">
        <v>606</v>
      </c>
      <c r="J111" s="192" t="s">
        <v>607</v>
      </c>
      <c r="K111" s="152" t="s">
        <v>625</v>
      </c>
      <c r="L111" s="166" t="s">
        <v>633</v>
      </c>
      <c r="M111" s="100" t="s">
        <v>634</v>
      </c>
      <c r="N111" s="153" t="s">
        <v>609</v>
      </c>
      <c r="O111" s="102" t="s">
        <v>610</v>
      </c>
      <c r="P111" s="100" t="s">
        <v>611</v>
      </c>
      <c r="Q111" s="101" t="s">
        <v>612</v>
      </c>
      <c r="R111" s="59"/>
      <c r="S111" s="1"/>
      <c r="T111" s="1"/>
      <c r="U111" s="1"/>
      <c r="V111" s="1"/>
      <c r="W111" s="1"/>
      <c r="X111" s="1"/>
      <c r="Y111" s="1"/>
      <c r="Z111" s="1"/>
    </row>
    <row r="112" spans="1:38" ht="14.25" customHeight="1">
      <c r="A112" s="113"/>
      <c r="B112" s="115"/>
      <c r="C112" s="193"/>
      <c r="D112" s="116"/>
      <c r="E112" s="117"/>
      <c r="F112" s="194"/>
      <c r="G112" s="113"/>
      <c r="H112" s="117"/>
      <c r="I112" s="118"/>
      <c r="J112" s="195"/>
      <c r="K112" s="195"/>
      <c r="L112" s="196"/>
      <c r="M112" s="107"/>
      <c r="N112" s="196"/>
      <c r="O112" s="197"/>
      <c r="P112" s="198"/>
      <c r="Q112" s="199"/>
      <c r="R112" s="160"/>
      <c r="S112" s="126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38" ht="14.25" customHeight="1">
      <c r="A113" s="113"/>
      <c r="B113" s="115"/>
      <c r="C113" s="193"/>
      <c r="D113" s="116"/>
      <c r="E113" s="117"/>
      <c r="F113" s="194"/>
      <c r="G113" s="113"/>
      <c r="H113" s="117"/>
      <c r="I113" s="118"/>
      <c r="J113" s="195"/>
      <c r="K113" s="195"/>
      <c r="L113" s="196"/>
      <c r="M113" s="107"/>
      <c r="N113" s="196"/>
      <c r="O113" s="197"/>
      <c r="P113" s="198"/>
      <c r="Q113" s="199"/>
      <c r="R113" s="160"/>
      <c r="S113" s="126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38" ht="14.25" customHeight="1">
      <c r="A114" s="113"/>
      <c r="B114" s="115"/>
      <c r="C114" s="193"/>
      <c r="D114" s="116"/>
      <c r="E114" s="117"/>
      <c r="F114" s="194"/>
      <c r="G114" s="113"/>
      <c r="H114" s="117"/>
      <c r="I114" s="118"/>
      <c r="J114" s="195"/>
      <c r="K114" s="195"/>
      <c r="L114" s="196"/>
      <c r="M114" s="107"/>
      <c r="N114" s="196"/>
      <c r="O114" s="197"/>
      <c r="P114" s="198"/>
      <c r="Q114" s="199"/>
      <c r="R114" s="6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4.25" customHeight="1">
      <c r="A115" s="113"/>
      <c r="B115" s="115"/>
      <c r="C115" s="193"/>
      <c r="D115" s="116"/>
      <c r="E115" s="117"/>
      <c r="F115" s="195"/>
      <c r="G115" s="113"/>
      <c r="H115" s="117"/>
      <c r="I115" s="118"/>
      <c r="J115" s="195"/>
      <c r="K115" s="195"/>
      <c r="L115" s="196"/>
      <c r="M115" s="107"/>
      <c r="N115" s="196"/>
      <c r="O115" s="197"/>
      <c r="P115" s="198"/>
      <c r="Q115" s="199"/>
      <c r="R115" s="6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4.25" customHeight="1">
      <c r="A116" s="113"/>
      <c r="B116" s="115"/>
      <c r="C116" s="193"/>
      <c r="D116" s="116"/>
      <c r="E116" s="117"/>
      <c r="F116" s="195"/>
      <c r="G116" s="113"/>
      <c r="H116" s="117"/>
      <c r="I116" s="118"/>
      <c r="J116" s="195"/>
      <c r="K116" s="195"/>
      <c r="L116" s="196"/>
      <c r="M116" s="107"/>
      <c r="N116" s="196"/>
      <c r="O116" s="197"/>
      <c r="P116" s="198"/>
      <c r="Q116" s="199"/>
      <c r="R116" s="6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4.25" customHeight="1">
      <c r="A117" s="113"/>
      <c r="B117" s="115"/>
      <c r="C117" s="193"/>
      <c r="D117" s="116"/>
      <c r="E117" s="117"/>
      <c r="F117" s="194"/>
      <c r="G117" s="113"/>
      <c r="H117" s="117"/>
      <c r="I117" s="118"/>
      <c r="J117" s="195"/>
      <c r="K117" s="195"/>
      <c r="L117" s="196"/>
      <c r="M117" s="107"/>
      <c r="N117" s="196"/>
      <c r="O117" s="197"/>
      <c r="P117" s="198"/>
      <c r="Q117" s="199"/>
      <c r="R117" s="6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4.25" customHeight="1">
      <c r="A118" s="113"/>
      <c r="B118" s="115"/>
      <c r="C118" s="193"/>
      <c r="D118" s="116"/>
      <c r="E118" s="117"/>
      <c r="F118" s="194"/>
      <c r="G118" s="113"/>
      <c r="H118" s="117"/>
      <c r="I118" s="118"/>
      <c r="J118" s="195"/>
      <c r="K118" s="195"/>
      <c r="L118" s="195"/>
      <c r="M118" s="195"/>
      <c r="N118" s="196"/>
      <c r="O118" s="200"/>
      <c r="P118" s="198"/>
      <c r="Q118" s="199"/>
      <c r="R118" s="6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4.25" customHeight="1">
      <c r="A119" s="113"/>
      <c r="B119" s="115"/>
      <c r="C119" s="193"/>
      <c r="D119" s="116"/>
      <c r="E119" s="117"/>
      <c r="F119" s="195"/>
      <c r="G119" s="113"/>
      <c r="H119" s="117"/>
      <c r="I119" s="118"/>
      <c r="J119" s="195"/>
      <c r="K119" s="195"/>
      <c r="L119" s="196"/>
      <c r="M119" s="107"/>
      <c r="N119" s="196"/>
      <c r="O119" s="197"/>
      <c r="P119" s="198"/>
      <c r="Q119" s="199"/>
      <c r="R119" s="160"/>
      <c r="S119" s="126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4.25" customHeight="1">
      <c r="A120" s="113"/>
      <c r="B120" s="115"/>
      <c r="C120" s="193"/>
      <c r="D120" s="116"/>
      <c r="E120" s="117"/>
      <c r="F120" s="194"/>
      <c r="G120" s="113"/>
      <c r="H120" s="117"/>
      <c r="I120" s="118"/>
      <c r="J120" s="201"/>
      <c r="K120" s="201"/>
      <c r="L120" s="201"/>
      <c r="M120" s="201"/>
      <c r="N120" s="202"/>
      <c r="O120" s="197"/>
      <c r="P120" s="119"/>
      <c r="Q120" s="199"/>
      <c r="R120" s="160"/>
      <c r="S120" s="126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>
      <c r="A121" s="139"/>
      <c r="B121" s="132"/>
      <c r="C121" s="132"/>
      <c r="D121" s="132"/>
      <c r="E121" s="6"/>
      <c r="F121" s="140"/>
      <c r="G121" s="6"/>
      <c r="H121" s="6"/>
      <c r="I121" s="6"/>
      <c r="J121" s="1"/>
      <c r="K121" s="6"/>
      <c r="L121" s="6"/>
      <c r="M121" s="6"/>
      <c r="N121" s="1"/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39"/>
      <c r="B122" s="132"/>
      <c r="C122" s="132"/>
      <c r="D122" s="132"/>
      <c r="E122" s="6"/>
      <c r="F122" s="140"/>
      <c r="G122" s="59"/>
      <c r="H122" s="44"/>
      <c r="I122" s="59"/>
      <c r="J122" s="6"/>
      <c r="K122" s="162"/>
      <c r="L122" s="163"/>
      <c r="M122" s="6"/>
      <c r="N122" s="122"/>
      <c r="O122" s="164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59"/>
      <c r="B123" s="121"/>
      <c r="C123" s="121"/>
      <c r="D123" s="44"/>
      <c r="E123" s="59"/>
      <c r="F123" s="59"/>
      <c r="G123" s="59"/>
      <c r="H123" s="44"/>
      <c r="I123" s="59"/>
      <c r="J123" s="6"/>
      <c r="K123" s="162"/>
      <c r="L123" s="163"/>
      <c r="M123" s="6"/>
      <c r="N123" s="122"/>
      <c r="O123" s="164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44"/>
      <c r="B124" s="203" t="s">
        <v>640</v>
      </c>
      <c r="C124" s="203"/>
      <c r="D124" s="203"/>
      <c r="E124" s="203"/>
      <c r="F124" s="6"/>
      <c r="G124" s="6"/>
      <c r="H124" s="150"/>
      <c r="I124" s="6"/>
      <c r="J124" s="150"/>
      <c r="K124" s="151"/>
      <c r="L124" s="6"/>
      <c r="M124" s="6"/>
      <c r="N124" s="1"/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38.25" customHeight="1">
      <c r="A125" s="99" t="s">
        <v>16</v>
      </c>
      <c r="B125" s="100" t="s">
        <v>590</v>
      </c>
      <c r="C125" s="100"/>
      <c r="D125" s="101" t="s">
        <v>601</v>
      </c>
      <c r="E125" s="100" t="s">
        <v>602</v>
      </c>
      <c r="F125" s="100" t="s">
        <v>603</v>
      </c>
      <c r="G125" s="100" t="s">
        <v>641</v>
      </c>
      <c r="H125" s="100" t="s">
        <v>642</v>
      </c>
      <c r="I125" s="100" t="s">
        <v>606</v>
      </c>
      <c r="J125" s="204" t="s">
        <v>607</v>
      </c>
      <c r="K125" s="100" t="s">
        <v>608</v>
      </c>
      <c r="L125" s="100" t="s">
        <v>643</v>
      </c>
      <c r="M125" s="100" t="s">
        <v>611</v>
      </c>
      <c r="N125" s="101" t="s">
        <v>612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205">
        <v>1</v>
      </c>
      <c r="B126" s="206">
        <v>41579</v>
      </c>
      <c r="C126" s="206"/>
      <c r="D126" s="207" t="s">
        <v>644</v>
      </c>
      <c r="E126" s="208" t="s">
        <v>645</v>
      </c>
      <c r="F126" s="209">
        <v>82</v>
      </c>
      <c r="G126" s="208" t="s">
        <v>646</v>
      </c>
      <c r="H126" s="208">
        <v>100</v>
      </c>
      <c r="I126" s="210">
        <v>100</v>
      </c>
      <c r="J126" s="211" t="s">
        <v>647</v>
      </c>
      <c r="K126" s="212">
        <f t="shared" ref="K126:K178" si="53">H126-F126</f>
        <v>18</v>
      </c>
      <c r="L126" s="213">
        <f t="shared" ref="L126:L178" si="54">K126/F126</f>
        <v>0.21951219512195122</v>
      </c>
      <c r="M126" s="208" t="s">
        <v>613</v>
      </c>
      <c r="N126" s="214">
        <v>42657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205">
        <v>2</v>
      </c>
      <c r="B127" s="206">
        <v>41794</v>
      </c>
      <c r="C127" s="206"/>
      <c r="D127" s="207" t="s">
        <v>648</v>
      </c>
      <c r="E127" s="208" t="s">
        <v>615</v>
      </c>
      <c r="F127" s="209">
        <v>257</v>
      </c>
      <c r="G127" s="208" t="s">
        <v>646</v>
      </c>
      <c r="H127" s="208">
        <v>300</v>
      </c>
      <c r="I127" s="210">
        <v>300</v>
      </c>
      <c r="J127" s="211" t="s">
        <v>647</v>
      </c>
      <c r="K127" s="212">
        <f t="shared" si="53"/>
        <v>43</v>
      </c>
      <c r="L127" s="213">
        <f t="shared" si="54"/>
        <v>0.16731517509727625</v>
      </c>
      <c r="M127" s="208" t="s">
        <v>613</v>
      </c>
      <c r="N127" s="214">
        <v>41822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205">
        <v>3</v>
      </c>
      <c r="B128" s="206">
        <v>41828</v>
      </c>
      <c r="C128" s="206"/>
      <c r="D128" s="207" t="s">
        <v>649</v>
      </c>
      <c r="E128" s="208" t="s">
        <v>615</v>
      </c>
      <c r="F128" s="209">
        <v>393</v>
      </c>
      <c r="G128" s="208" t="s">
        <v>646</v>
      </c>
      <c r="H128" s="208">
        <v>468</v>
      </c>
      <c r="I128" s="210">
        <v>468</v>
      </c>
      <c r="J128" s="211" t="s">
        <v>647</v>
      </c>
      <c r="K128" s="212">
        <f t="shared" si="53"/>
        <v>75</v>
      </c>
      <c r="L128" s="213">
        <f t="shared" si="54"/>
        <v>0.19083969465648856</v>
      </c>
      <c r="M128" s="208" t="s">
        <v>613</v>
      </c>
      <c r="N128" s="214">
        <v>41863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05">
        <v>4</v>
      </c>
      <c r="B129" s="206">
        <v>41857</v>
      </c>
      <c r="C129" s="206"/>
      <c r="D129" s="207" t="s">
        <v>650</v>
      </c>
      <c r="E129" s="208" t="s">
        <v>615</v>
      </c>
      <c r="F129" s="209">
        <v>205</v>
      </c>
      <c r="G129" s="208" t="s">
        <v>646</v>
      </c>
      <c r="H129" s="208">
        <v>275</v>
      </c>
      <c r="I129" s="210">
        <v>250</v>
      </c>
      <c r="J129" s="211" t="s">
        <v>647</v>
      </c>
      <c r="K129" s="212">
        <f t="shared" si="53"/>
        <v>70</v>
      </c>
      <c r="L129" s="213">
        <f t="shared" si="54"/>
        <v>0.34146341463414637</v>
      </c>
      <c r="M129" s="208" t="s">
        <v>613</v>
      </c>
      <c r="N129" s="214">
        <v>41962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05">
        <v>5</v>
      </c>
      <c r="B130" s="206">
        <v>41886</v>
      </c>
      <c r="C130" s="206"/>
      <c r="D130" s="207" t="s">
        <v>651</v>
      </c>
      <c r="E130" s="208" t="s">
        <v>615</v>
      </c>
      <c r="F130" s="209">
        <v>162</v>
      </c>
      <c r="G130" s="208" t="s">
        <v>646</v>
      </c>
      <c r="H130" s="208">
        <v>190</v>
      </c>
      <c r="I130" s="210">
        <v>190</v>
      </c>
      <c r="J130" s="211" t="s">
        <v>647</v>
      </c>
      <c r="K130" s="212">
        <f t="shared" si="53"/>
        <v>28</v>
      </c>
      <c r="L130" s="213">
        <f t="shared" si="54"/>
        <v>0.1728395061728395</v>
      </c>
      <c r="M130" s="208" t="s">
        <v>613</v>
      </c>
      <c r="N130" s="214">
        <v>42006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05">
        <v>6</v>
      </c>
      <c r="B131" s="206">
        <v>41886</v>
      </c>
      <c r="C131" s="206"/>
      <c r="D131" s="207" t="s">
        <v>652</v>
      </c>
      <c r="E131" s="208" t="s">
        <v>615</v>
      </c>
      <c r="F131" s="209">
        <v>75</v>
      </c>
      <c r="G131" s="208" t="s">
        <v>646</v>
      </c>
      <c r="H131" s="208">
        <v>91.5</v>
      </c>
      <c r="I131" s="210" t="s">
        <v>653</v>
      </c>
      <c r="J131" s="211" t="s">
        <v>654</v>
      </c>
      <c r="K131" s="212">
        <f t="shared" si="53"/>
        <v>16.5</v>
      </c>
      <c r="L131" s="213">
        <f t="shared" si="54"/>
        <v>0.22</v>
      </c>
      <c r="M131" s="208" t="s">
        <v>613</v>
      </c>
      <c r="N131" s="214">
        <v>41954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05">
        <v>7</v>
      </c>
      <c r="B132" s="206">
        <v>41913</v>
      </c>
      <c r="C132" s="206"/>
      <c r="D132" s="207" t="s">
        <v>655</v>
      </c>
      <c r="E132" s="208" t="s">
        <v>615</v>
      </c>
      <c r="F132" s="209">
        <v>850</v>
      </c>
      <c r="G132" s="208" t="s">
        <v>646</v>
      </c>
      <c r="H132" s="208">
        <v>982.5</v>
      </c>
      <c r="I132" s="210">
        <v>1050</v>
      </c>
      <c r="J132" s="211" t="s">
        <v>656</v>
      </c>
      <c r="K132" s="212">
        <f t="shared" si="53"/>
        <v>132.5</v>
      </c>
      <c r="L132" s="213">
        <f t="shared" si="54"/>
        <v>0.15588235294117647</v>
      </c>
      <c r="M132" s="208" t="s">
        <v>613</v>
      </c>
      <c r="N132" s="214">
        <v>42039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05">
        <v>8</v>
      </c>
      <c r="B133" s="206">
        <v>41913</v>
      </c>
      <c r="C133" s="206"/>
      <c r="D133" s="207" t="s">
        <v>657</v>
      </c>
      <c r="E133" s="208" t="s">
        <v>615</v>
      </c>
      <c r="F133" s="209">
        <v>475</v>
      </c>
      <c r="G133" s="208" t="s">
        <v>646</v>
      </c>
      <c r="H133" s="208">
        <v>515</v>
      </c>
      <c r="I133" s="210">
        <v>600</v>
      </c>
      <c r="J133" s="211" t="s">
        <v>658</v>
      </c>
      <c r="K133" s="212">
        <f t="shared" si="53"/>
        <v>40</v>
      </c>
      <c r="L133" s="213">
        <f t="shared" si="54"/>
        <v>8.4210526315789472E-2</v>
      </c>
      <c r="M133" s="208" t="s">
        <v>613</v>
      </c>
      <c r="N133" s="21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05">
        <v>9</v>
      </c>
      <c r="B134" s="206">
        <v>41913</v>
      </c>
      <c r="C134" s="206"/>
      <c r="D134" s="207" t="s">
        <v>659</v>
      </c>
      <c r="E134" s="208" t="s">
        <v>615</v>
      </c>
      <c r="F134" s="209">
        <v>86</v>
      </c>
      <c r="G134" s="208" t="s">
        <v>646</v>
      </c>
      <c r="H134" s="208">
        <v>99</v>
      </c>
      <c r="I134" s="210">
        <v>140</v>
      </c>
      <c r="J134" s="211" t="s">
        <v>660</v>
      </c>
      <c r="K134" s="212">
        <f t="shared" si="53"/>
        <v>13</v>
      </c>
      <c r="L134" s="213">
        <f t="shared" si="54"/>
        <v>0.15116279069767441</v>
      </c>
      <c r="M134" s="208" t="s">
        <v>613</v>
      </c>
      <c r="N134" s="214">
        <v>41939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05">
        <v>10</v>
      </c>
      <c r="B135" s="206">
        <v>41926</v>
      </c>
      <c r="C135" s="206"/>
      <c r="D135" s="207" t="s">
        <v>661</v>
      </c>
      <c r="E135" s="208" t="s">
        <v>615</v>
      </c>
      <c r="F135" s="209">
        <v>496.6</v>
      </c>
      <c r="G135" s="208" t="s">
        <v>646</v>
      </c>
      <c r="H135" s="208">
        <v>621</v>
      </c>
      <c r="I135" s="210">
        <v>580</v>
      </c>
      <c r="J135" s="211" t="s">
        <v>647</v>
      </c>
      <c r="K135" s="212">
        <f t="shared" si="53"/>
        <v>124.39999999999998</v>
      </c>
      <c r="L135" s="213">
        <f t="shared" si="54"/>
        <v>0.25050342327829234</v>
      </c>
      <c r="M135" s="208" t="s">
        <v>613</v>
      </c>
      <c r="N135" s="214">
        <v>42605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05">
        <v>11</v>
      </c>
      <c r="B136" s="206">
        <v>41926</v>
      </c>
      <c r="C136" s="206"/>
      <c r="D136" s="207" t="s">
        <v>662</v>
      </c>
      <c r="E136" s="208" t="s">
        <v>615</v>
      </c>
      <c r="F136" s="209">
        <v>2481.9</v>
      </c>
      <c r="G136" s="208" t="s">
        <v>646</v>
      </c>
      <c r="H136" s="208">
        <v>2840</v>
      </c>
      <c r="I136" s="210">
        <v>2870</v>
      </c>
      <c r="J136" s="211" t="s">
        <v>663</v>
      </c>
      <c r="K136" s="212">
        <f t="shared" si="53"/>
        <v>358.09999999999991</v>
      </c>
      <c r="L136" s="213">
        <f t="shared" si="54"/>
        <v>0.14428462065353154</v>
      </c>
      <c r="M136" s="208" t="s">
        <v>613</v>
      </c>
      <c r="N136" s="214">
        <v>42017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05">
        <v>12</v>
      </c>
      <c r="B137" s="206">
        <v>41928</v>
      </c>
      <c r="C137" s="206"/>
      <c r="D137" s="207" t="s">
        <v>664</v>
      </c>
      <c r="E137" s="208" t="s">
        <v>615</v>
      </c>
      <c r="F137" s="209">
        <v>84.5</v>
      </c>
      <c r="G137" s="208" t="s">
        <v>646</v>
      </c>
      <c r="H137" s="208">
        <v>93</v>
      </c>
      <c r="I137" s="210">
        <v>110</v>
      </c>
      <c r="J137" s="211" t="s">
        <v>665</v>
      </c>
      <c r="K137" s="212">
        <f t="shared" si="53"/>
        <v>8.5</v>
      </c>
      <c r="L137" s="213">
        <f t="shared" si="54"/>
        <v>0.10059171597633136</v>
      </c>
      <c r="M137" s="208" t="s">
        <v>613</v>
      </c>
      <c r="N137" s="214">
        <v>41939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05">
        <v>13</v>
      </c>
      <c r="B138" s="206">
        <v>41928</v>
      </c>
      <c r="C138" s="206"/>
      <c r="D138" s="207" t="s">
        <v>666</v>
      </c>
      <c r="E138" s="208" t="s">
        <v>615</v>
      </c>
      <c r="F138" s="209">
        <v>401</v>
      </c>
      <c r="G138" s="208" t="s">
        <v>646</v>
      </c>
      <c r="H138" s="208">
        <v>428</v>
      </c>
      <c r="I138" s="210">
        <v>450</v>
      </c>
      <c r="J138" s="211" t="s">
        <v>667</v>
      </c>
      <c r="K138" s="212">
        <f t="shared" si="53"/>
        <v>27</v>
      </c>
      <c r="L138" s="213">
        <f t="shared" si="54"/>
        <v>6.7331670822942641E-2</v>
      </c>
      <c r="M138" s="208" t="s">
        <v>613</v>
      </c>
      <c r="N138" s="214">
        <v>42020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05">
        <v>14</v>
      </c>
      <c r="B139" s="206">
        <v>41928</v>
      </c>
      <c r="C139" s="206"/>
      <c r="D139" s="207" t="s">
        <v>668</v>
      </c>
      <c r="E139" s="208" t="s">
        <v>615</v>
      </c>
      <c r="F139" s="209">
        <v>101</v>
      </c>
      <c r="G139" s="208" t="s">
        <v>646</v>
      </c>
      <c r="H139" s="208">
        <v>112</v>
      </c>
      <c r="I139" s="210">
        <v>120</v>
      </c>
      <c r="J139" s="211" t="s">
        <v>669</v>
      </c>
      <c r="K139" s="212">
        <f t="shared" si="53"/>
        <v>11</v>
      </c>
      <c r="L139" s="213">
        <f t="shared" si="54"/>
        <v>0.10891089108910891</v>
      </c>
      <c r="M139" s="208" t="s">
        <v>613</v>
      </c>
      <c r="N139" s="214">
        <v>41939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05">
        <v>15</v>
      </c>
      <c r="B140" s="206">
        <v>41954</v>
      </c>
      <c r="C140" s="206"/>
      <c r="D140" s="207" t="s">
        <v>670</v>
      </c>
      <c r="E140" s="208" t="s">
        <v>615</v>
      </c>
      <c r="F140" s="209">
        <v>59</v>
      </c>
      <c r="G140" s="208" t="s">
        <v>646</v>
      </c>
      <c r="H140" s="208">
        <v>76</v>
      </c>
      <c r="I140" s="210">
        <v>76</v>
      </c>
      <c r="J140" s="211" t="s">
        <v>647</v>
      </c>
      <c r="K140" s="212">
        <f t="shared" si="53"/>
        <v>17</v>
      </c>
      <c r="L140" s="213">
        <f t="shared" si="54"/>
        <v>0.28813559322033899</v>
      </c>
      <c r="M140" s="208" t="s">
        <v>613</v>
      </c>
      <c r="N140" s="214">
        <v>43032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05">
        <v>16</v>
      </c>
      <c r="B141" s="206">
        <v>41954</v>
      </c>
      <c r="C141" s="206"/>
      <c r="D141" s="207" t="s">
        <v>659</v>
      </c>
      <c r="E141" s="208" t="s">
        <v>615</v>
      </c>
      <c r="F141" s="209">
        <v>99</v>
      </c>
      <c r="G141" s="208" t="s">
        <v>646</v>
      </c>
      <c r="H141" s="208">
        <v>120</v>
      </c>
      <c r="I141" s="210">
        <v>120</v>
      </c>
      <c r="J141" s="211" t="s">
        <v>627</v>
      </c>
      <c r="K141" s="212">
        <f t="shared" si="53"/>
        <v>21</v>
      </c>
      <c r="L141" s="213">
        <f t="shared" si="54"/>
        <v>0.21212121212121213</v>
      </c>
      <c r="M141" s="208" t="s">
        <v>613</v>
      </c>
      <c r="N141" s="214">
        <v>41960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05">
        <v>17</v>
      </c>
      <c r="B142" s="206">
        <v>41956</v>
      </c>
      <c r="C142" s="206"/>
      <c r="D142" s="207" t="s">
        <v>671</v>
      </c>
      <c r="E142" s="208" t="s">
        <v>615</v>
      </c>
      <c r="F142" s="209">
        <v>22</v>
      </c>
      <c r="G142" s="208" t="s">
        <v>646</v>
      </c>
      <c r="H142" s="208">
        <v>33.549999999999997</v>
      </c>
      <c r="I142" s="210">
        <v>32</v>
      </c>
      <c r="J142" s="211" t="s">
        <v>672</v>
      </c>
      <c r="K142" s="212">
        <f t="shared" si="53"/>
        <v>11.549999999999997</v>
      </c>
      <c r="L142" s="213">
        <f t="shared" si="54"/>
        <v>0.52499999999999991</v>
      </c>
      <c r="M142" s="208" t="s">
        <v>613</v>
      </c>
      <c r="N142" s="214">
        <v>42188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05">
        <v>18</v>
      </c>
      <c r="B143" s="206">
        <v>41976</v>
      </c>
      <c r="C143" s="206"/>
      <c r="D143" s="207" t="s">
        <v>673</v>
      </c>
      <c r="E143" s="208" t="s">
        <v>615</v>
      </c>
      <c r="F143" s="209">
        <v>440</v>
      </c>
      <c r="G143" s="208" t="s">
        <v>646</v>
      </c>
      <c r="H143" s="208">
        <v>520</v>
      </c>
      <c r="I143" s="210">
        <v>520</v>
      </c>
      <c r="J143" s="211" t="s">
        <v>674</v>
      </c>
      <c r="K143" s="212">
        <f t="shared" si="53"/>
        <v>80</v>
      </c>
      <c r="L143" s="213">
        <f t="shared" si="54"/>
        <v>0.18181818181818182</v>
      </c>
      <c r="M143" s="208" t="s">
        <v>613</v>
      </c>
      <c r="N143" s="214">
        <v>42208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5">
        <v>19</v>
      </c>
      <c r="B144" s="206">
        <v>41976</v>
      </c>
      <c r="C144" s="206"/>
      <c r="D144" s="207" t="s">
        <v>675</v>
      </c>
      <c r="E144" s="208" t="s">
        <v>615</v>
      </c>
      <c r="F144" s="209">
        <v>360</v>
      </c>
      <c r="G144" s="208" t="s">
        <v>646</v>
      </c>
      <c r="H144" s="208">
        <v>427</v>
      </c>
      <c r="I144" s="210">
        <v>425</v>
      </c>
      <c r="J144" s="211" t="s">
        <v>676</v>
      </c>
      <c r="K144" s="212">
        <f t="shared" si="53"/>
        <v>67</v>
      </c>
      <c r="L144" s="213">
        <f t="shared" si="54"/>
        <v>0.18611111111111112</v>
      </c>
      <c r="M144" s="208" t="s">
        <v>613</v>
      </c>
      <c r="N144" s="214">
        <v>42058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05">
        <v>20</v>
      </c>
      <c r="B145" s="206">
        <v>42012</v>
      </c>
      <c r="C145" s="206"/>
      <c r="D145" s="207" t="s">
        <v>677</v>
      </c>
      <c r="E145" s="208" t="s">
        <v>615</v>
      </c>
      <c r="F145" s="209">
        <v>360</v>
      </c>
      <c r="G145" s="208" t="s">
        <v>646</v>
      </c>
      <c r="H145" s="208">
        <v>455</v>
      </c>
      <c r="I145" s="210">
        <v>420</v>
      </c>
      <c r="J145" s="211" t="s">
        <v>678</v>
      </c>
      <c r="K145" s="212">
        <f t="shared" si="53"/>
        <v>95</v>
      </c>
      <c r="L145" s="213">
        <f t="shared" si="54"/>
        <v>0.2638888888888889</v>
      </c>
      <c r="M145" s="208" t="s">
        <v>613</v>
      </c>
      <c r="N145" s="214">
        <v>42024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05">
        <v>21</v>
      </c>
      <c r="B146" s="206">
        <v>42012</v>
      </c>
      <c r="C146" s="206"/>
      <c r="D146" s="207" t="s">
        <v>679</v>
      </c>
      <c r="E146" s="208" t="s">
        <v>615</v>
      </c>
      <c r="F146" s="209">
        <v>130</v>
      </c>
      <c r="G146" s="208"/>
      <c r="H146" s="208">
        <v>175.5</v>
      </c>
      <c r="I146" s="210">
        <v>165</v>
      </c>
      <c r="J146" s="211" t="s">
        <v>680</v>
      </c>
      <c r="K146" s="212">
        <f t="shared" si="53"/>
        <v>45.5</v>
      </c>
      <c r="L146" s="213">
        <f t="shared" si="54"/>
        <v>0.35</v>
      </c>
      <c r="M146" s="208" t="s">
        <v>613</v>
      </c>
      <c r="N146" s="214">
        <v>43088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05">
        <v>22</v>
      </c>
      <c r="B147" s="206">
        <v>42040</v>
      </c>
      <c r="C147" s="206"/>
      <c r="D147" s="207" t="s">
        <v>392</v>
      </c>
      <c r="E147" s="208" t="s">
        <v>645</v>
      </c>
      <c r="F147" s="209">
        <v>98</v>
      </c>
      <c r="G147" s="208"/>
      <c r="H147" s="208">
        <v>120</v>
      </c>
      <c r="I147" s="210">
        <v>120</v>
      </c>
      <c r="J147" s="211" t="s">
        <v>647</v>
      </c>
      <c r="K147" s="212">
        <f t="shared" si="53"/>
        <v>22</v>
      </c>
      <c r="L147" s="213">
        <f t="shared" si="54"/>
        <v>0.22448979591836735</v>
      </c>
      <c r="M147" s="208" t="s">
        <v>613</v>
      </c>
      <c r="N147" s="214">
        <v>42753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05">
        <v>23</v>
      </c>
      <c r="B148" s="206">
        <v>42040</v>
      </c>
      <c r="C148" s="206"/>
      <c r="D148" s="207" t="s">
        <v>681</v>
      </c>
      <c r="E148" s="208" t="s">
        <v>645</v>
      </c>
      <c r="F148" s="209">
        <v>196</v>
      </c>
      <c r="G148" s="208"/>
      <c r="H148" s="208">
        <v>262</v>
      </c>
      <c r="I148" s="210">
        <v>255</v>
      </c>
      <c r="J148" s="211" t="s">
        <v>647</v>
      </c>
      <c r="K148" s="212">
        <f t="shared" si="53"/>
        <v>66</v>
      </c>
      <c r="L148" s="213">
        <f t="shared" si="54"/>
        <v>0.33673469387755101</v>
      </c>
      <c r="M148" s="208" t="s">
        <v>613</v>
      </c>
      <c r="N148" s="214">
        <v>42599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15">
        <v>24</v>
      </c>
      <c r="B149" s="216">
        <v>42067</v>
      </c>
      <c r="C149" s="216"/>
      <c r="D149" s="217" t="s">
        <v>391</v>
      </c>
      <c r="E149" s="218" t="s">
        <v>645</v>
      </c>
      <c r="F149" s="219">
        <v>235</v>
      </c>
      <c r="G149" s="219"/>
      <c r="H149" s="220">
        <v>77</v>
      </c>
      <c r="I149" s="220" t="s">
        <v>682</v>
      </c>
      <c r="J149" s="221" t="s">
        <v>683</v>
      </c>
      <c r="K149" s="222">
        <f t="shared" si="53"/>
        <v>-158</v>
      </c>
      <c r="L149" s="223">
        <f t="shared" si="54"/>
        <v>-0.67234042553191486</v>
      </c>
      <c r="M149" s="219" t="s">
        <v>626</v>
      </c>
      <c r="N149" s="216">
        <v>43522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05">
        <v>25</v>
      </c>
      <c r="B150" s="206">
        <v>42067</v>
      </c>
      <c r="C150" s="206"/>
      <c r="D150" s="207" t="s">
        <v>684</v>
      </c>
      <c r="E150" s="208" t="s">
        <v>645</v>
      </c>
      <c r="F150" s="209">
        <v>185</v>
      </c>
      <c r="G150" s="208"/>
      <c r="H150" s="208">
        <v>224</v>
      </c>
      <c r="I150" s="210" t="s">
        <v>685</v>
      </c>
      <c r="J150" s="211" t="s">
        <v>647</v>
      </c>
      <c r="K150" s="212">
        <f t="shared" si="53"/>
        <v>39</v>
      </c>
      <c r="L150" s="213">
        <f t="shared" si="54"/>
        <v>0.21081081081081082</v>
      </c>
      <c r="M150" s="208" t="s">
        <v>613</v>
      </c>
      <c r="N150" s="214">
        <v>42647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15">
        <v>26</v>
      </c>
      <c r="B151" s="216">
        <v>42090</v>
      </c>
      <c r="C151" s="216"/>
      <c r="D151" s="224" t="s">
        <v>686</v>
      </c>
      <c r="E151" s="219" t="s">
        <v>645</v>
      </c>
      <c r="F151" s="219">
        <v>49.5</v>
      </c>
      <c r="G151" s="220"/>
      <c r="H151" s="220">
        <v>15.85</v>
      </c>
      <c r="I151" s="220">
        <v>67</v>
      </c>
      <c r="J151" s="221" t="s">
        <v>687</v>
      </c>
      <c r="K151" s="220">
        <f t="shared" si="53"/>
        <v>-33.65</v>
      </c>
      <c r="L151" s="225">
        <f t="shared" si="54"/>
        <v>-0.67979797979797973</v>
      </c>
      <c r="M151" s="219" t="s">
        <v>626</v>
      </c>
      <c r="N151" s="226">
        <v>43627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05">
        <v>27</v>
      </c>
      <c r="B152" s="206">
        <v>42093</v>
      </c>
      <c r="C152" s="206"/>
      <c r="D152" s="207" t="s">
        <v>688</v>
      </c>
      <c r="E152" s="208" t="s">
        <v>645</v>
      </c>
      <c r="F152" s="209">
        <v>183.5</v>
      </c>
      <c r="G152" s="208"/>
      <c r="H152" s="208">
        <v>219</v>
      </c>
      <c r="I152" s="210">
        <v>218</v>
      </c>
      <c r="J152" s="211" t="s">
        <v>689</v>
      </c>
      <c r="K152" s="212">
        <f t="shared" si="53"/>
        <v>35.5</v>
      </c>
      <c r="L152" s="213">
        <f t="shared" si="54"/>
        <v>0.19346049046321526</v>
      </c>
      <c r="M152" s="208" t="s">
        <v>613</v>
      </c>
      <c r="N152" s="214">
        <v>42103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05">
        <v>28</v>
      </c>
      <c r="B153" s="206">
        <v>42114</v>
      </c>
      <c r="C153" s="206"/>
      <c r="D153" s="207" t="s">
        <v>690</v>
      </c>
      <c r="E153" s="208" t="s">
        <v>645</v>
      </c>
      <c r="F153" s="209">
        <f>(227+237)/2</f>
        <v>232</v>
      </c>
      <c r="G153" s="208"/>
      <c r="H153" s="208">
        <v>298</v>
      </c>
      <c r="I153" s="210">
        <v>298</v>
      </c>
      <c r="J153" s="211" t="s">
        <v>647</v>
      </c>
      <c r="K153" s="212">
        <f t="shared" si="53"/>
        <v>66</v>
      </c>
      <c r="L153" s="213">
        <f t="shared" si="54"/>
        <v>0.28448275862068967</v>
      </c>
      <c r="M153" s="208" t="s">
        <v>613</v>
      </c>
      <c r="N153" s="214">
        <v>42823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05">
        <v>29</v>
      </c>
      <c r="B154" s="206">
        <v>42128</v>
      </c>
      <c r="C154" s="206"/>
      <c r="D154" s="207" t="s">
        <v>691</v>
      </c>
      <c r="E154" s="208" t="s">
        <v>615</v>
      </c>
      <c r="F154" s="209">
        <v>385</v>
      </c>
      <c r="G154" s="208"/>
      <c r="H154" s="208">
        <f>212.5+331</f>
        <v>543.5</v>
      </c>
      <c r="I154" s="210">
        <v>510</v>
      </c>
      <c r="J154" s="211" t="s">
        <v>692</v>
      </c>
      <c r="K154" s="212">
        <f t="shared" si="53"/>
        <v>158.5</v>
      </c>
      <c r="L154" s="213">
        <f t="shared" si="54"/>
        <v>0.41168831168831171</v>
      </c>
      <c r="M154" s="208" t="s">
        <v>613</v>
      </c>
      <c r="N154" s="214">
        <v>42235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05">
        <v>30</v>
      </c>
      <c r="B155" s="206">
        <v>42128</v>
      </c>
      <c r="C155" s="206"/>
      <c r="D155" s="207" t="s">
        <v>693</v>
      </c>
      <c r="E155" s="208" t="s">
        <v>615</v>
      </c>
      <c r="F155" s="209">
        <v>115.5</v>
      </c>
      <c r="G155" s="208"/>
      <c r="H155" s="208">
        <v>146</v>
      </c>
      <c r="I155" s="210">
        <v>142</v>
      </c>
      <c r="J155" s="211" t="s">
        <v>694</v>
      </c>
      <c r="K155" s="212">
        <f t="shared" si="53"/>
        <v>30.5</v>
      </c>
      <c r="L155" s="213">
        <f t="shared" si="54"/>
        <v>0.26406926406926406</v>
      </c>
      <c r="M155" s="208" t="s">
        <v>613</v>
      </c>
      <c r="N155" s="214">
        <v>42202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05">
        <v>31</v>
      </c>
      <c r="B156" s="206">
        <v>42151</v>
      </c>
      <c r="C156" s="206"/>
      <c r="D156" s="207" t="s">
        <v>695</v>
      </c>
      <c r="E156" s="208" t="s">
        <v>615</v>
      </c>
      <c r="F156" s="209">
        <v>237.5</v>
      </c>
      <c r="G156" s="208"/>
      <c r="H156" s="208">
        <v>279.5</v>
      </c>
      <c r="I156" s="210">
        <v>278</v>
      </c>
      <c r="J156" s="211" t="s">
        <v>647</v>
      </c>
      <c r="K156" s="212">
        <f t="shared" si="53"/>
        <v>42</v>
      </c>
      <c r="L156" s="213">
        <f t="shared" si="54"/>
        <v>0.17684210526315788</v>
      </c>
      <c r="M156" s="208" t="s">
        <v>613</v>
      </c>
      <c r="N156" s="214">
        <v>42222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05">
        <v>32</v>
      </c>
      <c r="B157" s="206">
        <v>42174</v>
      </c>
      <c r="C157" s="206"/>
      <c r="D157" s="207" t="s">
        <v>666</v>
      </c>
      <c r="E157" s="208" t="s">
        <v>645</v>
      </c>
      <c r="F157" s="209">
        <v>340</v>
      </c>
      <c r="G157" s="208"/>
      <c r="H157" s="208">
        <v>448</v>
      </c>
      <c r="I157" s="210">
        <v>448</v>
      </c>
      <c r="J157" s="211" t="s">
        <v>647</v>
      </c>
      <c r="K157" s="212">
        <f t="shared" si="53"/>
        <v>108</v>
      </c>
      <c r="L157" s="213">
        <f t="shared" si="54"/>
        <v>0.31764705882352939</v>
      </c>
      <c r="M157" s="208" t="s">
        <v>613</v>
      </c>
      <c r="N157" s="214">
        <v>43018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05">
        <v>33</v>
      </c>
      <c r="B158" s="206">
        <v>42191</v>
      </c>
      <c r="C158" s="206"/>
      <c r="D158" s="207" t="s">
        <v>696</v>
      </c>
      <c r="E158" s="208" t="s">
        <v>645</v>
      </c>
      <c r="F158" s="209">
        <v>390</v>
      </c>
      <c r="G158" s="208"/>
      <c r="H158" s="208">
        <v>460</v>
      </c>
      <c r="I158" s="210">
        <v>460</v>
      </c>
      <c r="J158" s="211" t="s">
        <v>647</v>
      </c>
      <c r="K158" s="212">
        <f t="shared" si="53"/>
        <v>70</v>
      </c>
      <c r="L158" s="213">
        <f t="shared" si="54"/>
        <v>0.17948717948717949</v>
      </c>
      <c r="M158" s="208" t="s">
        <v>613</v>
      </c>
      <c r="N158" s="214">
        <v>42478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15">
        <v>34</v>
      </c>
      <c r="B159" s="216">
        <v>42195</v>
      </c>
      <c r="C159" s="216"/>
      <c r="D159" s="217" t="s">
        <v>697</v>
      </c>
      <c r="E159" s="218" t="s">
        <v>645</v>
      </c>
      <c r="F159" s="219">
        <v>122.5</v>
      </c>
      <c r="G159" s="219"/>
      <c r="H159" s="220">
        <v>61</v>
      </c>
      <c r="I159" s="220">
        <v>172</v>
      </c>
      <c r="J159" s="221" t="s">
        <v>698</v>
      </c>
      <c r="K159" s="222">
        <f t="shared" si="53"/>
        <v>-61.5</v>
      </c>
      <c r="L159" s="223">
        <f t="shared" si="54"/>
        <v>-0.50204081632653064</v>
      </c>
      <c r="M159" s="219" t="s">
        <v>626</v>
      </c>
      <c r="N159" s="216">
        <v>43333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05">
        <v>35</v>
      </c>
      <c r="B160" s="206">
        <v>42219</v>
      </c>
      <c r="C160" s="206"/>
      <c r="D160" s="207" t="s">
        <v>699</v>
      </c>
      <c r="E160" s="208" t="s">
        <v>645</v>
      </c>
      <c r="F160" s="209">
        <v>297.5</v>
      </c>
      <c r="G160" s="208"/>
      <c r="H160" s="208">
        <v>350</v>
      </c>
      <c r="I160" s="210">
        <v>360</v>
      </c>
      <c r="J160" s="211" t="s">
        <v>700</v>
      </c>
      <c r="K160" s="212">
        <f t="shared" si="53"/>
        <v>52.5</v>
      </c>
      <c r="L160" s="213">
        <f t="shared" si="54"/>
        <v>0.17647058823529413</v>
      </c>
      <c r="M160" s="208" t="s">
        <v>613</v>
      </c>
      <c r="N160" s="214">
        <v>42232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05">
        <v>36</v>
      </c>
      <c r="B161" s="206">
        <v>42219</v>
      </c>
      <c r="C161" s="206"/>
      <c r="D161" s="207" t="s">
        <v>701</v>
      </c>
      <c r="E161" s="208" t="s">
        <v>645</v>
      </c>
      <c r="F161" s="209">
        <v>115.5</v>
      </c>
      <c r="G161" s="208"/>
      <c r="H161" s="208">
        <v>149</v>
      </c>
      <c r="I161" s="210">
        <v>140</v>
      </c>
      <c r="J161" s="211" t="s">
        <v>702</v>
      </c>
      <c r="K161" s="212">
        <f t="shared" si="53"/>
        <v>33.5</v>
      </c>
      <c r="L161" s="213">
        <f t="shared" si="54"/>
        <v>0.29004329004329005</v>
      </c>
      <c r="M161" s="208" t="s">
        <v>613</v>
      </c>
      <c r="N161" s="214">
        <v>42740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05">
        <v>37</v>
      </c>
      <c r="B162" s="206">
        <v>42251</v>
      </c>
      <c r="C162" s="206"/>
      <c r="D162" s="207" t="s">
        <v>695</v>
      </c>
      <c r="E162" s="208" t="s">
        <v>645</v>
      </c>
      <c r="F162" s="209">
        <v>226</v>
      </c>
      <c r="G162" s="208"/>
      <c r="H162" s="208">
        <v>292</v>
      </c>
      <c r="I162" s="210">
        <v>292</v>
      </c>
      <c r="J162" s="211" t="s">
        <v>703</v>
      </c>
      <c r="K162" s="212">
        <f t="shared" si="53"/>
        <v>66</v>
      </c>
      <c r="L162" s="213">
        <f t="shared" si="54"/>
        <v>0.29203539823008851</v>
      </c>
      <c r="M162" s="208" t="s">
        <v>613</v>
      </c>
      <c r="N162" s="214">
        <v>42286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05">
        <v>38</v>
      </c>
      <c r="B163" s="206">
        <v>42254</v>
      </c>
      <c r="C163" s="206"/>
      <c r="D163" s="207" t="s">
        <v>690</v>
      </c>
      <c r="E163" s="208" t="s">
        <v>645</v>
      </c>
      <c r="F163" s="209">
        <v>232.5</v>
      </c>
      <c r="G163" s="208"/>
      <c r="H163" s="208">
        <v>312.5</v>
      </c>
      <c r="I163" s="210">
        <v>310</v>
      </c>
      <c r="J163" s="211" t="s">
        <v>647</v>
      </c>
      <c r="K163" s="212">
        <f t="shared" si="53"/>
        <v>80</v>
      </c>
      <c r="L163" s="213">
        <f t="shared" si="54"/>
        <v>0.34408602150537637</v>
      </c>
      <c r="M163" s="208" t="s">
        <v>613</v>
      </c>
      <c r="N163" s="214">
        <v>42823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05">
        <v>39</v>
      </c>
      <c r="B164" s="206">
        <v>42268</v>
      </c>
      <c r="C164" s="206"/>
      <c r="D164" s="207" t="s">
        <v>704</v>
      </c>
      <c r="E164" s="208" t="s">
        <v>645</v>
      </c>
      <c r="F164" s="209">
        <v>196.5</v>
      </c>
      <c r="G164" s="208"/>
      <c r="H164" s="208">
        <v>238</v>
      </c>
      <c r="I164" s="210">
        <v>238</v>
      </c>
      <c r="J164" s="211" t="s">
        <v>703</v>
      </c>
      <c r="K164" s="212">
        <f t="shared" si="53"/>
        <v>41.5</v>
      </c>
      <c r="L164" s="213">
        <f t="shared" si="54"/>
        <v>0.21119592875318066</v>
      </c>
      <c r="M164" s="208" t="s">
        <v>613</v>
      </c>
      <c r="N164" s="214">
        <v>42291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05">
        <v>40</v>
      </c>
      <c r="B165" s="206">
        <v>42271</v>
      </c>
      <c r="C165" s="206"/>
      <c r="D165" s="207" t="s">
        <v>644</v>
      </c>
      <c r="E165" s="208" t="s">
        <v>645</v>
      </c>
      <c r="F165" s="209">
        <v>65</v>
      </c>
      <c r="G165" s="208"/>
      <c r="H165" s="208">
        <v>82</v>
      </c>
      <c r="I165" s="210">
        <v>82</v>
      </c>
      <c r="J165" s="211" t="s">
        <v>703</v>
      </c>
      <c r="K165" s="212">
        <f t="shared" si="53"/>
        <v>17</v>
      </c>
      <c r="L165" s="213">
        <f t="shared" si="54"/>
        <v>0.26153846153846155</v>
      </c>
      <c r="M165" s="208" t="s">
        <v>613</v>
      </c>
      <c r="N165" s="214">
        <v>42578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05">
        <v>41</v>
      </c>
      <c r="B166" s="206">
        <v>42291</v>
      </c>
      <c r="C166" s="206"/>
      <c r="D166" s="207" t="s">
        <v>705</v>
      </c>
      <c r="E166" s="208" t="s">
        <v>645</v>
      </c>
      <c r="F166" s="209">
        <v>144</v>
      </c>
      <c r="G166" s="208"/>
      <c r="H166" s="208">
        <v>182.5</v>
      </c>
      <c r="I166" s="210">
        <v>181</v>
      </c>
      <c r="J166" s="211" t="s">
        <v>703</v>
      </c>
      <c r="K166" s="212">
        <f t="shared" si="53"/>
        <v>38.5</v>
      </c>
      <c r="L166" s="213">
        <f t="shared" si="54"/>
        <v>0.2673611111111111</v>
      </c>
      <c r="M166" s="208" t="s">
        <v>613</v>
      </c>
      <c r="N166" s="214">
        <v>42817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05">
        <v>42</v>
      </c>
      <c r="B167" s="206">
        <v>42291</v>
      </c>
      <c r="C167" s="206"/>
      <c r="D167" s="207" t="s">
        <v>706</v>
      </c>
      <c r="E167" s="208" t="s">
        <v>645</v>
      </c>
      <c r="F167" s="209">
        <v>264</v>
      </c>
      <c r="G167" s="208"/>
      <c r="H167" s="208">
        <v>311</v>
      </c>
      <c r="I167" s="210">
        <v>311</v>
      </c>
      <c r="J167" s="211" t="s">
        <v>703</v>
      </c>
      <c r="K167" s="212">
        <f t="shared" si="53"/>
        <v>47</v>
      </c>
      <c r="L167" s="213">
        <f t="shared" si="54"/>
        <v>0.17803030303030304</v>
      </c>
      <c r="M167" s="208" t="s">
        <v>613</v>
      </c>
      <c r="N167" s="214">
        <v>42604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05">
        <v>43</v>
      </c>
      <c r="B168" s="206">
        <v>42318</v>
      </c>
      <c r="C168" s="206"/>
      <c r="D168" s="207" t="s">
        <v>707</v>
      </c>
      <c r="E168" s="208" t="s">
        <v>615</v>
      </c>
      <c r="F168" s="209">
        <v>549.5</v>
      </c>
      <c r="G168" s="208"/>
      <c r="H168" s="208">
        <v>630</v>
      </c>
      <c r="I168" s="210">
        <v>630</v>
      </c>
      <c r="J168" s="211" t="s">
        <v>703</v>
      </c>
      <c r="K168" s="212">
        <f t="shared" si="53"/>
        <v>80.5</v>
      </c>
      <c r="L168" s="213">
        <f t="shared" si="54"/>
        <v>0.1464968152866242</v>
      </c>
      <c r="M168" s="208" t="s">
        <v>613</v>
      </c>
      <c r="N168" s="214">
        <v>42419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05">
        <v>44</v>
      </c>
      <c r="B169" s="206">
        <v>42342</v>
      </c>
      <c r="C169" s="206"/>
      <c r="D169" s="207" t="s">
        <v>708</v>
      </c>
      <c r="E169" s="208" t="s">
        <v>645</v>
      </c>
      <c r="F169" s="209">
        <v>1027.5</v>
      </c>
      <c r="G169" s="208"/>
      <c r="H169" s="208">
        <v>1315</v>
      </c>
      <c r="I169" s="210">
        <v>1250</v>
      </c>
      <c r="J169" s="211" t="s">
        <v>703</v>
      </c>
      <c r="K169" s="212">
        <f t="shared" si="53"/>
        <v>287.5</v>
      </c>
      <c r="L169" s="213">
        <f t="shared" si="54"/>
        <v>0.27980535279805352</v>
      </c>
      <c r="M169" s="208" t="s">
        <v>613</v>
      </c>
      <c r="N169" s="214">
        <v>43244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05">
        <v>45</v>
      </c>
      <c r="B170" s="206">
        <v>42367</v>
      </c>
      <c r="C170" s="206"/>
      <c r="D170" s="207" t="s">
        <v>709</v>
      </c>
      <c r="E170" s="208" t="s">
        <v>645</v>
      </c>
      <c r="F170" s="209">
        <v>465</v>
      </c>
      <c r="G170" s="208"/>
      <c r="H170" s="208">
        <v>540</v>
      </c>
      <c r="I170" s="210">
        <v>540</v>
      </c>
      <c r="J170" s="211" t="s">
        <v>703</v>
      </c>
      <c r="K170" s="212">
        <f t="shared" si="53"/>
        <v>75</v>
      </c>
      <c r="L170" s="213">
        <f t="shared" si="54"/>
        <v>0.16129032258064516</v>
      </c>
      <c r="M170" s="208" t="s">
        <v>613</v>
      </c>
      <c r="N170" s="214">
        <v>42530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05">
        <v>46</v>
      </c>
      <c r="B171" s="206">
        <v>42380</v>
      </c>
      <c r="C171" s="206"/>
      <c r="D171" s="207" t="s">
        <v>392</v>
      </c>
      <c r="E171" s="208" t="s">
        <v>615</v>
      </c>
      <c r="F171" s="209">
        <v>81</v>
      </c>
      <c r="G171" s="208"/>
      <c r="H171" s="208">
        <v>110</v>
      </c>
      <c r="I171" s="210">
        <v>110</v>
      </c>
      <c r="J171" s="211" t="s">
        <v>703</v>
      </c>
      <c r="K171" s="212">
        <f t="shared" si="53"/>
        <v>29</v>
      </c>
      <c r="L171" s="213">
        <f t="shared" si="54"/>
        <v>0.35802469135802467</v>
      </c>
      <c r="M171" s="208" t="s">
        <v>613</v>
      </c>
      <c r="N171" s="214">
        <v>42745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05">
        <v>47</v>
      </c>
      <c r="B172" s="206">
        <v>42382</v>
      </c>
      <c r="C172" s="206"/>
      <c r="D172" s="207" t="s">
        <v>710</v>
      </c>
      <c r="E172" s="208" t="s">
        <v>615</v>
      </c>
      <c r="F172" s="209">
        <v>417.5</v>
      </c>
      <c r="G172" s="208"/>
      <c r="H172" s="208">
        <v>547</v>
      </c>
      <c r="I172" s="210">
        <v>535</v>
      </c>
      <c r="J172" s="211" t="s">
        <v>703</v>
      </c>
      <c r="K172" s="212">
        <f t="shared" si="53"/>
        <v>129.5</v>
      </c>
      <c r="L172" s="213">
        <f t="shared" si="54"/>
        <v>0.31017964071856285</v>
      </c>
      <c r="M172" s="208" t="s">
        <v>613</v>
      </c>
      <c r="N172" s="214">
        <v>42578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05">
        <v>48</v>
      </c>
      <c r="B173" s="206">
        <v>42408</v>
      </c>
      <c r="C173" s="206"/>
      <c r="D173" s="207" t="s">
        <v>711</v>
      </c>
      <c r="E173" s="208" t="s">
        <v>645</v>
      </c>
      <c r="F173" s="209">
        <v>650</v>
      </c>
      <c r="G173" s="208"/>
      <c r="H173" s="208">
        <v>800</v>
      </c>
      <c r="I173" s="210">
        <v>800</v>
      </c>
      <c r="J173" s="211" t="s">
        <v>703</v>
      </c>
      <c r="K173" s="212">
        <f t="shared" si="53"/>
        <v>150</v>
      </c>
      <c r="L173" s="213">
        <f t="shared" si="54"/>
        <v>0.23076923076923078</v>
      </c>
      <c r="M173" s="208" t="s">
        <v>613</v>
      </c>
      <c r="N173" s="214">
        <v>43154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05">
        <v>49</v>
      </c>
      <c r="B174" s="206">
        <v>42433</v>
      </c>
      <c r="C174" s="206"/>
      <c r="D174" s="207" t="s">
        <v>212</v>
      </c>
      <c r="E174" s="208" t="s">
        <v>645</v>
      </c>
      <c r="F174" s="209">
        <v>437.5</v>
      </c>
      <c r="G174" s="208"/>
      <c r="H174" s="208">
        <v>504.5</v>
      </c>
      <c r="I174" s="210">
        <v>522</v>
      </c>
      <c r="J174" s="211" t="s">
        <v>712</v>
      </c>
      <c r="K174" s="212">
        <f t="shared" si="53"/>
        <v>67</v>
      </c>
      <c r="L174" s="213">
        <f t="shared" si="54"/>
        <v>0.15314285714285714</v>
      </c>
      <c r="M174" s="208" t="s">
        <v>613</v>
      </c>
      <c r="N174" s="214">
        <v>42480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05">
        <v>50</v>
      </c>
      <c r="B175" s="206">
        <v>42438</v>
      </c>
      <c r="C175" s="206"/>
      <c r="D175" s="207" t="s">
        <v>713</v>
      </c>
      <c r="E175" s="208" t="s">
        <v>645</v>
      </c>
      <c r="F175" s="209">
        <v>189.5</v>
      </c>
      <c r="G175" s="208"/>
      <c r="H175" s="208">
        <v>218</v>
      </c>
      <c r="I175" s="210">
        <v>218</v>
      </c>
      <c r="J175" s="211" t="s">
        <v>703</v>
      </c>
      <c r="K175" s="212">
        <f t="shared" si="53"/>
        <v>28.5</v>
      </c>
      <c r="L175" s="213">
        <f t="shared" si="54"/>
        <v>0.15039577836411611</v>
      </c>
      <c r="M175" s="208" t="s">
        <v>613</v>
      </c>
      <c r="N175" s="214">
        <v>43034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15">
        <v>51</v>
      </c>
      <c r="B176" s="216">
        <v>42471</v>
      </c>
      <c r="C176" s="216"/>
      <c r="D176" s="224" t="s">
        <v>714</v>
      </c>
      <c r="E176" s="219" t="s">
        <v>645</v>
      </c>
      <c r="F176" s="219">
        <v>36.5</v>
      </c>
      <c r="G176" s="220"/>
      <c r="H176" s="220">
        <v>15.85</v>
      </c>
      <c r="I176" s="220">
        <v>60</v>
      </c>
      <c r="J176" s="221" t="s">
        <v>715</v>
      </c>
      <c r="K176" s="222">
        <f t="shared" si="53"/>
        <v>-20.65</v>
      </c>
      <c r="L176" s="223">
        <f t="shared" si="54"/>
        <v>-0.5657534246575342</v>
      </c>
      <c r="M176" s="219" t="s">
        <v>626</v>
      </c>
      <c r="N176" s="227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05">
        <v>52</v>
      </c>
      <c r="B177" s="206">
        <v>42472</v>
      </c>
      <c r="C177" s="206"/>
      <c r="D177" s="207" t="s">
        <v>716</v>
      </c>
      <c r="E177" s="208" t="s">
        <v>645</v>
      </c>
      <c r="F177" s="209">
        <v>93</v>
      </c>
      <c r="G177" s="208"/>
      <c r="H177" s="208">
        <v>149</v>
      </c>
      <c r="I177" s="210">
        <v>140</v>
      </c>
      <c r="J177" s="211" t="s">
        <v>717</v>
      </c>
      <c r="K177" s="212">
        <f t="shared" si="53"/>
        <v>56</v>
      </c>
      <c r="L177" s="213">
        <f t="shared" si="54"/>
        <v>0.60215053763440862</v>
      </c>
      <c r="M177" s="208" t="s">
        <v>613</v>
      </c>
      <c r="N177" s="214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05">
        <v>53</v>
      </c>
      <c r="B178" s="206">
        <v>42472</v>
      </c>
      <c r="C178" s="206"/>
      <c r="D178" s="207" t="s">
        <v>718</v>
      </c>
      <c r="E178" s="208" t="s">
        <v>645</v>
      </c>
      <c r="F178" s="209">
        <v>130</v>
      </c>
      <c r="G178" s="208"/>
      <c r="H178" s="208">
        <v>150</v>
      </c>
      <c r="I178" s="210" t="s">
        <v>719</v>
      </c>
      <c r="J178" s="211" t="s">
        <v>703</v>
      </c>
      <c r="K178" s="212">
        <f t="shared" si="53"/>
        <v>20</v>
      </c>
      <c r="L178" s="213">
        <f t="shared" si="54"/>
        <v>0.15384615384615385</v>
      </c>
      <c r="M178" s="208" t="s">
        <v>613</v>
      </c>
      <c r="N178" s="214">
        <v>42564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05">
        <v>54</v>
      </c>
      <c r="B179" s="206">
        <v>42473</v>
      </c>
      <c r="C179" s="206"/>
      <c r="D179" s="207" t="s">
        <v>720</v>
      </c>
      <c r="E179" s="208" t="s">
        <v>645</v>
      </c>
      <c r="F179" s="209">
        <v>196</v>
      </c>
      <c r="G179" s="208"/>
      <c r="H179" s="208">
        <v>299</v>
      </c>
      <c r="I179" s="210">
        <v>299</v>
      </c>
      <c r="J179" s="211" t="s">
        <v>703</v>
      </c>
      <c r="K179" s="212">
        <v>103</v>
      </c>
      <c r="L179" s="213">
        <v>0.52551020408163296</v>
      </c>
      <c r="M179" s="208" t="s">
        <v>613</v>
      </c>
      <c r="N179" s="214">
        <v>42620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05">
        <v>55</v>
      </c>
      <c r="B180" s="206">
        <v>42473</v>
      </c>
      <c r="C180" s="206"/>
      <c r="D180" s="207" t="s">
        <v>721</v>
      </c>
      <c r="E180" s="208" t="s">
        <v>645</v>
      </c>
      <c r="F180" s="209">
        <v>88</v>
      </c>
      <c r="G180" s="208"/>
      <c r="H180" s="208">
        <v>103</v>
      </c>
      <c r="I180" s="210">
        <v>103</v>
      </c>
      <c r="J180" s="211" t="s">
        <v>703</v>
      </c>
      <c r="K180" s="212">
        <v>15</v>
      </c>
      <c r="L180" s="213">
        <v>0.170454545454545</v>
      </c>
      <c r="M180" s="208" t="s">
        <v>613</v>
      </c>
      <c r="N180" s="214">
        <v>42530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05">
        <v>56</v>
      </c>
      <c r="B181" s="206">
        <v>42492</v>
      </c>
      <c r="C181" s="206"/>
      <c r="D181" s="207" t="s">
        <v>722</v>
      </c>
      <c r="E181" s="208" t="s">
        <v>645</v>
      </c>
      <c r="F181" s="209">
        <v>127.5</v>
      </c>
      <c r="G181" s="208"/>
      <c r="H181" s="208">
        <v>148</v>
      </c>
      <c r="I181" s="210" t="s">
        <v>723</v>
      </c>
      <c r="J181" s="211" t="s">
        <v>703</v>
      </c>
      <c r="K181" s="212">
        <f t="shared" ref="K181:K185" si="55">H181-F181</f>
        <v>20.5</v>
      </c>
      <c r="L181" s="213">
        <f t="shared" ref="L181:L185" si="56">K181/F181</f>
        <v>0.16078431372549021</v>
      </c>
      <c r="M181" s="208" t="s">
        <v>613</v>
      </c>
      <c r="N181" s="214">
        <v>42564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5">
        <v>57</v>
      </c>
      <c r="B182" s="206">
        <v>42493</v>
      </c>
      <c r="C182" s="206"/>
      <c r="D182" s="207" t="s">
        <v>724</v>
      </c>
      <c r="E182" s="208" t="s">
        <v>645</v>
      </c>
      <c r="F182" s="209">
        <v>675</v>
      </c>
      <c r="G182" s="208"/>
      <c r="H182" s="208">
        <v>815</v>
      </c>
      <c r="I182" s="210" t="s">
        <v>725</v>
      </c>
      <c r="J182" s="211" t="s">
        <v>703</v>
      </c>
      <c r="K182" s="212">
        <f t="shared" si="55"/>
        <v>140</v>
      </c>
      <c r="L182" s="213">
        <f t="shared" si="56"/>
        <v>0.2074074074074074</v>
      </c>
      <c r="M182" s="208" t="s">
        <v>613</v>
      </c>
      <c r="N182" s="214">
        <v>43154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5">
        <v>58</v>
      </c>
      <c r="B183" s="216">
        <v>42522</v>
      </c>
      <c r="C183" s="216"/>
      <c r="D183" s="217" t="s">
        <v>726</v>
      </c>
      <c r="E183" s="218" t="s">
        <v>645</v>
      </c>
      <c r="F183" s="219">
        <v>500</v>
      </c>
      <c r="G183" s="219"/>
      <c r="H183" s="220">
        <v>232.5</v>
      </c>
      <c r="I183" s="220" t="s">
        <v>727</v>
      </c>
      <c r="J183" s="221" t="s">
        <v>728</v>
      </c>
      <c r="K183" s="222">
        <f t="shared" si="55"/>
        <v>-267.5</v>
      </c>
      <c r="L183" s="223">
        <f t="shared" si="56"/>
        <v>-0.53500000000000003</v>
      </c>
      <c r="M183" s="219" t="s">
        <v>626</v>
      </c>
      <c r="N183" s="216">
        <v>43735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5">
        <v>59</v>
      </c>
      <c r="B184" s="206">
        <v>42527</v>
      </c>
      <c r="C184" s="206"/>
      <c r="D184" s="207" t="s">
        <v>562</v>
      </c>
      <c r="E184" s="208" t="s">
        <v>645</v>
      </c>
      <c r="F184" s="209">
        <v>110</v>
      </c>
      <c r="G184" s="208"/>
      <c r="H184" s="208">
        <v>126.5</v>
      </c>
      <c r="I184" s="210">
        <v>125</v>
      </c>
      <c r="J184" s="211" t="s">
        <v>654</v>
      </c>
      <c r="K184" s="212">
        <f t="shared" si="55"/>
        <v>16.5</v>
      </c>
      <c r="L184" s="213">
        <f t="shared" si="56"/>
        <v>0.15</v>
      </c>
      <c r="M184" s="208" t="s">
        <v>613</v>
      </c>
      <c r="N184" s="214">
        <v>42552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5">
        <v>60</v>
      </c>
      <c r="B185" s="206">
        <v>42538</v>
      </c>
      <c r="C185" s="206"/>
      <c r="D185" s="207" t="s">
        <v>729</v>
      </c>
      <c r="E185" s="208" t="s">
        <v>645</v>
      </c>
      <c r="F185" s="209">
        <v>44</v>
      </c>
      <c r="G185" s="208"/>
      <c r="H185" s="208">
        <v>69.5</v>
      </c>
      <c r="I185" s="210">
        <v>69.5</v>
      </c>
      <c r="J185" s="211" t="s">
        <v>730</v>
      </c>
      <c r="K185" s="212">
        <f t="shared" si="55"/>
        <v>25.5</v>
      </c>
      <c r="L185" s="213">
        <f t="shared" si="56"/>
        <v>0.57954545454545459</v>
      </c>
      <c r="M185" s="208" t="s">
        <v>613</v>
      </c>
      <c r="N185" s="214">
        <v>42977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5">
        <v>61</v>
      </c>
      <c r="B186" s="206">
        <v>42549</v>
      </c>
      <c r="C186" s="206"/>
      <c r="D186" s="207" t="s">
        <v>731</v>
      </c>
      <c r="E186" s="208" t="s">
        <v>645</v>
      </c>
      <c r="F186" s="209">
        <v>262.5</v>
      </c>
      <c r="G186" s="208"/>
      <c r="H186" s="208">
        <v>340</v>
      </c>
      <c r="I186" s="210">
        <v>333</v>
      </c>
      <c r="J186" s="211" t="s">
        <v>732</v>
      </c>
      <c r="K186" s="212">
        <v>77.5</v>
      </c>
      <c r="L186" s="213">
        <v>0.29523809523809502</v>
      </c>
      <c r="M186" s="208" t="s">
        <v>613</v>
      </c>
      <c r="N186" s="214">
        <v>43017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5">
        <v>62</v>
      </c>
      <c r="B187" s="206">
        <v>42549</v>
      </c>
      <c r="C187" s="206"/>
      <c r="D187" s="207" t="s">
        <v>733</v>
      </c>
      <c r="E187" s="208" t="s">
        <v>645</v>
      </c>
      <c r="F187" s="209">
        <v>840</v>
      </c>
      <c r="G187" s="208"/>
      <c r="H187" s="208">
        <v>1230</v>
      </c>
      <c r="I187" s="210">
        <v>1230</v>
      </c>
      <c r="J187" s="211" t="s">
        <v>703</v>
      </c>
      <c r="K187" s="212">
        <v>390</v>
      </c>
      <c r="L187" s="213">
        <v>0.46428571428571402</v>
      </c>
      <c r="M187" s="208" t="s">
        <v>613</v>
      </c>
      <c r="N187" s="214">
        <v>42649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8">
        <v>63</v>
      </c>
      <c r="B188" s="229">
        <v>42556</v>
      </c>
      <c r="C188" s="229"/>
      <c r="D188" s="230" t="s">
        <v>734</v>
      </c>
      <c r="E188" s="231" t="s">
        <v>645</v>
      </c>
      <c r="F188" s="231">
        <v>395</v>
      </c>
      <c r="G188" s="232"/>
      <c r="H188" s="232">
        <f>(468.5+342.5)/2</f>
        <v>405.5</v>
      </c>
      <c r="I188" s="232">
        <v>510</v>
      </c>
      <c r="J188" s="233" t="s">
        <v>735</v>
      </c>
      <c r="K188" s="234">
        <f t="shared" ref="K188:K194" si="57">H188-F188</f>
        <v>10.5</v>
      </c>
      <c r="L188" s="235">
        <f t="shared" ref="L188:L194" si="58">K188/F188</f>
        <v>2.6582278481012658E-2</v>
      </c>
      <c r="M188" s="231" t="s">
        <v>736</v>
      </c>
      <c r="N188" s="229">
        <v>43606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15">
        <v>64</v>
      </c>
      <c r="B189" s="216">
        <v>42584</v>
      </c>
      <c r="C189" s="216"/>
      <c r="D189" s="217" t="s">
        <v>737</v>
      </c>
      <c r="E189" s="218" t="s">
        <v>615</v>
      </c>
      <c r="F189" s="219">
        <f>169.5-12.8</f>
        <v>156.69999999999999</v>
      </c>
      <c r="G189" s="219"/>
      <c r="H189" s="220">
        <v>77</v>
      </c>
      <c r="I189" s="220" t="s">
        <v>738</v>
      </c>
      <c r="J189" s="221" t="s">
        <v>739</v>
      </c>
      <c r="K189" s="222">
        <f t="shared" si="57"/>
        <v>-79.699999999999989</v>
      </c>
      <c r="L189" s="223">
        <f t="shared" si="58"/>
        <v>-0.50861518825781749</v>
      </c>
      <c r="M189" s="219" t="s">
        <v>626</v>
      </c>
      <c r="N189" s="216">
        <v>43522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15">
        <v>65</v>
      </c>
      <c r="B190" s="216">
        <v>42586</v>
      </c>
      <c r="C190" s="216"/>
      <c r="D190" s="217" t="s">
        <v>740</v>
      </c>
      <c r="E190" s="218" t="s">
        <v>645</v>
      </c>
      <c r="F190" s="219">
        <v>400</v>
      </c>
      <c r="G190" s="219"/>
      <c r="H190" s="220">
        <v>305</v>
      </c>
      <c r="I190" s="220">
        <v>475</v>
      </c>
      <c r="J190" s="221" t="s">
        <v>741</v>
      </c>
      <c r="K190" s="222">
        <f t="shared" si="57"/>
        <v>-95</v>
      </c>
      <c r="L190" s="223">
        <f t="shared" si="58"/>
        <v>-0.23749999999999999</v>
      </c>
      <c r="M190" s="219" t="s">
        <v>626</v>
      </c>
      <c r="N190" s="216">
        <v>43606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05">
        <v>66</v>
      </c>
      <c r="B191" s="206">
        <v>42593</v>
      </c>
      <c r="C191" s="206"/>
      <c r="D191" s="207" t="s">
        <v>742</v>
      </c>
      <c r="E191" s="208" t="s">
        <v>645</v>
      </c>
      <c r="F191" s="209">
        <v>86.5</v>
      </c>
      <c r="G191" s="208"/>
      <c r="H191" s="208">
        <v>130</v>
      </c>
      <c r="I191" s="210">
        <v>130</v>
      </c>
      <c r="J191" s="211" t="s">
        <v>743</v>
      </c>
      <c r="K191" s="212">
        <f t="shared" si="57"/>
        <v>43.5</v>
      </c>
      <c r="L191" s="213">
        <f t="shared" si="58"/>
        <v>0.50289017341040465</v>
      </c>
      <c r="M191" s="208" t="s">
        <v>613</v>
      </c>
      <c r="N191" s="214">
        <v>43091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5">
        <v>67</v>
      </c>
      <c r="B192" s="216">
        <v>42600</v>
      </c>
      <c r="C192" s="216"/>
      <c r="D192" s="217" t="s">
        <v>111</v>
      </c>
      <c r="E192" s="218" t="s">
        <v>645</v>
      </c>
      <c r="F192" s="219">
        <v>133.5</v>
      </c>
      <c r="G192" s="219"/>
      <c r="H192" s="220">
        <v>126.5</v>
      </c>
      <c r="I192" s="220">
        <v>178</v>
      </c>
      <c r="J192" s="221" t="s">
        <v>744</v>
      </c>
      <c r="K192" s="222">
        <f t="shared" si="57"/>
        <v>-7</v>
      </c>
      <c r="L192" s="223">
        <f t="shared" si="58"/>
        <v>-5.2434456928838954E-2</v>
      </c>
      <c r="M192" s="219" t="s">
        <v>626</v>
      </c>
      <c r="N192" s="216">
        <v>42615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05">
        <v>68</v>
      </c>
      <c r="B193" s="206">
        <v>42613</v>
      </c>
      <c r="C193" s="206"/>
      <c r="D193" s="207" t="s">
        <v>745</v>
      </c>
      <c r="E193" s="208" t="s">
        <v>645</v>
      </c>
      <c r="F193" s="209">
        <v>560</v>
      </c>
      <c r="G193" s="208"/>
      <c r="H193" s="208">
        <v>725</v>
      </c>
      <c r="I193" s="210">
        <v>725</v>
      </c>
      <c r="J193" s="211" t="s">
        <v>647</v>
      </c>
      <c r="K193" s="212">
        <f t="shared" si="57"/>
        <v>165</v>
      </c>
      <c r="L193" s="213">
        <f t="shared" si="58"/>
        <v>0.29464285714285715</v>
      </c>
      <c r="M193" s="208" t="s">
        <v>613</v>
      </c>
      <c r="N193" s="214">
        <v>42456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5">
        <v>69</v>
      </c>
      <c r="B194" s="206">
        <v>42614</v>
      </c>
      <c r="C194" s="206"/>
      <c r="D194" s="207" t="s">
        <v>746</v>
      </c>
      <c r="E194" s="208" t="s">
        <v>645</v>
      </c>
      <c r="F194" s="209">
        <v>160.5</v>
      </c>
      <c r="G194" s="208"/>
      <c r="H194" s="208">
        <v>210</v>
      </c>
      <c r="I194" s="210">
        <v>210</v>
      </c>
      <c r="J194" s="211" t="s">
        <v>647</v>
      </c>
      <c r="K194" s="212">
        <f t="shared" si="57"/>
        <v>49.5</v>
      </c>
      <c r="L194" s="213">
        <f t="shared" si="58"/>
        <v>0.30841121495327101</v>
      </c>
      <c r="M194" s="208" t="s">
        <v>613</v>
      </c>
      <c r="N194" s="214">
        <v>42871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5">
        <v>70</v>
      </c>
      <c r="B195" s="206">
        <v>42646</v>
      </c>
      <c r="C195" s="206"/>
      <c r="D195" s="207" t="s">
        <v>407</v>
      </c>
      <c r="E195" s="208" t="s">
        <v>645</v>
      </c>
      <c r="F195" s="209">
        <v>430</v>
      </c>
      <c r="G195" s="208"/>
      <c r="H195" s="208">
        <v>596</v>
      </c>
      <c r="I195" s="210">
        <v>575</v>
      </c>
      <c r="J195" s="211" t="s">
        <v>747</v>
      </c>
      <c r="K195" s="212">
        <v>166</v>
      </c>
      <c r="L195" s="213">
        <v>0.38604651162790699</v>
      </c>
      <c r="M195" s="208" t="s">
        <v>613</v>
      </c>
      <c r="N195" s="214">
        <v>42769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5">
        <v>71</v>
      </c>
      <c r="B196" s="206">
        <v>42657</v>
      </c>
      <c r="C196" s="206"/>
      <c r="D196" s="207" t="s">
        <v>748</v>
      </c>
      <c r="E196" s="208" t="s">
        <v>645</v>
      </c>
      <c r="F196" s="209">
        <v>280</v>
      </c>
      <c r="G196" s="208"/>
      <c r="H196" s="208">
        <v>345</v>
      </c>
      <c r="I196" s="210">
        <v>345</v>
      </c>
      <c r="J196" s="211" t="s">
        <v>647</v>
      </c>
      <c r="K196" s="212">
        <f t="shared" ref="K196:K201" si="59">H196-F196</f>
        <v>65</v>
      </c>
      <c r="L196" s="213">
        <f t="shared" ref="L196:L197" si="60">K196/F196</f>
        <v>0.23214285714285715</v>
      </c>
      <c r="M196" s="208" t="s">
        <v>613</v>
      </c>
      <c r="N196" s="214">
        <v>42814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5">
        <v>72</v>
      </c>
      <c r="B197" s="206">
        <v>42657</v>
      </c>
      <c r="C197" s="206"/>
      <c r="D197" s="207" t="s">
        <v>749</v>
      </c>
      <c r="E197" s="208" t="s">
        <v>645</v>
      </c>
      <c r="F197" s="209">
        <v>245</v>
      </c>
      <c r="G197" s="208"/>
      <c r="H197" s="208">
        <v>325.5</v>
      </c>
      <c r="I197" s="210">
        <v>330</v>
      </c>
      <c r="J197" s="211" t="s">
        <v>750</v>
      </c>
      <c r="K197" s="212">
        <f t="shared" si="59"/>
        <v>80.5</v>
      </c>
      <c r="L197" s="213">
        <f t="shared" si="60"/>
        <v>0.32857142857142857</v>
      </c>
      <c r="M197" s="208" t="s">
        <v>613</v>
      </c>
      <c r="N197" s="214">
        <v>42769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05">
        <v>73</v>
      </c>
      <c r="B198" s="206">
        <v>42660</v>
      </c>
      <c r="C198" s="206"/>
      <c r="D198" s="207" t="s">
        <v>352</v>
      </c>
      <c r="E198" s="208" t="s">
        <v>645</v>
      </c>
      <c r="F198" s="209">
        <v>125</v>
      </c>
      <c r="G198" s="208"/>
      <c r="H198" s="208">
        <v>160</v>
      </c>
      <c r="I198" s="210">
        <v>160</v>
      </c>
      <c r="J198" s="211" t="s">
        <v>703</v>
      </c>
      <c r="K198" s="212">
        <f t="shared" si="59"/>
        <v>35</v>
      </c>
      <c r="L198" s="213">
        <v>0.28000000000000003</v>
      </c>
      <c r="M198" s="208" t="s">
        <v>613</v>
      </c>
      <c r="N198" s="214">
        <v>42803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05">
        <v>74</v>
      </c>
      <c r="B199" s="206">
        <v>42660</v>
      </c>
      <c r="C199" s="206"/>
      <c r="D199" s="207" t="s">
        <v>484</v>
      </c>
      <c r="E199" s="208" t="s">
        <v>645</v>
      </c>
      <c r="F199" s="209">
        <v>114</v>
      </c>
      <c r="G199" s="208"/>
      <c r="H199" s="208">
        <v>145</v>
      </c>
      <c r="I199" s="210">
        <v>145</v>
      </c>
      <c r="J199" s="211" t="s">
        <v>703</v>
      </c>
      <c r="K199" s="212">
        <f t="shared" si="59"/>
        <v>31</v>
      </c>
      <c r="L199" s="213">
        <f t="shared" ref="L199:L201" si="61">K199/F199</f>
        <v>0.27192982456140352</v>
      </c>
      <c r="M199" s="208" t="s">
        <v>613</v>
      </c>
      <c r="N199" s="214">
        <v>42859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5">
        <v>75</v>
      </c>
      <c r="B200" s="206">
        <v>42660</v>
      </c>
      <c r="C200" s="206"/>
      <c r="D200" s="207" t="s">
        <v>751</v>
      </c>
      <c r="E200" s="208" t="s">
        <v>645</v>
      </c>
      <c r="F200" s="209">
        <v>212</v>
      </c>
      <c r="G200" s="208"/>
      <c r="H200" s="208">
        <v>280</v>
      </c>
      <c r="I200" s="210">
        <v>276</v>
      </c>
      <c r="J200" s="211" t="s">
        <v>752</v>
      </c>
      <c r="K200" s="212">
        <f t="shared" si="59"/>
        <v>68</v>
      </c>
      <c r="L200" s="213">
        <f t="shared" si="61"/>
        <v>0.32075471698113206</v>
      </c>
      <c r="M200" s="208" t="s">
        <v>613</v>
      </c>
      <c r="N200" s="214">
        <v>42858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5">
        <v>76</v>
      </c>
      <c r="B201" s="206">
        <v>42678</v>
      </c>
      <c r="C201" s="206"/>
      <c r="D201" s="207" t="s">
        <v>472</v>
      </c>
      <c r="E201" s="208" t="s">
        <v>645</v>
      </c>
      <c r="F201" s="209">
        <v>155</v>
      </c>
      <c r="G201" s="208"/>
      <c r="H201" s="208">
        <v>210</v>
      </c>
      <c r="I201" s="210">
        <v>210</v>
      </c>
      <c r="J201" s="211" t="s">
        <v>753</v>
      </c>
      <c r="K201" s="212">
        <f t="shared" si="59"/>
        <v>55</v>
      </c>
      <c r="L201" s="213">
        <f t="shared" si="61"/>
        <v>0.35483870967741937</v>
      </c>
      <c r="M201" s="208" t="s">
        <v>613</v>
      </c>
      <c r="N201" s="214">
        <v>42944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5">
        <v>77</v>
      </c>
      <c r="B202" s="216">
        <v>42710</v>
      </c>
      <c r="C202" s="216"/>
      <c r="D202" s="217" t="s">
        <v>754</v>
      </c>
      <c r="E202" s="218" t="s">
        <v>645</v>
      </c>
      <c r="F202" s="219">
        <v>150.5</v>
      </c>
      <c r="G202" s="219"/>
      <c r="H202" s="220">
        <v>72.5</v>
      </c>
      <c r="I202" s="220">
        <v>174</v>
      </c>
      <c r="J202" s="221" t="s">
        <v>755</v>
      </c>
      <c r="K202" s="222">
        <v>-78</v>
      </c>
      <c r="L202" s="223">
        <v>-0.51827242524916906</v>
      </c>
      <c r="M202" s="219" t="s">
        <v>626</v>
      </c>
      <c r="N202" s="216">
        <v>43333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05">
        <v>78</v>
      </c>
      <c r="B203" s="206">
        <v>42712</v>
      </c>
      <c r="C203" s="206"/>
      <c r="D203" s="207" t="s">
        <v>756</v>
      </c>
      <c r="E203" s="208" t="s">
        <v>645</v>
      </c>
      <c r="F203" s="209">
        <v>380</v>
      </c>
      <c r="G203" s="208"/>
      <c r="H203" s="208">
        <v>478</v>
      </c>
      <c r="I203" s="210">
        <v>468</v>
      </c>
      <c r="J203" s="211" t="s">
        <v>703</v>
      </c>
      <c r="K203" s="212">
        <f t="shared" ref="K203:K205" si="62">H203-F203</f>
        <v>98</v>
      </c>
      <c r="L203" s="213">
        <f t="shared" ref="L203:L205" si="63">K203/F203</f>
        <v>0.25789473684210529</v>
      </c>
      <c r="M203" s="208" t="s">
        <v>613</v>
      </c>
      <c r="N203" s="214">
        <v>43025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5">
        <v>79</v>
      </c>
      <c r="B204" s="206">
        <v>42734</v>
      </c>
      <c r="C204" s="206"/>
      <c r="D204" s="207" t="s">
        <v>110</v>
      </c>
      <c r="E204" s="208" t="s">
        <v>645</v>
      </c>
      <c r="F204" s="209">
        <v>305</v>
      </c>
      <c r="G204" s="208"/>
      <c r="H204" s="208">
        <v>375</v>
      </c>
      <c r="I204" s="210">
        <v>375</v>
      </c>
      <c r="J204" s="211" t="s">
        <v>703</v>
      </c>
      <c r="K204" s="212">
        <f t="shared" si="62"/>
        <v>70</v>
      </c>
      <c r="L204" s="213">
        <f t="shared" si="63"/>
        <v>0.22950819672131148</v>
      </c>
      <c r="M204" s="208" t="s">
        <v>613</v>
      </c>
      <c r="N204" s="214">
        <v>42768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5">
        <v>80</v>
      </c>
      <c r="B205" s="206">
        <v>42739</v>
      </c>
      <c r="C205" s="206"/>
      <c r="D205" s="207" t="s">
        <v>96</v>
      </c>
      <c r="E205" s="208" t="s">
        <v>645</v>
      </c>
      <c r="F205" s="209">
        <v>99.5</v>
      </c>
      <c r="G205" s="208"/>
      <c r="H205" s="208">
        <v>158</v>
      </c>
      <c r="I205" s="210">
        <v>158</v>
      </c>
      <c r="J205" s="211" t="s">
        <v>703</v>
      </c>
      <c r="K205" s="212">
        <f t="shared" si="62"/>
        <v>58.5</v>
      </c>
      <c r="L205" s="213">
        <f t="shared" si="63"/>
        <v>0.5879396984924623</v>
      </c>
      <c r="M205" s="208" t="s">
        <v>613</v>
      </c>
      <c r="N205" s="214">
        <v>42898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5">
        <v>81</v>
      </c>
      <c r="B206" s="206">
        <v>42739</v>
      </c>
      <c r="C206" s="206"/>
      <c r="D206" s="207" t="s">
        <v>96</v>
      </c>
      <c r="E206" s="208" t="s">
        <v>645</v>
      </c>
      <c r="F206" s="209">
        <v>99.5</v>
      </c>
      <c r="G206" s="208"/>
      <c r="H206" s="208">
        <v>158</v>
      </c>
      <c r="I206" s="210">
        <v>158</v>
      </c>
      <c r="J206" s="211" t="s">
        <v>703</v>
      </c>
      <c r="K206" s="212">
        <v>58.5</v>
      </c>
      <c r="L206" s="213">
        <v>0.58793969849246197</v>
      </c>
      <c r="M206" s="208" t="s">
        <v>613</v>
      </c>
      <c r="N206" s="214">
        <v>42898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5">
        <v>82</v>
      </c>
      <c r="B207" s="206">
        <v>42786</v>
      </c>
      <c r="C207" s="206"/>
      <c r="D207" s="207" t="s">
        <v>187</v>
      </c>
      <c r="E207" s="208" t="s">
        <v>645</v>
      </c>
      <c r="F207" s="209">
        <v>140.5</v>
      </c>
      <c r="G207" s="208"/>
      <c r="H207" s="208">
        <v>220</v>
      </c>
      <c r="I207" s="210">
        <v>220</v>
      </c>
      <c r="J207" s="211" t="s">
        <v>703</v>
      </c>
      <c r="K207" s="212">
        <f>H207-F207</f>
        <v>79.5</v>
      </c>
      <c r="L207" s="213">
        <f>K207/F207</f>
        <v>0.5658362989323843</v>
      </c>
      <c r="M207" s="208" t="s">
        <v>613</v>
      </c>
      <c r="N207" s="214">
        <v>42864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5">
        <v>83</v>
      </c>
      <c r="B208" s="206">
        <v>42786</v>
      </c>
      <c r="C208" s="206"/>
      <c r="D208" s="207" t="s">
        <v>757</v>
      </c>
      <c r="E208" s="208" t="s">
        <v>645</v>
      </c>
      <c r="F208" s="209">
        <v>202.5</v>
      </c>
      <c r="G208" s="208"/>
      <c r="H208" s="208">
        <v>234</v>
      </c>
      <c r="I208" s="210">
        <v>234</v>
      </c>
      <c r="J208" s="211" t="s">
        <v>703</v>
      </c>
      <c r="K208" s="212">
        <v>31.5</v>
      </c>
      <c r="L208" s="213">
        <v>0.155555555555556</v>
      </c>
      <c r="M208" s="208" t="s">
        <v>613</v>
      </c>
      <c r="N208" s="214">
        <v>42836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05">
        <v>84</v>
      </c>
      <c r="B209" s="206">
        <v>42818</v>
      </c>
      <c r="C209" s="206"/>
      <c r="D209" s="207" t="s">
        <v>758</v>
      </c>
      <c r="E209" s="208" t="s">
        <v>645</v>
      </c>
      <c r="F209" s="209">
        <v>300.5</v>
      </c>
      <c r="G209" s="208"/>
      <c r="H209" s="208">
        <v>417.5</v>
      </c>
      <c r="I209" s="210">
        <v>420</v>
      </c>
      <c r="J209" s="211" t="s">
        <v>759</v>
      </c>
      <c r="K209" s="212">
        <f>H209-F209</f>
        <v>117</v>
      </c>
      <c r="L209" s="213">
        <f>K209/F209</f>
        <v>0.38935108153078202</v>
      </c>
      <c r="M209" s="208" t="s">
        <v>613</v>
      </c>
      <c r="N209" s="214">
        <v>43070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5">
        <v>85</v>
      </c>
      <c r="B210" s="206">
        <v>42818</v>
      </c>
      <c r="C210" s="206"/>
      <c r="D210" s="207" t="s">
        <v>733</v>
      </c>
      <c r="E210" s="208" t="s">
        <v>645</v>
      </c>
      <c r="F210" s="209">
        <v>850</v>
      </c>
      <c r="G210" s="208"/>
      <c r="H210" s="208">
        <v>1042.5</v>
      </c>
      <c r="I210" s="210">
        <v>1023</v>
      </c>
      <c r="J210" s="211" t="s">
        <v>760</v>
      </c>
      <c r="K210" s="212">
        <v>192.5</v>
      </c>
      <c r="L210" s="213">
        <v>0.22647058823529401</v>
      </c>
      <c r="M210" s="208" t="s">
        <v>613</v>
      </c>
      <c r="N210" s="214">
        <v>42830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5">
        <v>86</v>
      </c>
      <c r="B211" s="206">
        <v>42830</v>
      </c>
      <c r="C211" s="206"/>
      <c r="D211" s="207" t="s">
        <v>503</v>
      </c>
      <c r="E211" s="208" t="s">
        <v>645</v>
      </c>
      <c r="F211" s="209">
        <v>785</v>
      </c>
      <c r="G211" s="208"/>
      <c r="H211" s="208">
        <v>930</v>
      </c>
      <c r="I211" s="210">
        <v>920</v>
      </c>
      <c r="J211" s="211" t="s">
        <v>761</v>
      </c>
      <c r="K211" s="212">
        <f>H211-F211</f>
        <v>145</v>
      </c>
      <c r="L211" s="213">
        <f>K211/F211</f>
        <v>0.18471337579617833</v>
      </c>
      <c r="M211" s="208" t="s">
        <v>613</v>
      </c>
      <c r="N211" s="214">
        <v>42976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5">
        <v>87</v>
      </c>
      <c r="B212" s="216">
        <v>42831</v>
      </c>
      <c r="C212" s="216"/>
      <c r="D212" s="217" t="s">
        <v>762</v>
      </c>
      <c r="E212" s="218" t="s">
        <v>645</v>
      </c>
      <c r="F212" s="219">
        <v>40</v>
      </c>
      <c r="G212" s="219"/>
      <c r="H212" s="220">
        <v>13.1</v>
      </c>
      <c r="I212" s="220">
        <v>60</v>
      </c>
      <c r="J212" s="221" t="s">
        <v>763</v>
      </c>
      <c r="K212" s="222">
        <v>-26.9</v>
      </c>
      <c r="L212" s="223">
        <v>-0.67249999999999999</v>
      </c>
      <c r="M212" s="219" t="s">
        <v>626</v>
      </c>
      <c r="N212" s="216">
        <v>43138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5">
        <v>88</v>
      </c>
      <c r="B213" s="206">
        <v>42837</v>
      </c>
      <c r="C213" s="206"/>
      <c r="D213" s="207" t="s">
        <v>95</v>
      </c>
      <c r="E213" s="208" t="s">
        <v>645</v>
      </c>
      <c r="F213" s="209">
        <v>289.5</v>
      </c>
      <c r="G213" s="208"/>
      <c r="H213" s="208">
        <v>354</v>
      </c>
      <c r="I213" s="210">
        <v>360</v>
      </c>
      <c r="J213" s="211" t="s">
        <v>764</v>
      </c>
      <c r="K213" s="212">
        <f t="shared" ref="K213:K221" si="64">H213-F213</f>
        <v>64.5</v>
      </c>
      <c r="L213" s="213">
        <f t="shared" ref="L213:L221" si="65">K213/F213</f>
        <v>0.22279792746113988</v>
      </c>
      <c r="M213" s="208" t="s">
        <v>613</v>
      </c>
      <c r="N213" s="214">
        <v>43040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5">
        <v>89</v>
      </c>
      <c r="B214" s="206">
        <v>42845</v>
      </c>
      <c r="C214" s="206"/>
      <c r="D214" s="207" t="s">
        <v>439</v>
      </c>
      <c r="E214" s="208" t="s">
        <v>645</v>
      </c>
      <c r="F214" s="209">
        <v>700</v>
      </c>
      <c r="G214" s="208"/>
      <c r="H214" s="208">
        <v>840</v>
      </c>
      <c r="I214" s="210">
        <v>840</v>
      </c>
      <c r="J214" s="211" t="s">
        <v>765</v>
      </c>
      <c r="K214" s="212">
        <f t="shared" si="64"/>
        <v>140</v>
      </c>
      <c r="L214" s="213">
        <f t="shared" si="65"/>
        <v>0.2</v>
      </c>
      <c r="M214" s="208" t="s">
        <v>613</v>
      </c>
      <c r="N214" s="214">
        <v>42893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05">
        <v>90</v>
      </c>
      <c r="B215" s="206">
        <v>42887</v>
      </c>
      <c r="C215" s="206"/>
      <c r="D215" s="207" t="s">
        <v>766</v>
      </c>
      <c r="E215" s="208" t="s">
        <v>645</v>
      </c>
      <c r="F215" s="209">
        <v>130</v>
      </c>
      <c r="G215" s="208"/>
      <c r="H215" s="208">
        <v>144.25</v>
      </c>
      <c r="I215" s="210">
        <v>170</v>
      </c>
      <c r="J215" s="211" t="s">
        <v>767</v>
      </c>
      <c r="K215" s="212">
        <f t="shared" si="64"/>
        <v>14.25</v>
      </c>
      <c r="L215" s="213">
        <f t="shared" si="65"/>
        <v>0.10961538461538461</v>
      </c>
      <c r="M215" s="208" t="s">
        <v>613</v>
      </c>
      <c r="N215" s="214">
        <v>43675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5">
        <v>91</v>
      </c>
      <c r="B216" s="206">
        <v>42901</v>
      </c>
      <c r="C216" s="206"/>
      <c r="D216" s="207" t="s">
        <v>768</v>
      </c>
      <c r="E216" s="208" t="s">
        <v>645</v>
      </c>
      <c r="F216" s="209">
        <v>214.5</v>
      </c>
      <c r="G216" s="208"/>
      <c r="H216" s="208">
        <v>262</v>
      </c>
      <c r="I216" s="210">
        <v>262</v>
      </c>
      <c r="J216" s="211" t="s">
        <v>769</v>
      </c>
      <c r="K216" s="212">
        <f t="shared" si="64"/>
        <v>47.5</v>
      </c>
      <c r="L216" s="213">
        <f t="shared" si="65"/>
        <v>0.22144522144522144</v>
      </c>
      <c r="M216" s="208" t="s">
        <v>613</v>
      </c>
      <c r="N216" s="214">
        <v>42977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36">
        <v>92</v>
      </c>
      <c r="B217" s="237">
        <v>42933</v>
      </c>
      <c r="C217" s="237"/>
      <c r="D217" s="238" t="s">
        <v>770</v>
      </c>
      <c r="E217" s="239" t="s">
        <v>645</v>
      </c>
      <c r="F217" s="240">
        <v>370</v>
      </c>
      <c r="G217" s="239"/>
      <c r="H217" s="239">
        <v>447.5</v>
      </c>
      <c r="I217" s="241">
        <v>450</v>
      </c>
      <c r="J217" s="242" t="s">
        <v>703</v>
      </c>
      <c r="K217" s="212">
        <f t="shared" si="64"/>
        <v>77.5</v>
      </c>
      <c r="L217" s="243">
        <f t="shared" si="65"/>
        <v>0.20945945945945946</v>
      </c>
      <c r="M217" s="239" t="s">
        <v>613</v>
      </c>
      <c r="N217" s="244">
        <v>43035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36">
        <v>93</v>
      </c>
      <c r="B218" s="237">
        <v>42943</v>
      </c>
      <c r="C218" s="237"/>
      <c r="D218" s="238" t="s">
        <v>185</v>
      </c>
      <c r="E218" s="239" t="s">
        <v>645</v>
      </c>
      <c r="F218" s="240">
        <v>657.5</v>
      </c>
      <c r="G218" s="239"/>
      <c r="H218" s="239">
        <v>825</v>
      </c>
      <c r="I218" s="241">
        <v>820</v>
      </c>
      <c r="J218" s="242" t="s">
        <v>703</v>
      </c>
      <c r="K218" s="212">
        <f t="shared" si="64"/>
        <v>167.5</v>
      </c>
      <c r="L218" s="243">
        <f t="shared" si="65"/>
        <v>0.25475285171102663</v>
      </c>
      <c r="M218" s="239" t="s">
        <v>613</v>
      </c>
      <c r="N218" s="244">
        <v>43090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5">
        <v>94</v>
      </c>
      <c r="B219" s="206">
        <v>42964</v>
      </c>
      <c r="C219" s="206"/>
      <c r="D219" s="207" t="s">
        <v>370</v>
      </c>
      <c r="E219" s="208" t="s">
        <v>645</v>
      </c>
      <c r="F219" s="209">
        <v>605</v>
      </c>
      <c r="G219" s="208"/>
      <c r="H219" s="208">
        <v>750</v>
      </c>
      <c r="I219" s="210">
        <v>750</v>
      </c>
      <c r="J219" s="211" t="s">
        <v>761</v>
      </c>
      <c r="K219" s="212">
        <f t="shared" si="64"/>
        <v>145</v>
      </c>
      <c r="L219" s="213">
        <f t="shared" si="65"/>
        <v>0.23966942148760331</v>
      </c>
      <c r="M219" s="208" t="s">
        <v>613</v>
      </c>
      <c r="N219" s="214">
        <v>43027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5">
        <v>95</v>
      </c>
      <c r="B220" s="216">
        <v>42979</v>
      </c>
      <c r="C220" s="216"/>
      <c r="D220" s="224" t="s">
        <v>771</v>
      </c>
      <c r="E220" s="219" t="s">
        <v>645</v>
      </c>
      <c r="F220" s="219">
        <v>255</v>
      </c>
      <c r="G220" s="220"/>
      <c r="H220" s="220">
        <v>217.25</v>
      </c>
      <c r="I220" s="220">
        <v>320</v>
      </c>
      <c r="J220" s="221" t="s">
        <v>772</v>
      </c>
      <c r="K220" s="222">
        <f t="shared" si="64"/>
        <v>-37.75</v>
      </c>
      <c r="L220" s="225">
        <f t="shared" si="65"/>
        <v>-0.14803921568627451</v>
      </c>
      <c r="M220" s="219" t="s">
        <v>626</v>
      </c>
      <c r="N220" s="216">
        <v>43661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05">
        <v>96</v>
      </c>
      <c r="B221" s="206">
        <v>42997</v>
      </c>
      <c r="C221" s="206"/>
      <c r="D221" s="207" t="s">
        <v>773</v>
      </c>
      <c r="E221" s="208" t="s">
        <v>645</v>
      </c>
      <c r="F221" s="209">
        <v>215</v>
      </c>
      <c r="G221" s="208"/>
      <c r="H221" s="208">
        <v>258</v>
      </c>
      <c r="I221" s="210">
        <v>258</v>
      </c>
      <c r="J221" s="211" t="s">
        <v>703</v>
      </c>
      <c r="K221" s="212">
        <f t="shared" si="64"/>
        <v>43</v>
      </c>
      <c r="L221" s="213">
        <f t="shared" si="65"/>
        <v>0.2</v>
      </c>
      <c r="M221" s="208" t="s">
        <v>613</v>
      </c>
      <c r="N221" s="214">
        <v>43040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05">
        <v>97</v>
      </c>
      <c r="B222" s="206">
        <v>42997</v>
      </c>
      <c r="C222" s="206"/>
      <c r="D222" s="207" t="s">
        <v>773</v>
      </c>
      <c r="E222" s="208" t="s">
        <v>645</v>
      </c>
      <c r="F222" s="209">
        <v>215</v>
      </c>
      <c r="G222" s="208"/>
      <c r="H222" s="208">
        <v>258</v>
      </c>
      <c r="I222" s="210">
        <v>258</v>
      </c>
      <c r="J222" s="242" t="s">
        <v>703</v>
      </c>
      <c r="K222" s="212">
        <v>43</v>
      </c>
      <c r="L222" s="213">
        <v>0.2</v>
      </c>
      <c r="M222" s="208" t="s">
        <v>613</v>
      </c>
      <c r="N222" s="214">
        <v>43040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36">
        <v>98</v>
      </c>
      <c r="B223" s="237">
        <v>42998</v>
      </c>
      <c r="C223" s="237"/>
      <c r="D223" s="238" t="s">
        <v>774</v>
      </c>
      <c r="E223" s="239" t="s">
        <v>645</v>
      </c>
      <c r="F223" s="209">
        <v>75</v>
      </c>
      <c r="G223" s="239"/>
      <c r="H223" s="239">
        <v>90</v>
      </c>
      <c r="I223" s="241">
        <v>90</v>
      </c>
      <c r="J223" s="211" t="s">
        <v>775</v>
      </c>
      <c r="K223" s="212">
        <f t="shared" ref="K223:K228" si="66">H223-F223</f>
        <v>15</v>
      </c>
      <c r="L223" s="213">
        <f t="shared" ref="L223:L228" si="67">K223/F223</f>
        <v>0.2</v>
      </c>
      <c r="M223" s="208" t="s">
        <v>613</v>
      </c>
      <c r="N223" s="214">
        <v>43019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36">
        <v>99</v>
      </c>
      <c r="B224" s="237">
        <v>43011</v>
      </c>
      <c r="C224" s="237"/>
      <c r="D224" s="238" t="s">
        <v>628</v>
      </c>
      <c r="E224" s="239" t="s">
        <v>645</v>
      </c>
      <c r="F224" s="240">
        <v>315</v>
      </c>
      <c r="G224" s="239"/>
      <c r="H224" s="239">
        <v>392</v>
      </c>
      <c r="I224" s="241">
        <v>384</v>
      </c>
      <c r="J224" s="242" t="s">
        <v>776</v>
      </c>
      <c r="K224" s="212">
        <f t="shared" si="66"/>
        <v>77</v>
      </c>
      <c r="L224" s="243">
        <f t="shared" si="67"/>
        <v>0.24444444444444444</v>
      </c>
      <c r="M224" s="239" t="s">
        <v>613</v>
      </c>
      <c r="N224" s="244">
        <v>43017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6">
        <v>100</v>
      </c>
      <c r="B225" s="237">
        <v>43013</v>
      </c>
      <c r="C225" s="237"/>
      <c r="D225" s="238" t="s">
        <v>477</v>
      </c>
      <c r="E225" s="239" t="s">
        <v>645</v>
      </c>
      <c r="F225" s="240">
        <v>145</v>
      </c>
      <c r="G225" s="239"/>
      <c r="H225" s="239">
        <v>179</v>
      </c>
      <c r="I225" s="241">
        <v>180</v>
      </c>
      <c r="J225" s="242" t="s">
        <v>777</v>
      </c>
      <c r="K225" s="212">
        <f t="shared" si="66"/>
        <v>34</v>
      </c>
      <c r="L225" s="243">
        <f t="shared" si="67"/>
        <v>0.23448275862068965</v>
      </c>
      <c r="M225" s="239" t="s">
        <v>613</v>
      </c>
      <c r="N225" s="244">
        <v>43025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36">
        <v>101</v>
      </c>
      <c r="B226" s="237">
        <v>43014</v>
      </c>
      <c r="C226" s="237"/>
      <c r="D226" s="238" t="s">
        <v>342</v>
      </c>
      <c r="E226" s="239" t="s">
        <v>645</v>
      </c>
      <c r="F226" s="240">
        <v>256</v>
      </c>
      <c r="G226" s="239"/>
      <c r="H226" s="239">
        <v>323</v>
      </c>
      <c r="I226" s="241">
        <v>320</v>
      </c>
      <c r="J226" s="242" t="s">
        <v>703</v>
      </c>
      <c r="K226" s="212">
        <f t="shared" si="66"/>
        <v>67</v>
      </c>
      <c r="L226" s="243">
        <f t="shared" si="67"/>
        <v>0.26171875</v>
      </c>
      <c r="M226" s="239" t="s">
        <v>613</v>
      </c>
      <c r="N226" s="244">
        <v>43067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36">
        <v>102</v>
      </c>
      <c r="B227" s="237">
        <v>43017</v>
      </c>
      <c r="C227" s="237"/>
      <c r="D227" s="238" t="s">
        <v>360</v>
      </c>
      <c r="E227" s="239" t="s">
        <v>645</v>
      </c>
      <c r="F227" s="240">
        <v>137.5</v>
      </c>
      <c r="G227" s="239"/>
      <c r="H227" s="239">
        <v>184</v>
      </c>
      <c r="I227" s="241">
        <v>183</v>
      </c>
      <c r="J227" s="242" t="s">
        <v>778</v>
      </c>
      <c r="K227" s="212">
        <f t="shared" si="66"/>
        <v>46.5</v>
      </c>
      <c r="L227" s="243">
        <f t="shared" si="67"/>
        <v>0.33818181818181819</v>
      </c>
      <c r="M227" s="239" t="s">
        <v>613</v>
      </c>
      <c r="N227" s="244">
        <v>43108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36">
        <v>103</v>
      </c>
      <c r="B228" s="237">
        <v>43018</v>
      </c>
      <c r="C228" s="237"/>
      <c r="D228" s="238" t="s">
        <v>779</v>
      </c>
      <c r="E228" s="239" t="s">
        <v>645</v>
      </c>
      <c r="F228" s="240">
        <v>125.5</v>
      </c>
      <c r="G228" s="239"/>
      <c r="H228" s="239">
        <v>158</v>
      </c>
      <c r="I228" s="241">
        <v>155</v>
      </c>
      <c r="J228" s="242" t="s">
        <v>780</v>
      </c>
      <c r="K228" s="212">
        <f t="shared" si="66"/>
        <v>32.5</v>
      </c>
      <c r="L228" s="243">
        <f t="shared" si="67"/>
        <v>0.25896414342629481</v>
      </c>
      <c r="M228" s="239" t="s">
        <v>613</v>
      </c>
      <c r="N228" s="244">
        <v>43067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36">
        <v>104</v>
      </c>
      <c r="B229" s="237">
        <v>43018</v>
      </c>
      <c r="C229" s="237"/>
      <c r="D229" s="238" t="s">
        <v>781</v>
      </c>
      <c r="E229" s="239" t="s">
        <v>645</v>
      </c>
      <c r="F229" s="240">
        <v>895</v>
      </c>
      <c r="G229" s="239"/>
      <c r="H229" s="239">
        <v>1122.5</v>
      </c>
      <c r="I229" s="241">
        <v>1078</v>
      </c>
      <c r="J229" s="242" t="s">
        <v>782</v>
      </c>
      <c r="K229" s="212">
        <v>227.5</v>
      </c>
      <c r="L229" s="243">
        <v>0.25418994413407803</v>
      </c>
      <c r="M229" s="239" t="s">
        <v>613</v>
      </c>
      <c r="N229" s="244">
        <v>43117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36">
        <v>105</v>
      </c>
      <c r="B230" s="237">
        <v>43020</v>
      </c>
      <c r="C230" s="237"/>
      <c r="D230" s="238" t="s">
        <v>351</v>
      </c>
      <c r="E230" s="239" t="s">
        <v>645</v>
      </c>
      <c r="F230" s="240">
        <v>525</v>
      </c>
      <c r="G230" s="239"/>
      <c r="H230" s="239">
        <v>629</v>
      </c>
      <c r="I230" s="241">
        <v>629</v>
      </c>
      <c r="J230" s="242" t="s">
        <v>703</v>
      </c>
      <c r="K230" s="212">
        <v>104</v>
      </c>
      <c r="L230" s="243">
        <v>0.19809523809523799</v>
      </c>
      <c r="M230" s="239" t="s">
        <v>613</v>
      </c>
      <c r="N230" s="244">
        <v>43119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36">
        <v>106</v>
      </c>
      <c r="B231" s="237">
        <v>43046</v>
      </c>
      <c r="C231" s="237"/>
      <c r="D231" s="238" t="s">
        <v>397</v>
      </c>
      <c r="E231" s="239" t="s">
        <v>645</v>
      </c>
      <c r="F231" s="240">
        <v>740</v>
      </c>
      <c r="G231" s="239"/>
      <c r="H231" s="239">
        <v>892.5</v>
      </c>
      <c r="I231" s="241">
        <v>900</v>
      </c>
      <c r="J231" s="242" t="s">
        <v>783</v>
      </c>
      <c r="K231" s="212">
        <f t="shared" ref="K231:K233" si="68">H231-F231</f>
        <v>152.5</v>
      </c>
      <c r="L231" s="243">
        <f t="shared" ref="L231:L233" si="69">K231/F231</f>
        <v>0.20608108108108109</v>
      </c>
      <c r="M231" s="239" t="s">
        <v>613</v>
      </c>
      <c r="N231" s="244">
        <v>43052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05">
        <v>107</v>
      </c>
      <c r="B232" s="206">
        <v>43073</v>
      </c>
      <c r="C232" s="206"/>
      <c r="D232" s="207" t="s">
        <v>784</v>
      </c>
      <c r="E232" s="208" t="s">
        <v>645</v>
      </c>
      <c r="F232" s="209">
        <v>118.5</v>
      </c>
      <c r="G232" s="208"/>
      <c r="H232" s="208">
        <v>143.5</v>
      </c>
      <c r="I232" s="210">
        <v>145</v>
      </c>
      <c r="J232" s="211" t="s">
        <v>635</v>
      </c>
      <c r="K232" s="212">
        <f t="shared" si="68"/>
        <v>25</v>
      </c>
      <c r="L232" s="213">
        <f t="shared" si="69"/>
        <v>0.2109704641350211</v>
      </c>
      <c r="M232" s="208" t="s">
        <v>613</v>
      </c>
      <c r="N232" s="214">
        <v>43097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5">
        <v>108</v>
      </c>
      <c r="B233" s="216">
        <v>43090</v>
      </c>
      <c r="C233" s="216"/>
      <c r="D233" s="217" t="s">
        <v>445</v>
      </c>
      <c r="E233" s="218" t="s">
        <v>645</v>
      </c>
      <c r="F233" s="219">
        <v>715</v>
      </c>
      <c r="G233" s="219"/>
      <c r="H233" s="220">
        <v>500</v>
      </c>
      <c r="I233" s="220">
        <v>872</v>
      </c>
      <c r="J233" s="221" t="s">
        <v>785</v>
      </c>
      <c r="K233" s="222">
        <f t="shared" si="68"/>
        <v>-215</v>
      </c>
      <c r="L233" s="223">
        <f t="shared" si="69"/>
        <v>-0.30069930069930068</v>
      </c>
      <c r="M233" s="219" t="s">
        <v>626</v>
      </c>
      <c r="N233" s="216">
        <v>43670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05">
        <v>109</v>
      </c>
      <c r="B234" s="206">
        <v>43098</v>
      </c>
      <c r="C234" s="206"/>
      <c r="D234" s="207" t="s">
        <v>628</v>
      </c>
      <c r="E234" s="208" t="s">
        <v>645</v>
      </c>
      <c r="F234" s="209">
        <v>435</v>
      </c>
      <c r="G234" s="208"/>
      <c r="H234" s="208">
        <v>542.5</v>
      </c>
      <c r="I234" s="210">
        <v>539</v>
      </c>
      <c r="J234" s="211" t="s">
        <v>703</v>
      </c>
      <c r="K234" s="212">
        <v>107.5</v>
      </c>
      <c r="L234" s="213">
        <v>0.247126436781609</v>
      </c>
      <c r="M234" s="208" t="s">
        <v>613</v>
      </c>
      <c r="N234" s="214">
        <v>43206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05">
        <v>110</v>
      </c>
      <c r="B235" s="206">
        <v>43098</v>
      </c>
      <c r="C235" s="206"/>
      <c r="D235" s="207" t="s">
        <v>584</v>
      </c>
      <c r="E235" s="208" t="s">
        <v>645</v>
      </c>
      <c r="F235" s="209">
        <v>885</v>
      </c>
      <c r="G235" s="208"/>
      <c r="H235" s="208">
        <v>1090</v>
      </c>
      <c r="I235" s="210">
        <v>1084</v>
      </c>
      <c r="J235" s="211" t="s">
        <v>703</v>
      </c>
      <c r="K235" s="212">
        <v>205</v>
      </c>
      <c r="L235" s="213">
        <v>0.23163841807909599</v>
      </c>
      <c r="M235" s="208" t="s">
        <v>613</v>
      </c>
      <c r="N235" s="214">
        <v>43213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45">
        <v>111</v>
      </c>
      <c r="B236" s="246">
        <v>43192</v>
      </c>
      <c r="C236" s="246"/>
      <c r="D236" s="224" t="s">
        <v>786</v>
      </c>
      <c r="E236" s="219" t="s">
        <v>645</v>
      </c>
      <c r="F236" s="247">
        <v>478.5</v>
      </c>
      <c r="G236" s="219"/>
      <c r="H236" s="219">
        <v>442</v>
      </c>
      <c r="I236" s="220">
        <v>613</v>
      </c>
      <c r="J236" s="221" t="s">
        <v>787</v>
      </c>
      <c r="K236" s="222">
        <f t="shared" ref="K236:K239" si="70">H236-F236</f>
        <v>-36.5</v>
      </c>
      <c r="L236" s="223">
        <f t="shared" ref="L236:L239" si="71">K236/F236</f>
        <v>-7.6280041797283177E-2</v>
      </c>
      <c r="M236" s="219" t="s">
        <v>626</v>
      </c>
      <c r="N236" s="216">
        <v>43762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5">
        <v>112</v>
      </c>
      <c r="B237" s="216">
        <v>43194</v>
      </c>
      <c r="C237" s="216"/>
      <c r="D237" s="217" t="s">
        <v>788</v>
      </c>
      <c r="E237" s="218" t="s">
        <v>645</v>
      </c>
      <c r="F237" s="219">
        <f>141.5-7.3</f>
        <v>134.19999999999999</v>
      </c>
      <c r="G237" s="219"/>
      <c r="H237" s="220">
        <v>77</v>
      </c>
      <c r="I237" s="220">
        <v>180</v>
      </c>
      <c r="J237" s="221" t="s">
        <v>789</v>
      </c>
      <c r="K237" s="222">
        <f t="shared" si="70"/>
        <v>-57.199999999999989</v>
      </c>
      <c r="L237" s="223">
        <f t="shared" si="71"/>
        <v>-0.42622950819672129</v>
      </c>
      <c r="M237" s="219" t="s">
        <v>626</v>
      </c>
      <c r="N237" s="216">
        <v>43522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5">
        <v>113</v>
      </c>
      <c r="B238" s="216">
        <v>43209</v>
      </c>
      <c r="C238" s="216"/>
      <c r="D238" s="217" t="s">
        <v>790</v>
      </c>
      <c r="E238" s="218" t="s">
        <v>645</v>
      </c>
      <c r="F238" s="219">
        <v>430</v>
      </c>
      <c r="G238" s="219"/>
      <c r="H238" s="220">
        <v>220</v>
      </c>
      <c r="I238" s="220">
        <v>537</v>
      </c>
      <c r="J238" s="221" t="s">
        <v>791</v>
      </c>
      <c r="K238" s="222">
        <f t="shared" si="70"/>
        <v>-210</v>
      </c>
      <c r="L238" s="223">
        <f t="shared" si="71"/>
        <v>-0.48837209302325579</v>
      </c>
      <c r="M238" s="219" t="s">
        <v>626</v>
      </c>
      <c r="N238" s="216">
        <v>43252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36">
        <v>114</v>
      </c>
      <c r="B239" s="237">
        <v>43220</v>
      </c>
      <c r="C239" s="237"/>
      <c r="D239" s="238" t="s">
        <v>398</v>
      </c>
      <c r="E239" s="239" t="s">
        <v>645</v>
      </c>
      <c r="F239" s="239">
        <v>153.5</v>
      </c>
      <c r="G239" s="239"/>
      <c r="H239" s="239">
        <v>196</v>
      </c>
      <c r="I239" s="241">
        <v>196</v>
      </c>
      <c r="J239" s="211" t="s">
        <v>792</v>
      </c>
      <c r="K239" s="212">
        <f t="shared" si="70"/>
        <v>42.5</v>
      </c>
      <c r="L239" s="213">
        <f t="shared" si="71"/>
        <v>0.27687296416938112</v>
      </c>
      <c r="M239" s="208" t="s">
        <v>613</v>
      </c>
      <c r="N239" s="214">
        <v>43605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5">
        <v>115</v>
      </c>
      <c r="B240" s="216">
        <v>43306</v>
      </c>
      <c r="C240" s="216"/>
      <c r="D240" s="217" t="s">
        <v>762</v>
      </c>
      <c r="E240" s="218" t="s">
        <v>645</v>
      </c>
      <c r="F240" s="219">
        <v>27.5</v>
      </c>
      <c r="G240" s="219"/>
      <c r="H240" s="220">
        <v>13.1</v>
      </c>
      <c r="I240" s="220">
        <v>60</v>
      </c>
      <c r="J240" s="221" t="s">
        <v>793</v>
      </c>
      <c r="K240" s="222">
        <v>-14.4</v>
      </c>
      <c r="L240" s="223">
        <v>-0.52363636363636401</v>
      </c>
      <c r="M240" s="219" t="s">
        <v>626</v>
      </c>
      <c r="N240" s="216">
        <v>43138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45">
        <v>116</v>
      </c>
      <c r="B241" s="246">
        <v>43318</v>
      </c>
      <c r="C241" s="246"/>
      <c r="D241" s="224" t="s">
        <v>794</v>
      </c>
      <c r="E241" s="219" t="s">
        <v>645</v>
      </c>
      <c r="F241" s="219">
        <v>148.5</v>
      </c>
      <c r="G241" s="219"/>
      <c r="H241" s="219">
        <v>102</v>
      </c>
      <c r="I241" s="220">
        <v>182</v>
      </c>
      <c r="J241" s="221" t="s">
        <v>795</v>
      </c>
      <c r="K241" s="222">
        <f>H241-F241</f>
        <v>-46.5</v>
      </c>
      <c r="L241" s="223">
        <f>K241/F241</f>
        <v>-0.31313131313131315</v>
      </c>
      <c r="M241" s="219" t="s">
        <v>626</v>
      </c>
      <c r="N241" s="216">
        <v>43661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05">
        <v>117</v>
      </c>
      <c r="B242" s="206">
        <v>43335</v>
      </c>
      <c r="C242" s="206"/>
      <c r="D242" s="207" t="s">
        <v>796</v>
      </c>
      <c r="E242" s="208" t="s">
        <v>645</v>
      </c>
      <c r="F242" s="239">
        <v>285</v>
      </c>
      <c r="G242" s="208"/>
      <c r="H242" s="208">
        <v>355</v>
      </c>
      <c r="I242" s="210">
        <v>364</v>
      </c>
      <c r="J242" s="211" t="s">
        <v>797</v>
      </c>
      <c r="K242" s="212">
        <v>70</v>
      </c>
      <c r="L242" s="213">
        <v>0.24561403508771901</v>
      </c>
      <c r="M242" s="208" t="s">
        <v>613</v>
      </c>
      <c r="N242" s="214">
        <v>43455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05">
        <v>118</v>
      </c>
      <c r="B243" s="206">
        <v>43341</v>
      </c>
      <c r="C243" s="206"/>
      <c r="D243" s="207" t="s">
        <v>386</v>
      </c>
      <c r="E243" s="208" t="s">
        <v>645</v>
      </c>
      <c r="F243" s="239">
        <v>525</v>
      </c>
      <c r="G243" s="208"/>
      <c r="H243" s="208">
        <v>585</v>
      </c>
      <c r="I243" s="210">
        <v>635</v>
      </c>
      <c r="J243" s="211" t="s">
        <v>798</v>
      </c>
      <c r="K243" s="212">
        <f t="shared" ref="K243:K260" si="72">H243-F243</f>
        <v>60</v>
      </c>
      <c r="L243" s="213">
        <f t="shared" ref="L243:L260" si="73">K243/F243</f>
        <v>0.11428571428571428</v>
      </c>
      <c r="M243" s="208" t="s">
        <v>613</v>
      </c>
      <c r="N243" s="214">
        <v>43662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05">
        <v>119</v>
      </c>
      <c r="B244" s="206">
        <v>43395</v>
      </c>
      <c r="C244" s="206"/>
      <c r="D244" s="207" t="s">
        <v>370</v>
      </c>
      <c r="E244" s="208" t="s">
        <v>645</v>
      </c>
      <c r="F244" s="239">
        <v>475</v>
      </c>
      <c r="G244" s="208"/>
      <c r="H244" s="208">
        <v>574</v>
      </c>
      <c r="I244" s="210">
        <v>570</v>
      </c>
      <c r="J244" s="211" t="s">
        <v>703</v>
      </c>
      <c r="K244" s="212">
        <f t="shared" si="72"/>
        <v>99</v>
      </c>
      <c r="L244" s="213">
        <f t="shared" si="73"/>
        <v>0.20842105263157895</v>
      </c>
      <c r="M244" s="208" t="s">
        <v>613</v>
      </c>
      <c r="N244" s="214">
        <v>43403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36">
        <v>120</v>
      </c>
      <c r="B245" s="237">
        <v>43397</v>
      </c>
      <c r="C245" s="237"/>
      <c r="D245" s="238" t="s">
        <v>393</v>
      </c>
      <c r="E245" s="239" t="s">
        <v>645</v>
      </c>
      <c r="F245" s="239">
        <v>707.5</v>
      </c>
      <c r="G245" s="239"/>
      <c r="H245" s="239">
        <v>872</v>
      </c>
      <c r="I245" s="241">
        <v>872</v>
      </c>
      <c r="J245" s="242" t="s">
        <v>703</v>
      </c>
      <c r="K245" s="212">
        <f t="shared" si="72"/>
        <v>164.5</v>
      </c>
      <c r="L245" s="243">
        <f t="shared" si="73"/>
        <v>0.23250883392226149</v>
      </c>
      <c r="M245" s="239" t="s">
        <v>613</v>
      </c>
      <c r="N245" s="244">
        <v>43482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36">
        <v>121</v>
      </c>
      <c r="B246" s="237">
        <v>43398</v>
      </c>
      <c r="C246" s="237"/>
      <c r="D246" s="238" t="s">
        <v>799</v>
      </c>
      <c r="E246" s="239" t="s">
        <v>645</v>
      </c>
      <c r="F246" s="239">
        <v>162</v>
      </c>
      <c r="G246" s="239"/>
      <c r="H246" s="239">
        <v>204</v>
      </c>
      <c r="I246" s="241">
        <v>209</v>
      </c>
      <c r="J246" s="242" t="s">
        <v>800</v>
      </c>
      <c r="K246" s="212">
        <f t="shared" si="72"/>
        <v>42</v>
      </c>
      <c r="L246" s="243">
        <f t="shared" si="73"/>
        <v>0.25925925925925924</v>
      </c>
      <c r="M246" s="239" t="s">
        <v>613</v>
      </c>
      <c r="N246" s="244">
        <v>43539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36">
        <v>122</v>
      </c>
      <c r="B247" s="237">
        <v>43399</v>
      </c>
      <c r="C247" s="237"/>
      <c r="D247" s="238" t="s">
        <v>496</v>
      </c>
      <c r="E247" s="239" t="s">
        <v>645</v>
      </c>
      <c r="F247" s="239">
        <v>240</v>
      </c>
      <c r="G247" s="239"/>
      <c r="H247" s="239">
        <v>297</v>
      </c>
      <c r="I247" s="241">
        <v>297</v>
      </c>
      <c r="J247" s="242" t="s">
        <v>703</v>
      </c>
      <c r="K247" s="248">
        <f t="shared" si="72"/>
        <v>57</v>
      </c>
      <c r="L247" s="243">
        <f t="shared" si="73"/>
        <v>0.23749999999999999</v>
      </c>
      <c r="M247" s="239" t="s">
        <v>613</v>
      </c>
      <c r="N247" s="244">
        <v>43417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5">
        <v>123</v>
      </c>
      <c r="B248" s="206">
        <v>43439</v>
      </c>
      <c r="C248" s="206"/>
      <c r="D248" s="207" t="s">
        <v>801</v>
      </c>
      <c r="E248" s="208" t="s">
        <v>645</v>
      </c>
      <c r="F248" s="208">
        <v>202.5</v>
      </c>
      <c r="G248" s="208"/>
      <c r="H248" s="208">
        <v>255</v>
      </c>
      <c r="I248" s="210">
        <v>252</v>
      </c>
      <c r="J248" s="211" t="s">
        <v>703</v>
      </c>
      <c r="K248" s="212">
        <f t="shared" si="72"/>
        <v>52.5</v>
      </c>
      <c r="L248" s="213">
        <f t="shared" si="73"/>
        <v>0.25925925925925924</v>
      </c>
      <c r="M248" s="208" t="s">
        <v>613</v>
      </c>
      <c r="N248" s="214">
        <v>43542</v>
      </c>
      <c r="O248" s="1"/>
      <c r="P248" s="1"/>
      <c r="Q248" s="1"/>
      <c r="R248" s="6" t="s">
        <v>802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36">
        <v>124</v>
      </c>
      <c r="B249" s="237">
        <v>43465</v>
      </c>
      <c r="C249" s="206"/>
      <c r="D249" s="238" t="s">
        <v>426</v>
      </c>
      <c r="E249" s="239" t="s">
        <v>645</v>
      </c>
      <c r="F249" s="239">
        <v>710</v>
      </c>
      <c r="G249" s="239"/>
      <c r="H249" s="239">
        <v>866</v>
      </c>
      <c r="I249" s="241">
        <v>866</v>
      </c>
      <c r="J249" s="242" t="s">
        <v>703</v>
      </c>
      <c r="K249" s="212">
        <f t="shared" si="72"/>
        <v>156</v>
      </c>
      <c r="L249" s="213">
        <f t="shared" si="73"/>
        <v>0.21971830985915494</v>
      </c>
      <c r="M249" s="208" t="s">
        <v>613</v>
      </c>
      <c r="N249" s="214">
        <v>43553</v>
      </c>
      <c r="O249" s="1"/>
      <c r="P249" s="1"/>
      <c r="Q249" s="1"/>
      <c r="R249" s="6" t="s">
        <v>802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36">
        <v>125</v>
      </c>
      <c r="B250" s="237">
        <v>43522</v>
      </c>
      <c r="C250" s="237"/>
      <c r="D250" s="238" t="s">
        <v>154</v>
      </c>
      <c r="E250" s="239" t="s">
        <v>645</v>
      </c>
      <c r="F250" s="239">
        <v>337.25</v>
      </c>
      <c r="G250" s="239"/>
      <c r="H250" s="239">
        <v>398.5</v>
      </c>
      <c r="I250" s="241">
        <v>411</v>
      </c>
      <c r="J250" s="211" t="s">
        <v>803</v>
      </c>
      <c r="K250" s="212">
        <f t="shared" si="72"/>
        <v>61.25</v>
      </c>
      <c r="L250" s="213">
        <f t="shared" si="73"/>
        <v>0.1816160118606375</v>
      </c>
      <c r="M250" s="208" t="s">
        <v>613</v>
      </c>
      <c r="N250" s="214">
        <v>43760</v>
      </c>
      <c r="O250" s="1"/>
      <c r="P250" s="1"/>
      <c r="Q250" s="1"/>
      <c r="R250" s="6" t="s">
        <v>802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49">
        <v>126</v>
      </c>
      <c r="B251" s="250">
        <v>43559</v>
      </c>
      <c r="C251" s="250"/>
      <c r="D251" s="251" t="s">
        <v>804</v>
      </c>
      <c r="E251" s="252" t="s">
        <v>645</v>
      </c>
      <c r="F251" s="252">
        <v>130</v>
      </c>
      <c r="G251" s="252"/>
      <c r="H251" s="252">
        <v>65</v>
      </c>
      <c r="I251" s="253">
        <v>158</v>
      </c>
      <c r="J251" s="221" t="s">
        <v>805</v>
      </c>
      <c r="K251" s="222">
        <f t="shared" si="72"/>
        <v>-65</v>
      </c>
      <c r="L251" s="223">
        <f t="shared" si="73"/>
        <v>-0.5</v>
      </c>
      <c r="M251" s="219" t="s">
        <v>626</v>
      </c>
      <c r="N251" s="216">
        <v>43726</v>
      </c>
      <c r="O251" s="1"/>
      <c r="P251" s="1"/>
      <c r="Q251" s="1"/>
      <c r="R251" s="6" t="s">
        <v>806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36">
        <v>127</v>
      </c>
      <c r="B252" s="237">
        <v>43017</v>
      </c>
      <c r="C252" s="237"/>
      <c r="D252" s="238" t="s">
        <v>187</v>
      </c>
      <c r="E252" s="239" t="s">
        <v>645</v>
      </c>
      <c r="F252" s="239">
        <v>141.5</v>
      </c>
      <c r="G252" s="239"/>
      <c r="H252" s="239">
        <v>183.5</v>
      </c>
      <c r="I252" s="241">
        <v>210</v>
      </c>
      <c r="J252" s="211" t="s">
        <v>800</v>
      </c>
      <c r="K252" s="212">
        <f t="shared" si="72"/>
        <v>42</v>
      </c>
      <c r="L252" s="213">
        <f t="shared" si="73"/>
        <v>0.29681978798586572</v>
      </c>
      <c r="M252" s="208" t="s">
        <v>613</v>
      </c>
      <c r="N252" s="214">
        <v>43042</v>
      </c>
      <c r="O252" s="1"/>
      <c r="P252" s="1"/>
      <c r="Q252" s="1"/>
      <c r="R252" s="6" t="s">
        <v>806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49">
        <v>128</v>
      </c>
      <c r="B253" s="250">
        <v>43074</v>
      </c>
      <c r="C253" s="250"/>
      <c r="D253" s="251" t="s">
        <v>807</v>
      </c>
      <c r="E253" s="252" t="s">
        <v>645</v>
      </c>
      <c r="F253" s="247">
        <v>172</v>
      </c>
      <c r="G253" s="252"/>
      <c r="H253" s="252">
        <v>155.25</v>
      </c>
      <c r="I253" s="253">
        <v>230</v>
      </c>
      <c r="J253" s="221" t="s">
        <v>808</v>
      </c>
      <c r="K253" s="222">
        <f t="shared" si="72"/>
        <v>-16.75</v>
      </c>
      <c r="L253" s="223">
        <f t="shared" si="73"/>
        <v>-9.7383720930232565E-2</v>
      </c>
      <c r="M253" s="219" t="s">
        <v>626</v>
      </c>
      <c r="N253" s="216">
        <v>43787</v>
      </c>
      <c r="O253" s="1"/>
      <c r="P253" s="1"/>
      <c r="Q253" s="1"/>
      <c r="R253" s="6" t="s">
        <v>806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36">
        <v>129</v>
      </c>
      <c r="B254" s="237">
        <v>43398</v>
      </c>
      <c r="C254" s="237"/>
      <c r="D254" s="238" t="s">
        <v>109</v>
      </c>
      <c r="E254" s="239" t="s">
        <v>645</v>
      </c>
      <c r="F254" s="239">
        <v>698.5</v>
      </c>
      <c r="G254" s="239"/>
      <c r="H254" s="239">
        <v>890</v>
      </c>
      <c r="I254" s="241">
        <v>890</v>
      </c>
      <c r="J254" s="211" t="s">
        <v>809</v>
      </c>
      <c r="K254" s="212">
        <f t="shared" si="72"/>
        <v>191.5</v>
      </c>
      <c r="L254" s="213">
        <f t="shared" si="73"/>
        <v>0.27415891195418757</v>
      </c>
      <c r="M254" s="208" t="s">
        <v>613</v>
      </c>
      <c r="N254" s="214">
        <v>44328</v>
      </c>
      <c r="O254" s="1"/>
      <c r="P254" s="1"/>
      <c r="Q254" s="1"/>
      <c r="R254" s="6" t="s">
        <v>802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36">
        <v>130</v>
      </c>
      <c r="B255" s="237">
        <v>42877</v>
      </c>
      <c r="C255" s="237"/>
      <c r="D255" s="238" t="s">
        <v>385</v>
      </c>
      <c r="E255" s="239" t="s">
        <v>645</v>
      </c>
      <c r="F255" s="239">
        <v>127.6</v>
      </c>
      <c r="G255" s="239"/>
      <c r="H255" s="239">
        <v>138</v>
      </c>
      <c r="I255" s="241">
        <v>190</v>
      </c>
      <c r="J255" s="211" t="s">
        <v>810</v>
      </c>
      <c r="K255" s="212">
        <f t="shared" si="72"/>
        <v>10.400000000000006</v>
      </c>
      <c r="L255" s="213">
        <f t="shared" si="73"/>
        <v>8.1504702194357417E-2</v>
      </c>
      <c r="M255" s="208" t="s">
        <v>613</v>
      </c>
      <c r="N255" s="214">
        <v>43774</v>
      </c>
      <c r="O255" s="1"/>
      <c r="P255" s="1"/>
      <c r="Q255" s="1"/>
      <c r="R255" s="6" t="s">
        <v>806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6">
        <v>131</v>
      </c>
      <c r="B256" s="237">
        <v>43158</v>
      </c>
      <c r="C256" s="237"/>
      <c r="D256" s="238" t="s">
        <v>811</v>
      </c>
      <c r="E256" s="239" t="s">
        <v>645</v>
      </c>
      <c r="F256" s="239">
        <v>317</v>
      </c>
      <c r="G256" s="239"/>
      <c r="H256" s="239">
        <v>382.5</v>
      </c>
      <c r="I256" s="241">
        <v>398</v>
      </c>
      <c r="J256" s="211" t="s">
        <v>812</v>
      </c>
      <c r="K256" s="212">
        <f t="shared" si="72"/>
        <v>65.5</v>
      </c>
      <c r="L256" s="213">
        <f t="shared" si="73"/>
        <v>0.20662460567823343</v>
      </c>
      <c r="M256" s="208" t="s">
        <v>613</v>
      </c>
      <c r="N256" s="214">
        <v>44238</v>
      </c>
      <c r="O256" s="1"/>
      <c r="P256" s="1"/>
      <c r="Q256" s="1"/>
      <c r="R256" s="6" t="s">
        <v>806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49">
        <v>132</v>
      </c>
      <c r="B257" s="250">
        <v>43164</v>
      </c>
      <c r="C257" s="250"/>
      <c r="D257" s="251" t="s">
        <v>146</v>
      </c>
      <c r="E257" s="252" t="s">
        <v>645</v>
      </c>
      <c r="F257" s="247">
        <f>510-14.4</f>
        <v>495.6</v>
      </c>
      <c r="G257" s="252"/>
      <c r="H257" s="252">
        <v>350</v>
      </c>
      <c r="I257" s="253">
        <v>672</v>
      </c>
      <c r="J257" s="221" t="s">
        <v>813</v>
      </c>
      <c r="K257" s="222">
        <f t="shared" si="72"/>
        <v>-145.60000000000002</v>
      </c>
      <c r="L257" s="223">
        <f t="shared" si="73"/>
        <v>-0.29378531073446329</v>
      </c>
      <c r="M257" s="219" t="s">
        <v>626</v>
      </c>
      <c r="N257" s="216">
        <v>43887</v>
      </c>
      <c r="O257" s="1"/>
      <c r="P257" s="1"/>
      <c r="Q257" s="1"/>
      <c r="R257" s="6" t="s">
        <v>802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49">
        <v>133</v>
      </c>
      <c r="B258" s="250">
        <v>43237</v>
      </c>
      <c r="C258" s="250"/>
      <c r="D258" s="251" t="s">
        <v>488</v>
      </c>
      <c r="E258" s="252" t="s">
        <v>645</v>
      </c>
      <c r="F258" s="247">
        <v>230.3</v>
      </c>
      <c r="G258" s="252"/>
      <c r="H258" s="252">
        <v>102.5</v>
      </c>
      <c r="I258" s="253">
        <v>348</v>
      </c>
      <c r="J258" s="221" t="s">
        <v>814</v>
      </c>
      <c r="K258" s="222">
        <f t="shared" si="72"/>
        <v>-127.80000000000001</v>
      </c>
      <c r="L258" s="223">
        <f t="shared" si="73"/>
        <v>-0.55492835432045162</v>
      </c>
      <c r="M258" s="219" t="s">
        <v>626</v>
      </c>
      <c r="N258" s="216">
        <v>43896</v>
      </c>
      <c r="O258" s="1"/>
      <c r="P258" s="1"/>
      <c r="Q258" s="1"/>
      <c r="R258" s="6" t="s">
        <v>802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36">
        <v>134</v>
      </c>
      <c r="B259" s="237">
        <v>43258</v>
      </c>
      <c r="C259" s="237"/>
      <c r="D259" s="238" t="s">
        <v>450</v>
      </c>
      <c r="E259" s="239" t="s">
        <v>645</v>
      </c>
      <c r="F259" s="239">
        <f>342.5-5.1</f>
        <v>337.4</v>
      </c>
      <c r="G259" s="239"/>
      <c r="H259" s="239">
        <v>412.5</v>
      </c>
      <c r="I259" s="241">
        <v>439</v>
      </c>
      <c r="J259" s="211" t="s">
        <v>815</v>
      </c>
      <c r="K259" s="212">
        <f t="shared" si="72"/>
        <v>75.100000000000023</v>
      </c>
      <c r="L259" s="213">
        <f t="shared" si="73"/>
        <v>0.22258446947243635</v>
      </c>
      <c r="M259" s="208" t="s">
        <v>613</v>
      </c>
      <c r="N259" s="214">
        <v>44230</v>
      </c>
      <c r="O259" s="1"/>
      <c r="P259" s="1"/>
      <c r="Q259" s="1"/>
      <c r="R259" s="6" t="s">
        <v>806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0">
        <v>135</v>
      </c>
      <c r="B260" s="229">
        <v>43285</v>
      </c>
      <c r="C260" s="229"/>
      <c r="D260" s="230" t="s">
        <v>56</v>
      </c>
      <c r="E260" s="231" t="s">
        <v>645</v>
      </c>
      <c r="F260" s="231">
        <f>127.5-5.53</f>
        <v>121.97</v>
      </c>
      <c r="G260" s="232"/>
      <c r="H260" s="232">
        <v>122.5</v>
      </c>
      <c r="I260" s="232">
        <v>170</v>
      </c>
      <c r="J260" s="233" t="s">
        <v>849</v>
      </c>
      <c r="K260" s="234">
        <f t="shared" si="72"/>
        <v>0.53000000000000114</v>
      </c>
      <c r="L260" s="235">
        <f t="shared" si="73"/>
        <v>4.3453308190538747E-3</v>
      </c>
      <c r="M260" s="231" t="s">
        <v>736</v>
      </c>
      <c r="N260" s="229">
        <v>44431</v>
      </c>
      <c r="O260" s="1"/>
      <c r="P260" s="1"/>
      <c r="Q260" s="1"/>
      <c r="R260" s="6" t="s">
        <v>802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49">
        <v>136</v>
      </c>
      <c r="B261" s="250">
        <v>43294</v>
      </c>
      <c r="C261" s="250"/>
      <c r="D261" s="251" t="s">
        <v>372</v>
      </c>
      <c r="E261" s="252" t="s">
        <v>645</v>
      </c>
      <c r="F261" s="247">
        <v>46.5</v>
      </c>
      <c r="G261" s="252"/>
      <c r="H261" s="252">
        <v>17</v>
      </c>
      <c r="I261" s="253">
        <v>59</v>
      </c>
      <c r="J261" s="221" t="s">
        <v>816</v>
      </c>
      <c r="K261" s="222">
        <f t="shared" ref="K261:K269" si="74">H261-F261</f>
        <v>-29.5</v>
      </c>
      <c r="L261" s="223">
        <f t="shared" ref="L261:L269" si="75">K261/F261</f>
        <v>-0.63440860215053763</v>
      </c>
      <c r="M261" s="219" t="s">
        <v>626</v>
      </c>
      <c r="N261" s="216">
        <v>43887</v>
      </c>
      <c r="O261" s="1"/>
      <c r="P261" s="1"/>
      <c r="Q261" s="1"/>
      <c r="R261" s="6" t="s">
        <v>802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36">
        <v>137</v>
      </c>
      <c r="B262" s="237">
        <v>43396</v>
      </c>
      <c r="C262" s="237"/>
      <c r="D262" s="238" t="s">
        <v>428</v>
      </c>
      <c r="E262" s="239" t="s">
        <v>645</v>
      </c>
      <c r="F262" s="239">
        <v>156.5</v>
      </c>
      <c r="G262" s="239"/>
      <c r="H262" s="239">
        <v>207.5</v>
      </c>
      <c r="I262" s="241">
        <v>191</v>
      </c>
      <c r="J262" s="211" t="s">
        <v>703</v>
      </c>
      <c r="K262" s="212">
        <f t="shared" si="74"/>
        <v>51</v>
      </c>
      <c r="L262" s="213">
        <f t="shared" si="75"/>
        <v>0.32587859424920129</v>
      </c>
      <c r="M262" s="208" t="s">
        <v>613</v>
      </c>
      <c r="N262" s="214">
        <v>44369</v>
      </c>
      <c r="O262" s="1"/>
      <c r="P262" s="1"/>
      <c r="Q262" s="1"/>
      <c r="R262" s="6" t="s">
        <v>802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6">
        <v>138</v>
      </c>
      <c r="B263" s="237">
        <v>43439</v>
      </c>
      <c r="C263" s="237"/>
      <c r="D263" s="238" t="s">
        <v>332</v>
      </c>
      <c r="E263" s="239" t="s">
        <v>645</v>
      </c>
      <c r="F263" s="239">
        <v>259.5</v>
      </c>
      <c r="G263" s="239"/>
      <c r="H263" s="239">
        <v>320</v>
      </c>
      <c r="I263" s="241">
        <v>320</v>
      </c>
      <c r="J263" s="211" t="s">
        <v>703</v>
      </c>
      <c r="K263" s="212">
        <f t="shared" si="74"/>
        <v>60.5</v>
      </c>
      <c r="L263" s="213">
        <f t="shared" si="75"/>
        <v>0.23314065510597304</v>
      </c>
      <c r="M263" s="208" t="s">
        <v>613</v>
      </c>
      <c r="N263" s="214">
        <v>44323</v>
      </c>
      <c r="O263" s="1"/>
      <c r="P263" s="1"/>
      <c r="Q263" s="1"/>
      <c r="R263" s="6" t="s">
        <v>802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49">
        <v>139</v>
      </c>
      <c r="B264" s="250">
        <v>43439</v>
      </c>
      <c r="C264" s="250"/>
      <c r="D264" s="251" t="s">
        <v>817</v>
      </c>
      <c r="E264" s="252" t="s">
        <v>645</v>
      </c>
      <c r="F264" s="252">
        <v>715</v>
      </c>
      <c r="G264" s="252"/>
      <c r="H264" s="252">
        <v>445</v>
      </c>
      <c r="I264" s="253">
        <v>840</v>
      </c>
      <c r="J264" s="221" t="s">
        <v>818</v>
      </c>
      <c r="K264" s="222">
        <f t="shared" si="74"/>
        <v>-270</v>
      </c>
      <c r="L264" s="223">
        <f t="shared" si="75"/>
        <v>-0.3776223776223776</v>
      </c>
      <c r="M264" s="219" t="s">
        <v>626</v>
      </c>
      <c r="N264" s="216">
        <v>43800</v>
      </c>
      <c r="O264" s="1"/>
      <c r="P264" s="1"/>
      <c r="Q264" s="1"/>
      <c r="R264" s="6" t="s">
        <v>802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36">
        <v>140</v>
      </c>
      <c r="B265" s="237">
        <v>43469</v>
      </c>
      <c r="C265" s="237"/>
      <c r="D265" s="238" t="s">
        <v>159</v>
      </c>
      <c r="E265" s="239" t="s">
        <v>645</v>
      </c>
      <c r="F265" s="239">
        <v>875</v>
      </c>
      <c r="G265" s="239"/>
      <c r="H265" s="239">
        <v>1165</v>
      </c>
      <c r="I265" s="241">
        <v>1185</v>
      </c>
      <c r="J265" s="211" t="s">
        <v>819</v>
      </c>
      <c r="K265" s="212">
        <f t="shared" si="74"/>
        <v>290</v>
      </c>
      <c r="L265" s="213">
        <f t="shared" si="75"/>
        <v>0.33142857142857141</v>
      </c>
      <c r="M265" s="208" t="s">
        <v>613</v>
      </c>
      <c r="N265" s="214">
        <v>43847</v>
      </c>
      <c r="O265" s="1"/>
      <c r="P265" s="1"/>
      <c r="Q265" s="1"/>
      <c r="R265" s="6" t="s">
        <v>802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36">
        <v>141</v>
      </c>
      <c r="B266" s="237">
        <v>43559</v>
      </c>
      <c r="C266" s="237"/>
      <c r="D266" s="238" t="s">
        <v>348</v>
      </c>
      <c r="E266" s="239" t="s">
        <v>645</v>
      </c>
      <c r="F266" s="239">
        <f>387-14.63</f>
        <v>372.37</v>
      </c>
      <c r="G266" s="239"/>
      <c r="H266" s="239">
        <v>490</v>
      </c>
      <c r="I266" s="241">
        <v>490</v>
      </c>
      <c r="J266" s="211" t="s">
        <v>703</v>
      </c>
      <c r="K266" s="212">
        <f t="shared" si="74"/>
        <v>117.63</v>
      </c>
      <c r="L266" s="213">
        <f t="shared" si="75"/>
        <v>0.31589548030185027</v>
      </c>
      <c r="M266" s="208" t="s">
        <v>613</v>
      </c>
      <c r="N266" s="214">
        <v>43850</v>
      </c>
      <c r="O266" s="1"/>
      <c r="P266" s="1"/>
      <c r="Q266" s="1"/>
      <c r="R266" s="6" t="s">
        <v>802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49">
        <v>142</v>
      </c>
      <c r="B267" s="250">
        <v>43578</v>
      </c>
      <c r="C267" s="250"/>
      <c r="D267" s="251" t="s">
        <v>820</v>
      </c>
      <c r="E267" s="252" t="s">
        <v>615</v>
      </c>
      <c r="F267" s="252">
        <v>220</v>
      </c>
      <c r="G267" s="252"/>
      <c r="H267" s="252">
        <v>127.5</v>
      </c>
      <c r="I267" s="253">
        <v>284</v>
      </c>
      <c r="J267" s="221" t="s">
        <v>821</v>
      </c>
      <c r="K267" s="222">
        <f t="shared" si="74"/>
        <v>-92.5</v>
      </c>
      <c r="L267" s="223">
        <f t="shared" si="75"/>
        <v>-0.42045454545454547</v>
      </c>
      <c r="M267" s="219" t="s">
        <v>626</v>
      </c>
      <c r="N267" s="216">
        <v>43896</v>
      </c>
      <c r="O267" s="1"/>
      <c r="P267" s="1"/>
      <c r="Q267" s="1"/>
      <c r="R267" s="6" t="s">
        <v>802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36">
        <v>143</v>
      </c>
      <c r="B268" s="237">
        <v>43622</v>
      </c>
      <c r="C268" s="237"/>
      <c r="D268" s="238" t="s">
        <v>497</v>
      </c>
      <c r="E268" s="239" t="s">
        <v>615</v>
      </c>
      <c r="F268" s="239">
        <v>332.8</v>
      </c>
      <c r="G268" s="239"/>
      <c r="H268" s="239">
        <v>405</v>
      </c>
      <c r="I268" s="241">
        <v>419</v>
      </c>
      <c r="J268" s="211" t="s">
        <v>822</v>
      </c>
      <c r="K268" s="212">
        <f t="shared" si="74"/>
        <v>72.199999999999989</v>
      </c>
      <c r="L268" s="213">
        <f t="shared" si="75"/>
        <v>0.21694711538461534</v>
      </c>
      <c r="M268" s="208" t="s">
        <v>613</v>
      </c>
      <c r="N268" s="214">
        <v>43860</v>
      </c>
      <c r="O268" s="1"/>
      <c r="P268" s="1"/>
      <c r="Q268" s="1"/>
      <c r="R268" s="6" t="s">
        <v>806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30">
        <v>144</v>
      </c>
      <c r="B269" s="229">
        <v>43641</v>
      </c>
      <c r="C269" s="229"/>
      <c r="D269" s="230" t="s">
        <v>152</v>
      </c>
      <c r="E269" s="231" t="s">
        <v>645</v>
      </c>
      <c r="F269" s="231">
        <v>386</v>
      </c>
      <c r="G269" s="232"/>
      <c r="H269" s="232">
        <v>395</v>
      </c>
      <c r="I269" s="232">
        <v>452</v>
      </c>
      <c r="J269" s="233" t="s">
        <v>823</v>
      </c>
      <c r="K269" s="234">
        <f t="shared" si="74"/>
        <v>9</v>
      </c>
      <c r="L269" s="235">
        <f t="shared" si="75"/>
        <v>2.3316062176165803E-2</v>
      </c>
      <c r="M269" s="231" t="s">
        <v>736</v>
      </c>
      <c r="N269" s="229">
        <v>43868</v>
      </c>
      <c r="O269" s="1"/>
      <c r="P269" s="1"/>
      <c r="Q269" s="1"/>
      <c r="R269" s="6" t="s">
        <v>806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30">
        <v>145</v>
      </c>
      <c r="B270" s="229">
        <v>43707</v>
      </c>
      <c r="C270" s="229"/>
      <c r="D270" s="230" t="s">
        <v>132</v>
      </c>
      <c r="E270" s="231" t="s">
        <v>645</v>
      </c>
      <c r="F270" s="231">
        <v>137.5</v>
      </c>
      <c r="G270" s="232"/>
      <c r="H270" s="232">
        <v>138.5</v>
      </c>
      <c r="I270" s="232">
        <v>190</v>
      </c>
      <c r="J270" s="233" t="s">
        <v>848</v>
      </c>
      <c r="K270" s="234">
        <f t="shared" ref="K270" si="76">H270-F270</f>
        <v>1</v>
      </c>
      <c r="L270" s="235">
        <f t="shared" ref="L270" si="77">K270/F270</f>
        <v>7.2727272727272727E-3</v>
      </c>
      <c r="M270" s="231" t="s">
        <v>736</v>
      </c>
      <c r="N270" s="229">
        <v>44432</v>
      </c>
      <c r="O270" s="1"/>
      <c r="P270" s="1"/>
      <c r="Q270" s="1"/>
      <c r="R270" s="6" t="s">
        <v>802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6">
        <v>146</v>
      </c>
      <c r="B271" s="237">
        <v>43731</v>
      </c>
      <c r="C271" s="237"/>
      <c r="D271" s="238" t="s">
        <v>441</v>
      </c>
      <c r="E271" s="239" t="s">
        <v>645</v>
      </c>
      <c r="F271" s="239">
        <v>235</v>
      </c>
      <c r="G271" s="239"/>
      <c r="H271" s="239">
        <v>295</v>
      </c>
      <c r="I271" s="241">
        <v>296</v>
      </c>
      <c r="J271" s="211" t="s">
        <v>824</v>
      </c>
      <c r="K271" s="212">
        <f t="shared" ref="K271:K276" si="78">H271-F271</f>
        <v>60</v>
      </c>
      <c r="L271" s="213">
        <f t="shared" ref="L271:L276" si="79">K271/F271</f>
        <v>0.25531914893617019</v>
      </c>
      <c r="M271" s="208" t="s">
        <v>613</v>
      </c>
      <c r="N271" s="214">
        <v>43844</v>
      </c>
      <c r="O271" s="1"/>
      <c r="P271" s="1"/>
      <c r="Q271" s="1"/>
      <c r="R271" s="6" t="s">
        <v>806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6">
        <v>147</v>
      </c>
      <c r="B272" s="237">
        <v>43752</v>
      </c>
      <c r="C272" s="237"/>
      <c r="D272" s="238" t="s">
        <v>825</v>
      </c>
      <c r="E272" s="239" t="s">
        <v>645</v>
      </c>
      <c r="F272" s="239">
        <v>277.5</v>
      </c>
      <c r="G272" s="239"/>
      <c r="H272" s="239">
        <v>333</v>
      </c>
      <c r="I272" s="241">
        <v>333</v>
      </c>
      <c r="J272" s="211" t="s">
        <v>826</v>
      </c>
      <c r="K272" s="212">
        <f t="shared" si="78"/>
        <v>55.5</v>
      </c>
      <c r="L272" s="213">
        <f t="shared" si="79"/>
        <v>0.2</v>
      </c>
      <c r="M272" s="208" t="s">
        <v>613</v>
      </c>
      <c r="N272" s="214">
        <v>43846</v>
      </c>
      <c r="O272" s="1"/>
      <c r="P272" s="1"/>
      <c r="Q272" s="1"/>
      <c r="R272" s="6" t="s">
        <v>802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36">
        <v>148</v>
      </c>
      <c r="B273" s="237">
        <v>43752</v>
      </c>
      <c r="C273" s="237"/>
      <c r="D273" s="238" t="s">
        <v>827</v>
      </c>
      <c r="E273" s="239" t="s">
        <v>645</v>
      </c>
      <c r="F273" s="239">
        <v>930</v>
      </c>
      <c r="G273" s="239"/>
      <c r="H273" s="239">
        <v>1165</v>
      </c>
      <c r="I273" s="241">
        <v>1200</v>
      </c>
      <c r="J273" s="211" t="s">
        <v>828</v>
      </c>
      <c r="K273" s="212">
        <f t="shared" si="78"/>
        <v>235</v>
      </c>
      <c r="L273" s="213">
        <f t="shared" si="79"/>
        <v>0.25268817204301075</v>
      </c>
      <c r="M273" s="208" t="s">
        <v>613</v>
      </c>
      <c r="N273" s="214">
        <v>43847</v>
      </c>
      <c r="O273" s="1"/>
      <c r="P273" s="1"/>
      <c r="Q273" s="1"/>
      <c r="R273" s="6" t="s">
        <v>806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36">
        <v>149</v>
      </c>
      <c r="B274" s="237">
        <v>43753</v>
      </c>
      <c r="C274" s="237"/>
      <c r="D274" s="238" t="s">
        <v>829</v>
      </c>
      <c r="E274" s="239" t="s">
        <v>645</v>
      </c>
      <c r="F274" s="209">
        <v>111</v>
      </c>
      <c r="G274" s="239"/>
      <c r="H274" s="239">
        <v>141</v>
      </c>
      <c r="I274" s="241">
        <v>141</v>
      </c>
      <c r="J274" s="211" t="s">
        <v>629</v>
      </c>
      <c r="K274" s="212">
        <f t="shared" si="78"/>
        <v>30</v>
      </c>
      <c r="L274" s="213">
        <f t="shared" si="79"/>
        <v>0.27027027027027029</v>
      </c>
      <c r="M274" s="208" t="s">
        <v>613</v>
      </c>
      <c r="N274" s="214">
        <v>44328</v>
      </c>
      <c r="O274" s="1"/>
      <c r="P274" s="1"/>
      <c r="Q274" s="1"/>
      <c r="R274" s="6" t="s">
        <v>806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36">
        <v>150</v>
      </c>
      <c r="B275" s="237">
        <v>43753</v>
      </c>
      <c r="C275" s="237"/>
      <c r="D275" s="238" t="s">
        <v>830</v>
      </c>
      <c r="E275" s="239" t="s">
        <v>645</v>
      </c>
      <c r="F275" s="209">
        <v>296</v>
      </c>
      <c r="G275" s="239"/>
      <c r="H275" s="239">
        <v>370</v>
      </c>
      <c r="I275" s="241">
        <v>370</v>
      </c>
      <c r="J275" s="211" t="s">
        <v>703</v>
      </c>
      <c r="K275" s="212">
        <f t="shared" si="78"/>
        <v>74</v>
      </c>
      <c r="L275" s="213">
        <f t="shared" si="79"/>
        <v>0.25</v>
      </c>
      <c r="M275" s="208" t="s">
        <v>613</v>
      </c>
      <c r="N275" s="214">
        <v>43853</v>
      </c>
      <c r="O275" s="1"/>
      <c r="P275" s="1"/>
      <c r="Q275" s="1"/>
      <c r="R275" s="6" t="s">
        <v>806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6">
        <v>151</v>
      </c>
      <c r="B276" s="237">
        <v>43754</v>
      </c>
      <c r="C276" s="237"/>
      <c r="D276" s="238" t="s">
        <v>831</v>
      </c>
      <c r="E276" s="239" t="s">
        <v>645</v>
      </c>
      <c r="F276" s="209">
        <v>300</v>
      </c>
      <c r="G276" s="239"/>
      <c r="H276" s="239">
        <v>382.5</v>
      </c>
      <c r="I276" s="241">
        <v>344</v>
      </c>
      <c r="J276" s="211" t="s">
        <v>832</v>
      </c>
      <c r="K276" s="212">
        <f t="shared" si="78"/>
        <v>82.5</v>
      </c>
      <c r="L276" s="213">
        <f t="shared" si="79"/>
        <v>0.27500000000000002</v>
      </c>
      <c r="M276" s="208" t="s">
        <v>613</v>
      </c>
      <c r="N276" s="214">
        <v>44238</v>
      </c>
      <c r="O276" s="1"/>
      <c r="P276" s="1"/>
      <c r="Q276" s="1"/>
      <c r="R276" s="6" t="s">
        <v>806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5">
        <v>152</v>
      </c>
      <c r="B277" s="256">
        <v>43832</v>
      </c>
      <c r="C277" s="256"/>
      <c r="D277" s="257" t="s">
        <v>833</v>
      </c>
      <c r="E277" s="56" t="s">
        <v>645</v>
      </c>
      <c r="F277" s="258" t="s">
        <v>834</v>
      </c>
      <c r="G277" s="56"/>
      <c r="H277" s="56"/>
      <c r="I277" s="259">
        <v>590</v>
      </c>
      <c r="J277" s="254" t="s">
        <v>616</v>
      </c>
      <c r="K277" s="254"/>
      <c r="L277" s="260"/>
      <c r="M277" s="261" t="s">
        <v>616</v>
      </c>
      <c r="N277" s="262"/>
      <c r="O277" s="1"/>
      <c r="P277" s="1"/>
      <c r="Q277" s="1"/>
      <c r="R277" s="6" t="s">
        <v>806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36">
        <v>153</v>
      </c>
      <c r="B278" s="237">
        <v>43966</v>
      </c>
      <c r="C278" s="237"/>
      <c r="D278" s="238" t="s">
        <v>72</v>
      </c>
      <c r="E278" s="239" t="s">
        <v>645</v>
      </c>
      <c r="F278" s="209">
        <v>67.5</v>
      </c>
      <c r="G278" s="239"/>
      <c r="H278" s="239">
        <v>86</v>
      </c>
      <c r="I278" s="241">
        <v>86</v>
      </c>
      <c r="J278" s="211" t="s">
        <v>835</v>
      </c>
      <c r="K278" s="212">
        <f t="shared" ref="K278:K285" si="80">H278-F278</f>
        <v>18.5</v>
      </c>
      <c r="L278" s="213">
        <f t="shared" ref="L278:L285" si="81">K278/F278</f>
        <v>0.27407407407407408</v>
      </c>
      <c r="M278" s="208" t="s">
        <v>613</v>
      </c>
      <c r="N278" s="214">
        <v>44008</v>
      </c>
      <c r="O278" s="1"/>
      <c r="P278" s="1"/>
      <c r="Q278" s="1"/>
      <c r="R278" s="6" t="s">
        <v>806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36">
        <v>154</v>
      </c>
      <c r="B279" s="237">
        <v>44035</v>
      </c>
      <c r="C279" s="237"/>
      <c r="D279" s="238" t="s">
        <v>496</v>
      </c>
      <c r="E279" s="239" t="s">
        <v>645</v>
      </c>
      <c r="F279" s="209">
        <v>231</v>
      </c>
      <c r="G279" s="239"/>
      <c r="H279" s="239">
        <v>281</v>
      </c>
      <c r="I279" s="241">
        <v>281</v>
      </c>
      <c r="J279" s="211" t="s">
        <v>703</v>
      </c>
      <c r="K279" s="212">
        <f t="shared" si="80"/>
        <v>50</v>
      </c>
      <c r="L279" s="213">
        <f t="shared" si="81"/>
        <v>0.21645021645021645</v>
      </c>
      <c r="M279" s="208" t="s">
        <v>613</v>
      </c>
      <c r="N279" s="214">
        <v>44358</v>
      </c>
      <c r="O279" s="1"/>
      <c r="P279" s="1"/>
      <c r="Q279" s="1"/>
      <c r="R279" s="6" t="s">
        <v>806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36">
        <v>155</v>
      </c>
      <c r="B280" s="237">
        <v>44092</v>
      </c>
      <c r="C280" s="237"/>
      <c r="D280" s="238" t="s">
        <v>417</v>
      </c>
      <c r="E280" s="239" t="s">
        <v>645</v>
      </c>
      <c r="F280" s="239">
        <v>206</v>
      </c>
      <c r="G280" s="239"/>
      <c r="H280" s="239">
        <v>248</v>
      </c>
      <c r="I280" s="241">
        <v>248</v>
      </c>
      <c r="J280" s="211" t="s">
        <v>703</v>
      </c>
      <c r="K280" s="212">
        <f t="shared" si="80"/>
        <v>42</v>
      </c>
      <c r="L280" s="213">
        <f t="shared" si="81"/>
        <v>0.20388349514563106</v>
      </c>
      <c r="M280" s="208" t="s">
        <v>613</v>
      </c>
      <c r="N280" s="214">
        <v>44214</v>
      </c>
      <c r="O280" s="1"/>
      <c r="P280" s="1"/>
      <c r="Q280" s="1"/>
      <c r="R280" s="6" t="s">
        <v>806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36">
        <v>156</v>
      </c>
      <c r="B281" s="237">
        <v>44140</v>
      </c>
      <c r="C281" s="237"/>
      <c r="D281" s="238" t="s">
        <v>417</v>
      </c>
      <c r="E281" s="239" t="s">
        <v>645</v>
      </c>
      <c r="F281" s="239">
        <v>182.5</v>
      </c>
      <c r="G281" s="239"/>
      <c r="H281" s="239">
        <v>248</v>
      </c>
      <c r="I281" s="241">
        <v>248</v>
      </c>
      <c r="J281" s="211" t="s">
        <v>703</v>
      </c>
      <c r="K281" s="212">
        <f t="shared" si="80"/>
        <v>65.5</v>
      </c>
      <c r="L281" s="213">
        <f t="shared" si="81"/>
        <v>0.35890410958904112</v>
      </c>
      <c r="M281" s="208" t="s">
        <v>613</v>
      </c>
      <c r="N281" s="214">
        <v>44214</v>
      </c>
      <c r="O281" s="1"/>
      <c r="P281" s="1"/>
      <c r="Q281" s="1"/>
      <c r="R281" s="6" t="s">
        <v>806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36">
        <v>157</v>
      </c>
      <c r="B282" s="237">
        <v>44140</v>
      </c>
      <c r="C282" s="237"/>
      <c r="D282" s="238" t="s">
        <v>332</v>
      </c>
      <c r="E282" s="239" t="s">
        <v>645</v>
      </c>
      <c r="F282" s="239">
        <v>247.5</v>
      </c>
      <c r="G282" s="239"/>
      <c r="H282" s="239">
        <v>320</v>
      </c>
      <c r="I282" s="241">
        <v>320</v>
      </c>
      <c r="J282" s="211" t="s">
        <v>703</v>
      </c>
      <c r="K282" s="212">
        <f t="shared" si="80"/>
        <v>72.5</v>
      </c>
      <c r="L282" s="213">
        <f t="shared" si="81"/>
        <v>0.29292929292929293</v>
      </c>
      <c r="M282" s="208" t="s">
        <v>613</v>
      </c>
      <c r="N282" s="214">
        <v>44323</v>
      </c>
      <c r="O282" s="1"/>
      <c r="P282" s="1"/>
      <c r="Q282" s="1"/>
      <c r="R282" s="6" t="s">
        <v>806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36">
        <v>158</v>
      </c>
      <c r="B283" s="237">
        <v>44140</v>
      </c>
      <c r="C283" s="237"/>
      <c r="D283" s="238" t="s">
        <v>273</v>
      </c>
      <c r="E283" s="239" t="s">
        <v>645</v>
      </c>
      <c r="F283" s="209">
        <v>925</v>
      </c>
      <c r="G283" s="239"/>
      <c r="H283" s="239">
        <v>1095</v>
      </c>
      <c r="I283" s="241">
        <v>1093</v>
      </c>
      <c r="J283" s="211" t="s">
        <v>836</v>
      </c>
      <c r="K283" s="212">
        <f t="shared" si="80"/>
        <v>170</v>
      </c>
      <c r="L283" s="213">
        <f t="shared" si="81"/>
        <v>0.18378378378378379</v>
      </c>
      <c r="M283" s="208" t="s">
        <v>613</v>
      </c>
      <c r="N283" s="214">
        <v>44201</v>
      </c>
      <c r="O283" s="1"/>
      <c r="P283" s="1"/>
      <c r="Q283" s="1"/>
      <c r="R283" s="6" t="s">
        <v>806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36">
        <v>159</v>
      </c>
      <c r="B284" s="237">
        <v>44140</v>
      </c>
      <c r="C284" s="237"/>
      <c r="D284" s="238" t="s">
        <v>348</v>
      </c>
      <c r="E284" s="239" t="s">
        <v>645</v>
      </c>
      <c r="F284" s="209">
        <v>332.5</v>
      </c>
      <c r="G284" s="239"/>
      <c r="H284" s="239">
        <v>393</v>
      </c>
      <c r="I284" s="241">
        <v>406</v>
      </c>
      <c r="J284" s="211" t="s">
        <v>837</v>
      </c>
      <c r="K284" s="212">
        <f t="shared" si="80"/>
        <v>60.5</v>
      </c>
      <c r="L284" s="213">
        <f t="shared" si="81"/>
        <v>0.18195488721804512</v>
      </c>
      <c r="M284" s="208" t="s">
        <v>613</v>
      </c>
      <c r="N284" s="214">
        <v>44256</v>
      </c>
      <c r="O284" s="1"/>
      <c r="P284" s="1"/>
      <c r="Q284" s="1"/>
      <c r="R284" s="6" t="s">
        <v>806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36">
        <v>160</v>
      </c>
      <c r="B285" s="237">
        <v>44141</v>
      </c>
      <c r="C285" s="237"/>
      <c r="D285" s="238" t="s">
        <v>496</v>
      </c>
      <c r="E285" s="239" t="s">
        <v>645</v>
      </c>
      <c r="F285" s="209">
        <v>231</v>
      </c>
      <c r="G285" s="239"/>
      <c r="H285" s="239">
        <v>281</v>
      </c>
      <c r="I285" s="241">
        <v>281</v>
      </c>
      <c r="J285" s="211" t="s">
        <v>703</v>
      </c>
      <c r="K285" s="212">
        <f t="shared" si="80"/>
        <v>50</v>
      </c>
      <c r="L285" s="213">
        <f t="shared" si="81"/>
        <v>0.21645021645021645</v>
      </c>
      <c r="M285" s="208" t="s">
        <v>613</v>
      </c>
      <c r="N285" s="214">
        <v>44358</v>
      </c>
      <c r="O285" s="1"/>
      <c r="P285" s="1"/>
      <c r="Q285" s="1"/>
      <c r="R285" s="6" t="s">
        <v>806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63">
        <v>161</v>
      </c>
      <c r="B286" s="256">
        <v>44187</v>
      </c>
      <c r="C286" s="256"/>
      <c r="D286" s="257" t="s">
        <v>469</v>
      </c>
      <c r="E286" s="56" t="s">
        <v>645</v>
      </c>
      <c r="F286" s="258" t="s">
        <v>838</v>
      </c>
      <c r="G286" s="56"/>
      <c r="H286" s="56"/>
      <c r="I286" s="259">
        <v>239</v>
      </c>
      <c r="J286" s="254" t="s">
        <v>616</v>
      </c>
      <c r="K286" s="254"/>
      <c r="L286" s="260"/>
      <c r="M286" s="261"/>
      <c r="N286" s="262"/>
      <c r="O286" s="1"/>
      <c r="P286" s="1"/>
      <c r="Q286" s="1"/>
      <c r="R286" s="6" t="s">
        <v>806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3">
        <v>162</v>
      </c>
      <c r="B287" s="256">
        <v>44258</v>
      </c>
      <c r="C287" s="256"/>
      <c r="D287" s="257" t="s">
        <v>833</v>
      </c>
      <c r="E287" s="56" t="s">
        <v>645</v>
      </c>
      <c r="F287" s="258" t="s">
        <v>834</v>
      </c>
      <c r="G287" s="56"/>
      <c r="H287" s="56"/>
      <c r="I287" s="259">
        <v>590</v>
      </c>
      <c r="J287" s="254" t="s">
        <v>616</v>
      </c>
      <c r="K287" s="254"/>
      <c r="L287" s="260"/>
      <c r="M287" s="261"/>
      <c r="N287" s="262"/>
      <c r="O287" s="1"/>
      <c r="P287" s="1"/>
      <c r="R287" s="6" t="s">
        <v>806</v>
      </c>
    </row>
    <row r="288" spans="1:26" ht="12.75" customHeight="1">
      <c r="A288" s="236">
        <v>163</v>
      </c>
      <c r="B288" s="237">
        <v>44274</v>
      </c>
      <c r="C288" s="237"/>
      <c r="D288" s="238" t="s">
        <v>348</v>
      </c>
      <c r="E288" s="239" t="s">
        <v>645</v>
      </c>
      <c r="F288" s="209">
        <v>355</v>
      </c>
      <c r="G288" s="239"/>
      <c r="H288" s="239">
        <v>422.5</v>
      </c>
      <c r="I288" s="241">
        <v>420</v>
      </c>
      <c r="J288" s="211" t="s">
        <v>839</v>
      </c>
      <c r="K288" s="212">
        <f t="shared" ref="K288:K290" si="82">H288-F288</f>
        <v>67.5</v>
      </c>
      <c r="L288" s="213">
        <f t="shared" ref="L288:L290" si="83">K288/F288</f>
        <v>0.19014084507042253</v>
      </c>
      <c r="M288" s="208" t="s">
        <v>613</v>
      </c>
      <c r="N288" s="214">
        <v>44361</v>
      </c>
      <c r="O288" s="1"/>
      <c r="R288" s="264" t="s">
        <v>806</v>
      </c>
    </row>
    <row r="289" spans="1:26" ht="12.75" customHeight="1">
      <c r="A289" s="236">
        <v>164</v>
      </c>
      <c r="B289" s="237">
        <v>44295</v>
      </c>
      <c r="C289" s="237"/>
      <c r="D289" s="238" t="s">
        <v>840</v>
      </c>
      <c r="E289" s="239" t="s">
        <v>645</v>
      </c>
      <c r="F289" s="209">
        <v>555</v>
      </c>
      <c r="G289" s="239"/>
      <c r="H289" s="239">
        <v>663</v>
      </c>
      <c r="I289" s="241">
        <v>663</v>
      </c>
      <c r="J289" s="211" t="s">
        <v>841</v>
      </c>
      <c r="K289" s="212">
        <f t="shared" si="82"/>
        <v>108</v>
      </c>
      <c r="L289" s="213">
        <f t="shared" si="83"/>
        <v>0.19459459459459461</v>
      </c>
      <c r="M289" s="208" t="s">
        <v>613</v>
      </c>
      <c r="N289" s="214">
        <v>44321</v>
      </c>
      <c r="O289" s="1"/>
      <c r="P289" s="1"/>
      <c r="Q289" s="1"/>
      <c r="R289" s="264" t="s">
        <v>806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36">
        <v>165</v>
      </c>
      <c r="B290" s="237">
        <v>44308</v>
      </c>
      <c r="C290" s="237"/>
      <c r="D290" s="238" t="s">
        <v>385</v>
      </c>
      <c r="E290" s="239" t="s">
        <v>645</v>
      </c>
      <c r="F290" s="209">
        <v>126.5</v>
      </c>
      <c r="G290" s="239"/>
      <c r="H290" s="239">
        <v>155</v>
      </c>
      <c r="I290" s="241">
        <v>155</v>
      </c>
      <c r="J290" s="211" t="s">
        <v>703</v>
      </c>
      <c r="K290" s="212">
        <f t="shared" si="82"/>
        <v>28.5</v>
      </c>
      <c r="L290" s="213">
        <f t="shared" si="83"/>
        <v>0.22529644268774704</v>
      </c>
      <c r="M290" s="208" t="s">
        <v>613</v>
      </c>
      <c r="N290" s="214">
        <v>44362</v>
      </c>
      <c r="O290" s="1"/>
      <c r="R290" s="264" t="s">
        <v>806</v>
      </c>
    </row>
    <row r="291" spans="1:26" ht="12.75" customHeight="1">
      <c r="A291" s="263">
        <v>166</v>
      </c>
      <c r="B291" s="256">
        <v>44368</v>
      </c>
      <c r="C291" s="256"/>
      <c r="D291" s="257" t="s">
        <v>404</v>
      </c>
      <c r="E291" s="56" t="s">
        <v>645</v>
      </c>
      <c r="F291" s="258" t="s">
        <v>842</v>
      </c>
      <c r="G291" s="56"/>
      <c r="H291" s="56"/>
      <c r="I291" s="259">
        <v>344</v>
      </c>
      <c r="J291" s="254" t="s">
        <v>616</v>
      </c>
      <c r="K291" s="263"/>
      <c r="L291" s="256"/>
      <c r="M291" s="256"/>
      <c r="N291" s="257"/>
      <c r="O291" s="1"/>
      <c r="R291" s="264" t="s">
        <v>806</v>
      </c>
    </row>
    <row r="292" spans="1:26" ht="12.75" customHeight="1">
      <c r="A292" s="263">
        <v>167</v>
      </c>
      <c r="B292" s="256">
        <v>44368</v>
      </c>
      <c r="C292" s="256"/>
      <c r="D292" s="257" t="s">
        <v>496</v>
      </c>
      <c r="E292" s="56" t="s">
        <v>645</v>
      </c>
      <c r="F292" s="258" t="s">
        <v>843</v>
      </c>
      <c r="G292" s="56"/>
      <c r="H292" s="56"/>
      <c r="I292" s="259">
        <v>320</v>
      </c>
      <c r="J292" s="254" t="s">
        <v>616</v>
      </c>
      <c r="K292" s="263"/>
      <c r="L292" s="256"/>
      <c r="M292" s="256"/>
      <c r="N292" s="257"/>
      <c r="O292" s="44"/>
      <c r="R292" s="264" t="s">
        <v>806</v>
      </c>
    </row>
    <row r="293" spans="1:26" ht="12.75" customHeight="1">
      <c r="A293" s="263">
        <v>168</v>
      </c>
      <c r="B293" s="256">
        <v>44406</v>
      </c>
      <c r="C293" s="256"/>
      <c r="D293" s="257" t="s">
        <v>385</v>
      </c>
      <c r="E293" s="56" t="s">
        <v>645</v>
      </c>
      <c r="F293" s="258" t="s">
        <v>846</v>
      </c>
      <c r="G293" s="56"/>
      <c r="H293" s="56"/>
      <c r="I293" s="56">
        <v>200</v>
      </c>
      <c r="J293" s="254" t="s">
        <v>616</v>
      </c>
      <c r="K293" s="263"/>
      <c r="L293" s="256"/>
      <c r="M293" s="256"/>
      <c r="N293" s="257"/>
      <c r="O293" s="44"/>
      <c r="R293" s="264" t="s">
        <v>806</v>
      </c>
    </row>
    <row r="294" spans="1:26" ht="12.75" customHeight="1">
      <c r="A294" s="263">
        <v>169</v>
      </c>
      <c r="B294" s="256">
        <v>44462</v>
      </c>
      <c r="C294" s="256"/>
      <c r="D294" s="257" t="s">
        <v>860</v>
      </c>
      <c r="E294" s="56" t="s">
        <v>645</v>
      </c>
      <c r="F294" s="258" t="s">
        <v>861</v>
      </c>
      <c r="G294" s="56"/>
      <c r="H294" s="56"/>
      <c r="I294" s="56">
        <v>1500</v>
      </c>
      <c r="J294" s="254" t="s">
        <v>616</v>
      </c>
      <c r="K294" s="263"/>
      <c r="L294" s="256"/>
      <c r="M294" s="256"/>
      <c r="N294" s="257"/>
      <c r="O294" s="44"/>
      <c r="R294" s="264"/>
    </row>
    <row r="295" spans="1:26" ht="12.75" customHeight="1">
      <c r="F295" s="59"/>
      <c r="G295" s="59"/>
      <c r="H295" s="59"/>
      <c r="I295" s="59"/>
      <c r="J295" s="44"/>
      <c r="K295" s="59"/>
      <c r="L295" s="59"/>
      <c r="M295" s="59"/>
      <c r="O295" s="44"/>
      <c r="R295" s="264"/>
    </row>
    <row r="296" spans="1:26" ht="12.75" customHeight="1">
      <c r="F296" s="59"/>
      <c r="G296" s="59"/>
      <c r="H296" s="59"/>
      <c r="I296" s="59"/>
      <c r="J296" s="44"/>
      <c r="K296" s="59"/>
      <c r="L296" s="59"/>
      <c r="M296" s="59"/>
      <c r="O296" s="44"/>
      <c r="R296" s="264"/>
    </row>
    <row r="297" spans="1:26" ht="12.75" customHeight="1">
      <c r="F297" s="59"/>
      <c r="G297" s="59"/>
      <c r="H297" s="59"/>
      <c r="I297" s="59"/>
      <c r="J297" s="44"/>
      <c r="K297" s="59"/>
      <c r="L297" s="59"/>
      <c r="M297" s="59"/>
      <c r="O297" s="44"/>
      <c r="R297" s="264"/>
    </row>
    <row r="298" spans="1:26" ht="12.75" customHeight="1">
      <c r="A298" s="263"/>
      <c r="B298" s="265" t="s">
        <v>844</v>
      </c>
      <c r="F298" s="59"/>
      <c r="G298" s="59"/>
      <c r="H298" s="59"/>
      <c r="I298" s="59"/>
      <c r="J298" s="44"/>
      <c r="K298" s="59"/>
      <c r="L298" s="59"/>
      <c r="M298" s="59"/>
      <c r="O298" s="44"/>
      <c r="R298" s="264"/>
    </row>
    <row r="299" spans="1:26" ht="12.75" customHeight="1">
      <c r="F299" s="59"/>
      <c r="G299" s="59"/>
      <c r="H299" s="59"/>
      <c r="I299" s="59"/>
      <c r="J299" s="44"/>
      <c r="K299" s="59"/>
      <c r="L299" s="59"/>
      <c r="M299" s="59"/>
      <c r="O299" s="44"/>
      <c r="R299" s="59"/>
    </row>
    <row r="300" spans="1:26" ht="12.75" customHeight="1">
      <c r="F300" s="59"/>
      <c r="G300" s="59"/>
      <c r="H300" s="59"/>
      <c r="I300" s="59"/>
      <c r="J300" s="44"/>
      <c r="K300" s="59"/>
      <c r="L300" s="59"/>
      <c r="M300" s="59"/>
      <c r="O300" s="44"/>
      <c r="R300" s="59"/>
    </row>
    <row r="301" spans="1:26" ht="12.75" customHeight="1">
      <c r="F301" s="59"/>
      <c r="G301" s="59"/>
      <c r="H301" s="59"/>
      <c r="I301" s="59"/>
      <c r="J301" s="44"/>
      <c r="K301" s="59"/>
      <c r="L301" s="59"/>
      <c r="M301" s="59"/>
      <c r="O301" s="44"/>
      <c r="R301" s="59"/>
    </row>
    <row r="302" spans="1:26" ht="12.75" customHeight="1">
      <c r="F302" s="59"/>
      <c r="G302" s="59"/>
      <c r="H302" s="59"/>
      <c r="I302" s="59"/>
      <c r="J302" s="44"/>
      <c r="K302" s="59"/>
      <c r="L302" s="59"/>
      <c r="M302" s="59"/>
      <c r="O302" s="44"/>
      <c r="R302" s="59"/>
    </row>
    <row r="303" spans="1:26" ht="12.75" customHeight="1">
      <c r="F303" s="59"/>
      <c r="G303" s="59"/>
      <c r="H303" s="59"/>
      <c r="I303" s="59"/>
      <c r="J303" s="44"/>
      <c r="K303" s="59"/>
      <c r="L303" s="59"/>
      <c r="M303" s="59"/>
      <c r="O303" s="44"/>
      <c r="R303" s="59"/>
    </row>
    <row r="304" spans="1:26" ht="12.75" customHeight="1">
      <c r="F304" s="59"/>
      <c r="G304" s="59"/>
      <c r="H304" s="59"/>
      <c r="I304" s="59"/>
      <c r="J304" s="44"/>
      <c r="K304" s="59"/>
      <c r="L304" s="59"/>
      <c r="M304" s="59"/>
      <c r="O304" s="44"/>
      <c r="R304" s="59"/>
    </row>
    <row r="305" spans="1:18" ht="12.75" customHeight="1">
      <c r="F305" s="59"/>
      <c r="G305" s="59"/>
      <c r="H305" s="59"/>
      <c r="I305" s="59"/>
      <c r="J305" s="44"/>
      <c r="K305" s="59"/>
      <c r="L305" s="59"/>
      <c r="M305" s="59"/>
      <c r="O305" s="44"/>
      <c r="R305" s="59"/>
    </row>
    <row r="306" spans="1:18" ht="12.75" customHeight="1">
      <c r="F306" s="59"/>
      <c r="G306" s="59"/>
      <c r="H306" s="59"/>
      <c r="I306" s="59"/>
      <c r="J306" s="44"/>
      <c r="K306" s="59"/>
      <c r="L306" s="59"/>
      <c r="M306" s="59"/>
      <c r="O306" s="44"/>
      <c r="R306" s="59"/>
    </row>
    <row r="307" spans="1:18" ht="12.75" customHeight="1">
      <c r="F307" s="59"/>
      <c r="G307" s="59"/>
      <c r="H307" s="59"/>
      <c r="I307" s="59"/>
      <c r="J307" s="44"/>
      <c r="K307" s="59"/>
      <c r="L307" s="59"/>
      <c r="M307" s="59"/>
      <c r="O307" s="44"/>
      <c r="R307" s="59"/>
    </row>
    <row r="308" spans="1:18" ht="12.75" customHeight="1">
      <c r="A308" s="266"/>
      <c r="F308" s="59"/>
      <c r="G308" s="59"/>
      <c r="H308" s="59"/>
      <c r="I308" s="59"/>
      <c r="J308" s="44"/>
      <c r="K308" s="59"/>
      <c r="L308" s="59"/>
      <c r="M308" s="59"/>
      <c r="O308" s="44"/>
      <c r="R308" s="59"/>
    </row>
    <row r="309" spans="1:18" ht="12.75" customHeight="1">
      <c r="A309" s="266"/>
      <c r="F309" s="59"/>
      <c r="G309" s="59"/>
      <c r="H309" s="59"/>
      <c r="I309" s="59"/>
      <c r="J309" s="44"/>
      <c r="K309" s="59"/>
      <c r="L309" s="59"/>
      <c r="M309" s="59"/>
      <c r="O309" s="44"/>
      <c r="R309" s="59"/>
    </row>
    <row r="310" spans="1:18" ht="12.75" customHeight="1">
      <c r="A310" s="56"/>
      <c r="F310" s="59"/>
      <c r="G310" s="59"/>
      <c r="H310" s="59"/>
      <c r="I310" s="59"/>
      <c r="J310" s="44"/>
      <c r="K310" s="59"/>
      <c r="L310" s="59"/>
      <c r="M310" s="59"/>
      <c r="O310" s="44"/>
      <c r="R310" s="59"/>
    </row>
    <row r="311" spans="1:18" ht="12.75" customHeight="1">
      <c r="F311" s="59"/>
      <c r="G311" s="59"/>
      <c r="H311" s="59"/>
      <c r="I311" s="59"/>
      <c r="J311" s="44"/>
      <c r="K311" s="59"/>
      <c r="L311" s="59"/>
      <c r="M311" s="59"/>
      <c r="O311" s="44"/>
      <c r="R311" s="59"/>
    </row>
    <row r="312" spans="1:18" ht="12.75" customHeight="1">
      <c r="F312" s="59"/>
      <c r="G312" s="59"/>
      <c r="H312" s="59"/>
      <c r="I312" s="59"/>
      <c r="J312" s="44"/>
      <c r="K312" s="59"/>
      <c r="L312" s="59"/>
      <c r="M312" s="59"/>
      <c r="O312" s="44"/>
      <c r="R312" s="59"/>
    </row>
    <row r="313" spans="1:18" ht="12.75" customHeight="1">
      <c r="F313" s="59"/>
      <c r="G313" s="59"/>
      <c r="H313" s="59"/>
      <c r="I313" s="59"/>
      <c r="J313" s="44"/>
      <c r="K313" s="59"/>
      <c r="L313" s="59"/>
      <c r="M313" s="59"/>
      <c r="O313" s="44"/>
      <c r="R313" s="59"/>
    </row>
    <row r="314" spans="1:18" ht="12.75" customHeight="1">
      <c r="F314" s="59"/>
      <c r="G314" s="59"/>
      <c r="H314" s="59"/>
      <c r="I314" s="59"/>
      <c r="J314" s="44"/>
      <c r="K314" s="59"/>
      <c r="L314" s="59"/>
      <c r="M314" s="59"/>
      <c r="O314" s="44"/>
      <c r="R314" s="59"/>
    </row>
    <row r="315" spans="1:18" ht="12.75" customHeight="1">
      <c r="F315" s="59"/>
      <c r="G315" s="59"/>
      <c r="H315" s="59"/>
      <c r="I315" s="59"/>
      <c r="J315" s="44"/>
      <c r="K315" s="59"/>
      <c r="L315" s="59"/>
      <c r="M315" s="59"/>
      <c r="O315" s="44"/>
      <c r="R315" s="59"/>
    </row>
    <row r="316" spans="1:18" ht="12.75" customHeight="1">
      <c r="F316" s="59"/>
      <c r="G316" s="59"/>
      <c r="H316" s="59"/>
      <c r="I316" s="59"/>
      <c r="J316" s="44"/>
      <c r="K316" s="59"/>
      <c r="L316" s="59"/>
      <c r="M316" s="59"/>
      <c r="O316" s="44"/>
      <c r="R316" s="59"/>
    </row>
    <row r="317" spans="1:18" ht="12.75" customHeight="1">
      <c r="F317" s="59"/>
      <c r="G317" s="59"/>
      <c r="H317" s="59"/>
      <c r="I317" s="59"/>
      <c r="J317" s="44"/>
      <c r="K317" s="59"/>
      <c r="L317" s="59"/>
      <c r="M317" s="59"/>
      <c r="O317" s="44"/>
      <c r="R317" s="59"/>
    </row>
    <row r="318" spans="1:18" ht="12.75" customHeight="1">
      <c r="F318" s="59"/>
      <c r="G318" s="59"/>
      <c r="H318" s="59"/>
      <c r="I318" s="59"/>
      <c r="J318" s="44"/>
      <c r="K318" s="59"/>
      <c r="L318" s="59"/>
      <c r="M318" s="59"/>
      <c r="O318" s="44"/>
      <c r="R318" s="59"/>
    </row>
    <row r="319" spans="1:18" ht="12.75" customHeight="1">
      <c r="F319" s="59"/>
      <c r="G319" s="59"/>
      <c r="H319" s="59"/>
      <c r="I319" s="59"/>
      <c r="J319" s="44"/>
      <c r="K319" s="59"/>
      <c r="L319" s="59"/>
      <c r="M319" s="59"/>
      <c r="O319" s="44"/>
      <c r="R319" s="59"/>
    </row>
    <row r="320" spans="1:18" ht="12.75" customHeight="1">
      <c r="F320" s="59"/>
      <c r="G320" s="59"/>
      <c r="H320" s="59"/>
      <c r="I320" s="59"/>
      <c r="J320" s="44"/>
      <c r="K320" s="59"/>
      <c r="L320" s="59"/>
      <c r="M320" s="59"/>
      <c r="O320" s="44"/>
      <c r="R320" s="59"/>
    </row>
    <row r="321" spans="6:18" ht="12.75" customHeight="1">
      <c r="F321" s="59"/>
      <c r="G321" s="59"/>
      <c r="H321" s="59"/>
      <c r="I321" s="59"/>
      <c r="J321" s="44"/>
      <c r="K321" s="59"/>
      <c r="L321" s="59"/>
      <c r="M321" s="59"/>
      <c r="O321" s="44"/>
      <c r="R321" s="59"/>
    </row>
    <row r="322" spans="6:18" ht="12.75" customHeight="1">
      <c r="F322" s="59"/>
      <c r="G322" s="59"/>
      <c r="H322" s="59"/>
      <c r="I322" s="59"/>
      <c r="J322" s="44"/>
      <c r="K322" s="59"/>
      <c r="L322" s="59"/>
      <c r="M322" s="59"/>
      <c r="O322" s="44"/>
      <c r="R322" s="59"/>
    </row>
    <row r="323" spans="6:18" ht="12.75" customHeight="1">
      <c r="F323" s="59"/>
      <c r="G323" s="59"/>
      <c r="H323" s="59"/>
      <c r="I323" s="59"/>
      <c r="J323" s="44"/>
      <c r="K323" s="59"/>
      <c r="L323" s="59"/>
      <c r="M323" s="59"/>
      <c r="O323" s="44"/>
      <c r="R323" s="59"/>
    </row>
    <row r="324" spans="6:18" ht="12.75" customHeight="1">
      <c r="F324" s="59"/>
      <c r="G324" s="59"/>
      <c r="H324" s="59"/>
      <c r="I324" s="59"/>
      <c r="J324" s="44"/>
      <c r="K324" s="59"/>
      <c r="L324" s="59"/>
      <c r="M324" s="59"/>
      <c r="O324" s="44"/>
      <c r="R324" s="59"/>
    </row>
    <row r="325" spans="6:18" ht="12.75" customHeight="1">
      <c r="F325" s="59"/>
      <c r="G325" s="59"/>
      <c r="H325" s="59"/>
      <c r="I325" s="59"/>
      <c r="J325" s="44"/>
      <c r="K325" s="59"/>
      <c r="L325" s="59"/>
      <c r="M325" s="59"/>
      <c r="O325" s="44"/>
      <c r="R325" s="59"/>
    </row>
    <row r="326" spans="6:18" ht="12.75" customHeight="1">
      <c r="F326" s="59"/>
      <c r="G326" s="59"/>
      <c r="H326" s="59"/>
      <c r="I326" s="59"/>
      <c r="J326" s="44"/>
      <c r="K326" s="59"/>
      <c r="L326" s="59"/>
      <c r="M326" s="59"/>
      <c r="O326" s="44"/>
      <c r="R326" s="59"/>
    </row>
    <row r="327" spans="6:18" ht="12.75" customHeight="1">
      <c r="F327" s="59"/>
      <c r="G327" s="59"/>
      <c r="H327" s="59"/>
      <c r="I327" s="59"/>
      <c r="J327" s="44"/>
      <c r="K327" s="59"/>
      <c r="L327" s="59"/>
      <c r="M327" s="59"/>
      <c r="O327" s="44"/>
      <c r="R327" s="59"/>
    </row>
    <row r="328" spans="6:18" ht="12.75" customHeight="1">
      <c r="F328" s="59"/>
      <c r="G328" s="59"/>
      <c r="H328" s="59"/>
      <c r="I328" s="59"/>
      <c r="J328" s="44"/>
      <c r="K328" s="59"/>
      <c r="L328" s="59"/>
      <c r="M328" s="59"/>
      <c r="O328" s="44"/>
      <c r="R328" s="59"/>
    </row>
    <row r="329" spans="6:18" ht="12.75" customHeight="1">
      <c r="F329" s="59"/>
      <c r="G329" s="59"/>
      <c r="H329" s="59"/>
      <c r="I329" s="59"/>
      <c r="J329" s="44"/>
      <c r="K329" s="59"/>
      <c r="L329" s="59"/>
      <c r="M329" s="59"/>
      <c r="O329" s="44"/>
      <c r="R329" s="59"/>
    </row>
    <row r="330" spans="6:18" ht="12.75" customHeight="1">
      <c r="F330" s="59"/>
      <c r="G330" s="59"/>
      <c r="H330" s="59"/>
      <c r="I330" s="59"/>
      <c r="J330" s="44"/>
      <c r="K330" s="59"/>
      <c r="L330" s="59"/>
      <c r="M330" s="59"/>
      <c r="O330" s="44"/>
      <c r="R330" s="59"/>
    </row>
    <row r="331" spans="6:18" ht="12.75" customHeight="1">
      <c r="F331" s="59"/>
      <c r="G331" s="59"/>
      <c r="H331" s="59"/>
      <c r="I331" s="59"/>
      <c r="J331" s="44"/>
      <c r="K331" s="59"/>
      <c r="L331" s="59"/>
      <c r="M331" s="59"/>
      <c r="O331" s="44"/>
      <c r="R331" s="59"/>
    </row>
    <row r="332" spans="6:18" ht="12.75" customHeight="1">
      <c r="F332" s="59"/>
      <c r="G332" s="59"/>
      <c r="H332" s="59"/>
      <c r="I332" s="59"/>
      <c r="J332" s="44"/>
      <c r="K332" s="59"/>
      <c r="L332" s="59"/>
      <c r="M332" s="59"/>
      <c r="O332" s="44"/>
      <c r="R332" s="59"/>
    </row>
    <row r="333" spans="6:18" ht="12.75" customHeight="1">
      <c r="F333" s="59"/>
      <c r="G333" s="59"/>
      <c r="H333" s="59"/>
      <c r="I333" s="59"/>
      <c r="J333" s="44"/>
      <c r="K333" s="59"/>
      <c r="L333" s="59"/>
      <c r="M333" s="59"/>
      <c r="O333" s="44"/>
      <c r="R333" s="59"/>
    </row>
    <row r="334" spans="6:18" ht="12.75" customHeight="1">
      <c r="F334" s="59"/>
      <c r="G334" s="59"/>
      <c r="H334" s="59"/>
      <c r="I334" s="59"/>
      <c r="J334" s="44"/>
      <c r="K334" s="59"/>
      <c r="L334" s="59"/>
      <c r="M334" s="59"/>
      <c r="O334" s="44"/>
      <c r="R334" s="59"/>
    </row>
    <row r="335" spans="6:18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59"/>
    </row>
    <row r="336" spans="6:18" ht="12.75" customHeight="1">
      <c r="F336" s="59"/>
      <c r="G336" s="59"/>
      <c r="H336" s="59"/>
      <c r="I336" s="59"/>
      <c r="J336" s="44"/>
      <c r="K336" s="59"/>
      <c r="L336" s="59"/>
      <c r="M336" s="59"/>
      <c r="O336" s="44"/>
      <c r="R336" s="59"/>
    </row>
    <row r="337" spans="6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6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6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6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6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6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6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6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6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6:18" ht="12.75" customHeight="1"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6:18" ht="12.75" customHeight="1"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6:18" ht="12.75" customHeight="1"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6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6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6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6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</sheetData>
  <autoFilter ref="R1:R306"/>
  <mergeCells count="13">
    <mergeCell ref="O78:O79"/>
    <mergeCell ref="P78:P79"/>
    <mergeCell ref="M78:M79"/>
    <mergeCell ref="N78:N79"/>
    <mergeCell ref="A78:A79"/>
    <mergeCell ref="B78:B79"/>
    <mergeCell ref="J78:J79"/>
    <mergeCell ref="O69:O70"/>
    <mergeCell ref="P69:P70"/>
    <mergeCell ref="A69:A70"/>
    <mergeCell ref="B69:B70"/>
    <mergeCell ref="M69:M70"/>
    <mergeCell ref="N69:N7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2021-10-08T02:48:11Z</dcterms:modified>
</cp:coreProperties>
</file>