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47" i="7"/>
  <c r="K47"/>
  <c r="M47" s="1"/>
  <c r="K96"/>
  <c r="M96" s="1"/>
  <c r="L69"/>
  <c r="K69"/>
  <c r="M69" s="1"/>
  <c r="L74"/>
  <c r="K74"/>
  <c r="L73"/>
  <c r="K73"/>
  <c r="L71"/>
  <c r="M71" s="1"/>
  <c r="K71"/>
  <c r="L65"/>
  <c r="K65"/>
  <c r="L70"/>
  <c r="K70"/>
  <c r="L67"/>
  <c r="K67"/>
  <c r="L46"/>
  <c r="K46"/>
  <c r="L33"/>
  <c r="K33"/>
  <c r="M89"/>
  <c r="K94"/>
  <c r="M94" s="1"/>
  <c r="K92"/>
  <c r="M92" s="1"/>
  <c r="K91"/>
  <c r="M91" s="1"/>
  <c r="M74" l="1"/>
  <c r="M73"/>
  <c r="M33"/>
  <c r="M65"/>
  <c r="M70"/>
  <c r="M67"/>
  <c r="M46"/>
  <c r="M86"/>
  <c r="L45"/>
  <c r="K45"/>
  <c r="L44"/>
  <c r="K44"/>
  <c r="L43"/>
  <c r="K43"/>
  <c r="L11"/>
  <c r="K11"/>
  <c r="L10"/>
  <c r="K10"/>
  <c r="M10" s="1"/>
  <c r="L34"/>
  <c r="K34"/>
  <c r="L41"/>
  <c r="K41"/>
  <c r="M41" s="1"/>
  <c r="L42"/>
  <c r="K42"/>
  <c r="L59"/>
  <c r="K59"/>
  <c r="L61"/>
  <c r="K61"/>
  <c r="L62"/>
  <c r="K62"/>
  <c r="L66"/>
  <c r="K66"/>
  <c r="L16"/>
  <c r="K16"/>
  <c r="M16" s="1"/>
  <c r="L40"/>
  <c r="K40"/>
  <c r="L64"/>
  <c r="K64"/>
  <c r="L39"/>
  <c r="K39"/>
  <c r="L38"/>
  <c r="K38"/>
  <c r="L60"/>
  <c r="K60"/>
  <c r="M38" l="1"/>
  <c r="M59"/>
  <c r="M34"/>
  <c r="M39"/>
  <c r="M42"/>
  <c r="M44"/>
  <c r="M43"/>
  <c r="M11"/>
  <c r="M45"/>
  <c r="M61"/>
  <c r="M62"/>
  <c r="M66"/>
  <c r="M40"/>
  <c r="M64"/>
  <c r="M60"/>
  <c r="L37" l="1"/>
  <c r="K37"/>
  <c r="K88"/>
  <c r="M88" s="1"/>
  <c r="M37" l="1"/>
  <c r="K265"/>
  <c r="L265" s="1"/>
  <c r="K293"/>
  <c r="L293" s="1"/>
  <c r="K291" l="1"/>
  <c r="L291" s="1"/>
  <c r="K288"/>
  <c r="L288" s="1"/>
  <c r="K282"/>
  <c r="L282" s="1"/>
  <c r="L12"/>
  <c r="K12"/>
  <c r="L14"/>
  <c r="K14"/>
  <c r="M12" l="1"/>
  <c r="M14"/>
  <c r="K277" l="1"/>
  <c r="L277" s="1"/>
  <c r="K266"/>
  <c r="L266" s="1"/>
  <c r="K285"/>
  <c r="L285" s="1"/>
  <c r="K292" l="1"/>
  <c r="L292" s="1"/>
  <c r="K287" l="1"/>
  <c r="L287" s="1"/>
  <c r="K279" l="1"/>
  <c r="L279" s="1"/>
  <c r="K259"/>
  <c r="L259" s="1"/>
  <c r="K284"/>
  <c r="L284" s="1"/>
  <c r="K283"/>
  <c r="L283" s="1"/>
  <c r="K286"/>
  <c r="L286" s="1"/>
  <c r="K281"/>
  <c r="L281" s="1"/>
  <c r="M7"/>
  <c r="F269"/>
  <c r="K269" s="1"/>
  <c r="L269" s="1"/>
  <c r="K270"/>
  <c r="L270" s="1"/>
  <c r="K261"/>
  <c r="L261" s="1"/>
  <c r="K264"/>
  <c r="L264" s="1"/>
  <c r="K272"/>
  <c r="L272" s="1"/>
  <c r="F263"/>
  <c r="F262"/>
  <c r="K262" s="1"/>
  <c r="L262" s="1"/>
  <c r="F260"/>
  <c r="K260" s="1"/>
  <c r="L260" s="1"/>
  <c r="F240"/>
  <c r="K240" s="1"/>
  <c r="L240" s="1"/>
  <c r="F192"/>
  <c r="K192" s="1"/>
  <c r="L192" s="1"/>
  <c r="K271"/>
  <c r="L271" s="1"/>
  <c r="K275"/>
  <c r="L275" s="1"/>
  <c r="K276"/>
  <c r="L276" s="1"/>
  <c r="K268"/>
  <c r="L268" s="1"/>
  <c r="K278"/>
  <c r="L278" s="1"/>
  <c r="K274"/>
  <c r="L274" s="1"/>
  <c r="K267"/>
  <c r="L267" s="1"/>
  <c r="K256"/>
  <c r="L256" s="1"/>
  <c r="K258"/>
  <c r="L258" s="1"/>
  <c r="K255"/>
  <c r="L255" s="1"/>
  <c r="K257"/>
  <c r="L257" s="1"/>
  <c r="K186"/>
  <c r="L186" s="1"/>
  <c r="K239"/>
  <c r="L239" s="1"/>
  <c r="K253"/>
  <c r="L253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H191"/>
  <c r="K191" s="1"/>
  <c r="L191" s="1"/>
  <c r="K188"/>
  <c r="L188" s="1"/>
  <c r="K187"/>
  <c r="L187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D7" i="6"/>
  <c r="K6" i="4"/>
  <c r="K6" i="3"/>
  <c r="L6" i="2"/>
</calcChain>
</file>

<file path=xl/sharedStrings.xml><?xml version="1.0" encoding="utf-8"?>
<sst xmlns="http://schemas.openxmlformats.org/spreadsheetml/2006/main" count="2887" uniqueCount="1090">
  <si>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</si>
  <si>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</si>
  <si>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</si>
  <si>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</si>
  <si>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</si>
  <si>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</si>
  <si>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</si>
  <si>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</si>
  <si>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</si>
  <si>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</si>
  <si>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</si>
  <si>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</si>
  <si>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</si>
  <si>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</si>
  <si>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</si>
  <si>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</si>
  <si>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</si>
  <si>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</si>
  <si>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</si>
  <si>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</si>
  <si>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</si>
  <si>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</si>
  <si>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</si>
  <si>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</si>
  <si>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</si>
  <si>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</si>
  <si>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</si>
  <si>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</si>
  <si>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</si>
  <si>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</si>
  <si>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</si>
  <si>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</si>
  <si>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</si>
  <si>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</si>
  <si>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</si>
  <si>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</si>
  <si>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</si>
  <si>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</si>
  <si>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</si>
  <si>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</si>
  <si>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</si>
  <si>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</si>
  <si>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</si>
  <si>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</si>
  <si>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</si>
  <si>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</si>
  <si>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</si>
  <si>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</si>
  <si>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</si>
  <si>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</si>
  <si>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</si>
  <si>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</si>
  <si>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</si>
  <si>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</si>
  <si>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</si>
  <si>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</si>
  <si>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</si>
  <si>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</si>
  <si>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</si>
  <si>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</si>
  <si>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</si>
  <si>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</si>
  <si>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</si>
  <si>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</si>
  <si>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</si>
  <si>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</si>
  <si>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</si>
  <si>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</si>
  <si>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</si>
  <si>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</si>
  <si>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</si>
  <si>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</si>
  <si>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</si>
  <si>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</si>
  <si>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</si>
  <si>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</si>
  <si>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</si>
  <si>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</si>
  <si>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</si>
  <si>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</si>
  <si>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</si>
  <si>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</si>
  <si>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</si>
  <si>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</si>
  <si>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</si>
  <si>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</si>
  <si>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</si>
  <si>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</si>
  <si>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</si>
  <si>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</si>
  <si>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</si>
  <si>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</si>
  <si>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</si>
  <si>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</si>
  <si>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</si>
  <si>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</si>
  <si>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</si>
  <si>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</si>
  <si>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</si>
  <si>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</si>
  <si>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</si>
  <si>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</si>
  <si>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</si>
  <si>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</si>
  <si>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</si>
  <si>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</si>
  <si>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</si>
  <si>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</si>
  <si>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</si>
  <si>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</si>
  <si>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</si>
  <si>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</si>
  <si>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</si>
  <si>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</si>
  <si>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</si>
  <si>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</si>
  <si>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</si>
  <si>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</si>
  <si>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</si>
  <si>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</si>
  <si>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</si>
  <si>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</si>
  <si>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</si>
  <si>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</si>
  <si>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</si>
  <si>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</si>
  <si>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</si>
  <si>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</si>
  <si>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</si>
  <si>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</si>
  <si>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</si>
  <si>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</si>
  <si>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</si>
  <si>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</si>
  <si>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</si>
  <si>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</si>
  <si>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</si>
  <si>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</si>
  <si>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</si>
  <si>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</si>
  <si>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</si>
  <si>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</si>
  <si>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</si>
  <si>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</si>
  <si>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</si>
  <si>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</si>
  <si>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</si>
  <si>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</si>
  <si>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</si>
  <si>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</si>
  <si>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</si>
  <si>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</si>
  <si>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</si>
  <si>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</si>
  <si>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</si>
  <si>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</si>
  <si>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</si>
  <si>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</si>
  <si>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</si>
  <si>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</si>
  <si>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</si>
  <si>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</si>
  <si>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</si>
  <si>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</si>
  <si>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</si>
  <si>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</si>
  <si>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</si>
  <si>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</si>
  <si>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</si>
  <si>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</si>
  <si>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</si>
  <si>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</si>
  <si>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</si>
  <si>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</si>
  <si>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</si>
  <si>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</si>
  <si>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</si>
  <si>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</si>
  <si>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</si>
  <si>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</si>
  <si>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</si>
  <si>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</si>
  <si>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</si>
  <si>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</si>
  <si>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</si>
  <si>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</si>
  <si>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</si>
  <si>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</si>
  <si>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</si>
  <si>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</si>
  <si>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</si>
  <si>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</si>
  <si>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</si>
  <si>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</si>
  <si>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</si>
  <si>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</si>
  <si>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</si>
  <si>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</si>
  <si>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</si>
  <si>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</si>
  <si>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</si>
  <si>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</si>
  <si>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</si>
  <si>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</si>
  <si>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</si>
  <si>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</si>
  <si>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</si>
  <si>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</si>
  <si>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</si>
  <si>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</si>
  <si>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</si>
  <si>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</si>
  <si>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</si>
  <si>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</si>
  <si>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</si>
  <si>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</si>
  <si>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</si>
  <si>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</si>
  <si>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</si>
  <si>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</si>
  <si>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</si>
  <si>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</si>
  <si>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</si>
  <si>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</si>
  <si>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</si>
  <si>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</si>
  <si>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</si>
  <si>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</si>
  <si>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</si>
  <si>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</si>
  <si>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</si>
  <si>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</si>
  <si>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</si>
  <si>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</si>
  <si>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</si>
  <si>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</si>
  <si>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</si>
  <si>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</si>
  <si>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</si>
  <si>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</si>
  <si>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</si>
  <si>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</si>
  <si>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</si>
  <si>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</si>
  <si>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</si>
  <si>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</si>
  <si>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</si>
  <si>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</si>
  <si>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</si>
  <si>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</si>
  <si>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</si>
  <si>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</si>
  <si>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</si>
  <si>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</si>
  <si>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</si>
  <si>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</si>
  <si>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</si>
  <si>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</si>
  <si>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</si>
  <si>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</si>
  <si>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</si>
  <si>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</si>
  <si>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</si>
  <si>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</si>
  <si>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</si>
  <si>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</si>
  <si>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</si>
  <si>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</si>
  <si>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</si>
  <si>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</si>
  <si>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</si>
  <si>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</si>
  <si>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</si>
  <si>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</si>
  <si>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</si>
  <si>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</si>
  <si>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</si>
  <si>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</si>
  <si>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</si>
  <si>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</si>
  <si>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</si>
  <si>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</si>
  <si>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</si>
  <si>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</si>
  <si>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</si>
  <si>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</si>
  <si>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</si>
  <si>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</si>
  <si>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</si>
  <si>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</si>
  <si>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</si>
  <si>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</si>
  <si>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</si>
  <si>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</si>
  <si>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</si>
  <si>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</si>
  <si>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</si>
  <si>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</si>
  <si>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</si>
  <si>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</si>
  <si>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</si>
  <si>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</si>
  <si>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</si>
  <si>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</si>
  <si>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</si>
  <si>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</si>
  <si>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</si>
  <si>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</si>
  <si>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</si>
  <si>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</si>
  <si>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</si>
  <si>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</si>
  <si>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</si>
  <si>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</si>
  <si>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</si>
  <si>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</si>
  <si>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</si>
  <si>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</si>
  <si>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</si>
  <si>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</si>
  <si>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</si>
  <si>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</si>
  <si>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</si>
  <si>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</si>
  <si>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</si>
  <si>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</si>
  <si>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</si>
  <si>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</si>
  <si>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</si>
  <si>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</si>
  <si>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</si>
  <si>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</si>
  <si>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</si>
  <si>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</si>
  <si>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</si>
  <si>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</si>
  <si>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</si>
  <si>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</si>
  <si>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</si>
  <si>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</si>
  <si>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</si>
  <si>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</si>
  <si>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</si>
  <si>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</si>
  <si>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</si>
  <si>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</si>
  <si>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</si>
  <si>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</si>
  <si>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</si>
  <si>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</si>
  <si>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</si>
  <si>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</si>
  <si>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</si>
  <si>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</si>
  <si>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</si>
  <si>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</si>
  <si>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</si>
  <si>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</si>
  <si>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</si>
  <si>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</si>
  <si>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</si>
  <si>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</si>
  <si>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</si>
  <si>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</si>
  <si>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</si>
  <si>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</si>
  <si>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</si>
  <si>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</si>
  <si>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</si>
  <si>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</si>
  <si>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</si>
  <si>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</si>
  <si>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</si>
  <si>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</si>
  <si>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</si>
  <si>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</si>
  <si>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</si>
  <si>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</si>
  <si>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</si>
  <si>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</si>
  <si>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</si>
  <si>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</si>
  <si>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</si>
  <si>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</si>
  <si>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</si>
  <si>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</si>
  <si>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</si>
  <si>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</si>
  <si>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</si>
  <si>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</si>
  <si>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</si>
  <si>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</si>
  <si>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</si>
  <si>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</si>
  <si>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</si>
  <si>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</si>
  <si>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</si>
  <si>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</si>
  <si>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</si>
  <si>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</si>
  <si>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</si>
  <si>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</si>
  <si>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</si>
  <si>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</si>
  <si>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</si>
  <si>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</si>
  <si>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</si>
  <si>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</si>
  <si>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</si>
  <si>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</si>
  <si>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</si>
  <si>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</si>
  <si>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</si>
  <si>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</si>
  <si>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</si>
  <si>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</si>
  <si>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</si>
  <si>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</si>
  <si>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</si>
  <si>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</si>
  <si>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</si>
  <si>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</si>
  <si>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</si>
  <si>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</si>
  <si>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</si>
  <si>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</si>
  <si>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</si>
  <si>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</si>
  <si>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</si>
  <si>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</si>
  <si>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</si>
  <si>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</si>
  <si>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</si>
  <si>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</si>
  <si>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</si>
  <si>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</si>
  <si>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</si>
  <si>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</si>
  <si>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</si>
  <si>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</si>
  <si>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</si>
  <si>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</si>
  <si>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</si>
  <si>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</si>
  <si>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</si>
  <si>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</si>
  <si>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</si>
  <si>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</si>
  <si>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</si>
  <si>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</si>
  <si>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</si>
  <si>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</si>
  <si>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</si>
  <si>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</si>
  <si>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</si>
  <si>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</si>
  <si>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</si>
  <si>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</si>
  <si>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</si>
  <si>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</si>
  <si>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</si>
  <si>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</si>
  <si>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</si>
  <si>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</si>
  <si>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</si>
  <si>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</si>
  <si>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</si>
  <si>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</si>
  <si>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</si>
  <si>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</si>
  <si>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</si>
  <si>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</si>
  <si>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</si>
  <si>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</si>
  <si>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</si>
  <si>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</si>
  <si>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</si>
  <si>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</si>
  <si>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</si>
  <si>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</si>
  <si>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</si>
  <si>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</si>
  <si>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</si>
  <si>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</si>
  <si>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</si>
  <si>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</si>
  <si>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</si>
  <si>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</si>
  <si>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</si>
  <si>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</si>
  <si>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</si>
  <si>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</si>
  <si>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</si>
  <si>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</si>
  <si>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</si>
  <si>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</si>
  <si>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</si>
  <si>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</si>
  <si>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</si>
  <si>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</si>
  <si>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</si>
  <si>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</si>
  <si>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</si>
  <si>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</si>
  <si>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</si>
  <si>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</si>
  <si>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</si>
  <si>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</si>
  <si>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</si>
  <si>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</si>
  <si>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</si>
  <si>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</si>
  <si>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</si>
  <si>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</si>
  <si>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</si>
  <si>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</si>
  <si>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</si>
  <si>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</si>
  <si>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</si>
  <si>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</si>
  <si>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</si>
  <si>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</si>
  <si>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</si>
  <si>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</si>
  <si>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</si>
  <si>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</si>
  <si>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</si>
  <si>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</si>
  <si>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</si>
  <si>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</si>
  <si>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</si>
  <si>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</si>
  <si>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</si>
  <si>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</si>
  <si>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</si>
  <si>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</si>
  <si>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</si>
  <si>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</si>
  <si>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</si>
  <si>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</si>
  <si>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</si>
  <si>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</si>
  <si>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</si>
  <si>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</si>
  <si>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</si>
  <si>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</si>
  <si>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</si>
  <si>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</si>
  <si>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</si>
  <si>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</si>
  <si>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</si>
  <si>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</si>
  <si>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</si>
  <si>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</si>
  <si>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</si>
  <si>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</si>
  <si>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</si>
  <si>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</si>
  <si>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</si>
  <si>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</si>
  <si>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</si>
  <si>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</si>
  <si>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</si>
  <si>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</si>
  <si>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</si>
  <si>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</si>
  <si>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</si>
  <si>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</si>
  <si>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</si>
  <si>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</si>
  <si>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</si>
  <si>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</si>
  <si>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</si>
  <si>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</si>
  <si>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</si>
  <si>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</si>
  <si>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</si>
  <si>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</si>
  <si>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</si>
  <si>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</si>
  <si>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</si>
  <si>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</si>
  <si>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</si>
  <si>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</si>
  <si>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</si>
  <si>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</si>
  <si>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</si>
  <si>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</si>
  <si>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</si>
  <si>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</si>
  <si>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</si>
  <si>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</si>
  <si>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</si>
  <si>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</si>
  <si>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</si>
  <si>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</si>
  <si>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</si>
  <si>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</si>
  <si>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</si>
  <si>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</si>
  <si>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</si>
  <si>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</si>
  <si>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</si>
  <si>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</si>
  <si>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</si>
  <si>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</si>
  <si>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</si>
  <si>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</si>
  <si>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</si>
  <si>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</si>
  <si>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</si>
  <si>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</si>
  <si>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</si>
  <si>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</si>
  <si>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</si>
  <si>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</si>
  <si>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</si>
  <si>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</si>
  <si>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</si>
  <si>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</si>
  <si>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</si>
  <si>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</si>
  <si>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</si>
  <si>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</si>
  <si>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</si>
  <si>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</si>
  <si>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</si>
  <si>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</si>
  <si>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</si>
  <si>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</si>
  <si>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</si>
  <si>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</si>
  <si>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</si>
  <si>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</si>
  <si>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</si>
  <si>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</si>
  <si>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</si>
  <si>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</si>
  <si>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</si>
  <si>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</si>
  <si>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</si>
  <si>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</si>
  <si>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</si>
  <si>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</si>
  <si>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</si>
  <si>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</si>
  <si>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</si>
  <si>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</si>
  <si>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</si>
  <si>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</si>
  <si>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</si>
  <si>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</si>
  <si>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</si>
  <si>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</si>
  <si>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</si>
  <si>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</si>
  <si>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</si>
  <si>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</si>
  <si>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</si>
  <si>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</si>
  <si>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</si>
  <si>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</si>
  <si>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</si>
  <si>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</si>
  <si>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</si>
  <si>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</si>
  <si>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</si>
  <si>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</si>
  <si>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</si>
  <si>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</si>
  <si>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</si>
  <si>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</si>
  <si>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</si>
  <si>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</si>
  <si>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</si>
  <si>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</si>
  <si>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</si>
  <si>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</si>
  <si>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</si>
  <si>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</si>
  <si>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</si>
  <si>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</si>
  <si>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</si>
  <si>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</si>
  <si>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</si>
  <si>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</si>
  <si>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</si>
  <si>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</si>
  <si>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</si>
  <si>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</si>
  <si>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</si>
  <si>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</si>
  <si>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</si>
  <si>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</si>
  <si>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</si>
  <si>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</si>
  <si>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</si>
  <si>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</si>
  <si>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</si>
  <si>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</si>
  <si>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</si>
  <si>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</si>
  <si>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</si>
  <si>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</si>
  <si>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</si>
  <si>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</si>
  <si>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</si>
  <si>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</si>
  <si>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</si>
  <si>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</si>
  <si>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</si>
  <si>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</si>
  <si>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</si>
  <si>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</si>
  <si>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</si>
  <si>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</si>
  <si>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</si>
  <si>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</si>
  <si>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</si>
  <si>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</si>
  <si>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</si>
  <si>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</si>
  <si>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</si>
  <si>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</si>
  <si>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</si>
  <si>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</si>
  <si>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</si>
  <si>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</si>
  <si>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</si>
  <si>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</si>
  <si>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</si>
  <si>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</si>
  <si>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</si>
  <si>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</si>
  <si>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</si>
  <si>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</si>
  <si>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</si>
  <si>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</si>
  <si>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</si>
  <si>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</si>
  <si>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</si>
  <si>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</si>
  <si>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</si>
  <si>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</si>
  <si>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</si>
  <si>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</si>
  <si>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</si>
  <si>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</si>
  <si>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</si>
  <si>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</si>
  <si>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</si>
  <si>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</si>
  <si>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</si>
  <si>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</si>
  <si>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</si>
  <si>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</si>
  <si>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</si>
  <si>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</si>
  <si>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</si>
  <si>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</si>
  <si>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</si>
  <si>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</si>
  <si>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</si>
  <si>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</si>
  <si>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</si>
  <si>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</si>
  <si>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</si>
  <si>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</si>
  <si>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</si>
  <si>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</si>
  <si>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</si>
  <si>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</si>
  <si>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</si>
  <si>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</si>
  <si>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</si>
  <si>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</si>
  <si>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</si>
  <si>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</si>
  <si>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</si>
  <si>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</si>
  <si>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</si>
  <si>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</si>
  <si>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</si>
  <si>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</si>
  <si>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</si>
  <si>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</si>
  <si>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</si>
  <si>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</si>
  <si>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</si>
  <si>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</si>
  <si>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</si>
  <si>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</si>
  <si>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</si>
  <si>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</si>
  <si>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</si>
  <si>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</si>
  <si>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</si>
  <si>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</si>
  <si>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</si>
  <si>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</si>
  <si>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</si>
  <si>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</si>
  <si>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</si>
  <si>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</si>
  <si>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</si>
  <si>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</si>
  <si>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</si>
  <si>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</si>
  <si>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</si>
  <si>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</si>
  <si>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</si>
  <si>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</si>
  <si>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</si>
  <si>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</si>
  <si>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</si>
  <si>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</si>
  <si>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</si>
  <si>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</si>
  <si>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</si>
  <si>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</si>
  <si>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</si>
  <si>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</si>
  <si>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</si>
  <si>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3100-3200</t>
  </si>
  <si>
    <t>590-610</t>
  </si>
  <si>
    <t>2965-2985</t>
  </si>
  <si>
    <t>3300-3350</t>
  </si>
  <si>
    <t>780-790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</si>
  <si>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</si>
  <si>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</si>
  <si>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</si>
  <si>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</si>
  <si>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</si>
  <si>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</si>
  <si>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</si>
  <si>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</si>
  <si>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1190-1205</t>
  </si>
  <si>
    <t>1300-1350</t>
  </si>
  <si>
    <t>2260-2300</t>
  </si>
  <si>
    <t>2600-2700</t>
  </si>
  <si>
    <t>Part Profit of Rs.21.5/-</t>
  </si>
  <si>
    <t>285-290</t>
  </si>
  <si>
    <t>260-265</t>
  </si>
  <si>
    <t>741-745</t>
  </si>
  <si>
    <t>1800-1830</t>
  </si>
  <si>
    <t>AXISBANK JUL FUT</t>
  </si>
  <si>
    <t>SBIN JUL FUT</t>
  </si>
  <si>
    <t>ALPHA LEON ENTERPRISES LLP</t>
  </si>
  <si>
    <t>IRCTC JUL 2140 CE</t>
  </si>
  <si>
    <t>IRCTC JUL 2200 CE</t>
  </si>
  <si>
    <t>700-705</t>
  </si>
  <si>
    <t>CONCOR 660 PE JUL</t>
  </si>
  <si>
    <t>ACEWIN</t>
  </si>
  <si>
    <t>204.5-205.5</t>
  </si>
  <si>
    <t>COLPAL JUL FUT</t>
  </si>
  <si>
    <t>1595-1601</t>
  </si>
  <si>
    <t>HINDUNILVR  JUL FUT</t>
  </si>
  <si>
    <t>2540-2550</t>
  </si>
  <si>
    <t>NIFTY 15750 CE 01-JUL</t>
  </si>
  <si>
    <t>SHREE SHIVSHAKTI PROJECT CONSULTANT PRIVATE LIMITE</t>
  </si>
  <si>
    <t>OLGA TRADING PRIVATE LIMITED</t>
  </si>
  <si>
    <t>VERTOZ</t>
  </si>
  <si>
    <t>Vertoz Advertising Ltd</t>
  </si>
  <si>
    <t>58-60</t>
  </si>
  <si>
    <t>HDFCLIFE JUL FUT</t>
  </si>
  <si>
    <t>687-688</t>
  </si>
  <si>
    <t>BANKNIFTY 8 JUL 34900 CE</t>
  </si>
  <si>
    <t>BANKNIFTY 1 JUL 34900 CE</t>
  </si>
  <si>
    <t>DABUR 590 PE JUL</t>
  </si>
  <si>
    <t>Loss of Rs.36/-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</si>
  <si>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</si>
  <si>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</si>
  <si>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</si>
  <si>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</si>
  <si>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</si>
  <si>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</si>
  <si>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</si>
  <si>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</si>
  <si>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</si>
  <si>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</si>
  <si>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</si>
  <si>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</si>
  <si>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</si>
  <si>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</si>
  <si>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</si>
  <si>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</si>
  <si>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</si>
  <si>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</si>
  <si>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</si>
  <si>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</si>
  <si>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</si>
  <si>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</si>
  <si>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</si>
  <si>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</si>
  <si>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</si>
  <si>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</si>
  <si>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Profit of Rs.1.65/-</t>
  </si>
  <si>
    <t>Profit of Rs.5.5/-</t>
  </si>
  <si>
    <t>168-170</t>
  </si>
  <si>
    <t>AARTIIND JUL FUT</t>
  </si>
  <si>
    <t>880-890</t>
  </si>
  <si>
    <t>BRITANNIA JUL FUT</t>
  </si>
  <si>
    <t>3650-3700</t>
  </si>
  <si>
    <t>Profit of Rs.10/-</t>
  </si>
  <si>
    <t xml:space="preserve">JUSTDIAL </t>
  </si>
  <si>
    <t>Profit of Rs.4.75/-</t>
  </si>
  <si>
    <t>Profit of Rs.42.5/-</t>
  </si>
  <si>
    <t>Profit of Rs. 60/-</t>
  </si>
  <si>
    <t>Profit of Rs.7/-</t>
  </si>
  <si>
    <t>900-910</t>
  </si>
  <si>
    <t>3540-3550</t>
  </si>
  <si>
    <t>290-295</t>
  </si>
  <si>
    <t>Profit of Rs.29.5/-</t>
  </si>
  <si>
    <t>Profit of Rs.77.5/-</t>
  </si>
  <si>
    <t>850-860</t>
  </si>
  <si>
    <t>950-970</t>
  </si>
  <si>
    <t>M&amp;MFIN 175 CE JUL</t>
  </si>
  <si>
    <t>1.75-1.85</t>
  </si>
  <si>
    <t>JESUDAS PREMKUMAR SEBASTIAN</t>
  </si>
  <si>
    <t>OZONEWORLD</t>
  </si>
  <si>
    <t>PRISMMEDI</t>
  </si>
  <si>
    <t>UTTAMSTL</t>
  </si>
  <si>
    <t>Part Profit of Rs.65.5/-</t>
  </si>
  <si>
    <t>Part Profit of Rs.130/-</t>
  </si>
  <si>
    <t>Loss of Rs.15.5/-</t>
  </si>
  <si>
    <t>1620-1640</t>
  </si>
  <si>
    <t>Profit of Rs.31/-</t>
  </si>
  <si>
    <t>Profit of Rs. 15/-</t>
  </si>
  <si>
    <t>Profit of Rs.3.20/-</t>
  </si>
  <si>
    <t>Profit of Rs.2.45/-</t>
  </si>
  <si>
    <t xml:space="preserve">NIFTY 15850 PE 08-JUL </t>
  </si>
  <si>
    <t>100-120</t>
  </si>
  <si>
    <t>Profit of Rs.13.50/-</t>
  </si>
  <si>
    <t>SBILIFE JUL FUT</t>
  </si>
  <si>
    <t>1070-1075</t>
  </si>
  <si>
    <t>LTI JUL FUT</t>
  </si>
  <si>
    <t>Loss of Rs.8/-</t>
  </si>
  <si>
    <t>DYNAMIND</t>
  </si>
  <si>
    <t>INDLMETER</t>
  </si>
  <si>
    <t>NIRAJ RAJNIKANT SHAH</t>
  </si>
  <si>
    <t>NEWLIGHT</t>
  </si>
  <si>
    <t>ARUN DASHRATHBHAI PRAJAPATI</t>
  </si>
  <si>
    <t>QE SECURITIES</t>
  </si>
  <si>
    <t>IMP Powers Ltd</t>
  </si>
  <si>
    <t>Uttam Galva Steels Limite</t>
  </si>
  <si>
    <t>Profit of Rs.39/-</t>
  </si>
  <si>
    <t>165-167</t>
  </si>
  <si>
    <t>180-185</t>
  </si>
  <si>
    <t>1600-1620</t>
  </si>
  <si>
    <t>LUPIN JUL FUT</t>
  </si>
  <si>
    <t>GRASIM JUL FUT</t>
  </si>
  <si>
    <t>1486-1490</t>
  </si>
  <si>
    <t>TECHM JUL FUT</t>
  </si>
  <si>
    <t>1060-1070</t>
  </si>
  <si>
    <t>Profit of Rs.13/-</t>
  </si>
  <si>
    <t>Profit of Rs.52.5/-</t>
  </si>
  <si>
    <t>Loss of Rs.13/-</t>
  </si>
  <si>
    <t>847-857</t>
  </si>
  <si>
    <t>900-930</t>
  </si>
  <si>
    <t>ITC 210 CE JUL</t>
  </si>
  <si>
    <t>2.10-2.30</t>
  </si>
  <si>
    <t>NIFTY 15850 PE 08-JUL</t>
  </si>
  <si>
    <t>80-90</t>
  </si>
  <si>
    <t>BIOGEN</t>
  </si>
  <si>
    <t>PARESH DHIRAJLAL SHAH</t>
  </si>
  <si>
    <t>DEEP</t>
  </si>
  <si>
    <t>NNM SECURITIES PVT LTD</t>
  </si>
  <si>
    <t>REENA KALPESH SHAH</t>
  </si>
  <si>
    <t>KANDAGATLA SAMBAMURTHY</t>
  </si>
  <si>
    <t>MANSI SHARE &amp; STOCK ADVISORS PRIVATE LIMITED</t>
  </si>
  <si>
    <t>AUSOMENT</t>
  </si>
  <si>
    <t>Ausom Enterprise Limited</t>
  </si>
  <si>
    <t>B M TRADERS</t>
  </si>
  <si>
    <t>JAYSREETEA</t>
  </si>
  <si>
    <t>Jayashree Tea Ltd.</t>
  </si>
  <si>
    <t>MALUPAPER</t>
  </si>
  <si>
    <t>Malu Paper Mills Limited</t>
  </si>
  <si>
    <t>STOCK VERTEX VENTURES</t>
  </si>
  <si>
    <t>VIJIT TRADING</t>
  </si>
  <si>
    <t>MITCON</t>
  </si>
  <si>
    <t>MITCON Con &amp; Eng Ser Ltd</t>
  </si>
  <si>
    <t>BEESLEY CONSULTANCY PRIVATE LIMITED</t>
  </si>
  <si>
    <t>ANKITA VISHAL SHAH</t>
  </si>
  <si>
    <t>Asian Granito India Limit</t>
  </si>
  <si>
    <t>WALCHANNAG</t>
  </si>
  <si>
    <t>Walchandnagar Ind. Ltd</t>
  </si>
  <si>
    <t>VISTRA ITCL INDIA LIMITED</t>
  </si>
  <si>
    <t>Loss of Rs.19.5/-</t>
  </si>
  <si>
    <t>HINDUNILVR JUL FUT</t>
  </si>
  <si>
    <t>2470-2474</t>
  </si>
  <si>
    <t>HDFCBANK 1540 CE JUL</t>
  </si>
  <si>
    <t>24-26</t>
  </si>
  <si>
    <t>40-45</t>
  </si>
  <si>
    <t>Profit of Rs.11.50/-</t>
  </si>
  <si>
    <t>11.5-12</t>
  </si>
  <si>
    <t>BATAINDIA 1500 PE JUL</t>
  </si>
  <si>
    <t>15-16</t>
  </si>
  <si>
    <t>2190-2210</t>
  </si>
  <si>
    <t>7350-7410</t>
  </si>
  <si>
    <t>8000-8200</t>
  </si>
  <si>
    <t>Profit of Rs.9.5/-</t>
  </si>
  <si>
    <t>Profit of Rs.14/-</t>
  </si>
  <si>
    <t>ACIIN</t>
  </si>
  <si>
    <t>BIREN PRAVIN GANDHI</t>
  </si>
  <si>
    <t>AVANTEL</t>
  </si>
  <si>
    <t>VEERANNA SHIVAPPA SAJJANAR</t>
  </si>
  <si>
    <t>BCLENTERPR</t>
  </si>
  <si>
    <t>JINE ANIL VASWANI</t>
  </si>
  <si>
    <t>TOPGAIN FINANCE PRIVATE LIMITED</t>
  </si>
  <si>
    <t>MOHANRAMESH</t>
  </si>
  <si>
    <t>R SATHIAMURTHI</t>
  </si>
  <si>
    <t>DEVHARI</t>
  </si>
  <si>
    <t>HIREN JAYANTILAL MARU</t>
  </si>
  <si>
    <t>PRASANBEN VERSHIBHAI SHAH</t>
  </si>
  <si>
    <t>SHAH BHAVESH DINESHCHANDRA</t>
  </si>
  <si>
    <t>DHARSUGAR</t>
  </si>
  <si>
    <t>ECORECO</t>
  </si>
  <si>
    <t>GAURAV CHANDRAKANT SHAH</t>
  </si>
  <si>
    <t>GEE</t>
  </si>
  <si>
    <t>ANIRUDH MOHTA</t>
  </si>
  <si>
    <t>HBEL</t>
  </si>
  <si>
    <t>MITTUL NAVIN KALAWADIA</t>
  </si>
  <si>
    <t>AMIT PAL</t>
  </si>
  <si>
    <t>IMCAP</t>
  </si>
  <si>
    <t>MEKASTER FINLESE LIMITED</t>
  </si>
  <si>
    <t>JONJUA</t>
  </si>
  <si>
    <t>DHIRAJ JAIN</t>
  </si>
  <si>
    <t>NAVODAYENT</t>
  </si>
  <si>
    <t>RAVI GOYAL (HUF)</t>
  </si>
  <si>
    <t>OBCL</t>
  </si>
  <si>
    <t>RUHI RAVINDER GUPTA</t>
  </si>
  <si>
    <t>OBIL</t>
  </si>
  <si>
    <t>ALAGARSAMY VIJAYA KUMAR</t>
  </si>
  <si>
    <t>PMCFIN</t>
  </si>
  <si>
    <t>JILESH NAVIN CHHEDA</t>
  </si>
  <si>
    <t>RCL</t>
  </si>
  <si>
    <t>ABHISHEK CHOUDHARY</t>
  </si>
  <si>
    <t>SANJIVIN</t>
  </si>
  <si>
    <t>NINJA SECURITIES PRIVATE LIMITED</t>
  </si>
  <si>
    <t>RAMILABEN KESHAVBHAI KARNAVAT</t>
  </si>
  <si>
    <t>SPS</t>
  </si>
  <si>
    <t>VIPUL BHAGWANDAS SHAH</t>
  </si>
  <si>
    <t>STL</t>
  </si>
  <si>
    <t>SK GROWTH FUND PRIVATE LIMITED</t>
  </si>
  <si>
    <t>TIMESGREEN</t>
  </si>
  <si>
    <t>UGROCAP</t>
  </si>
  <si>
    <t>RM INVESTMENT TRUST</t>
  </si>
  <si>
    <t>NAVODHYAM TRUST</t>
  </si>
  <si>
    <t>AKASH</t>
  </si>
  <si>
    <t>Akash Infra-Projects Ltd</t>
  </si>
  <si>
    <t>NISHANT PITTI</t>
  </si>
  <si>
    <t>AROGRANITE</t>
  </si>
  <si>
    <t>Aro Granite Industries Li</t>
  </si>
  <si>
    <t>BANG</t>
  </si>
  <si>
    <t>Bang Overseas Limited</t>
  </si>
  <si>
    <t>Dharani Sugars &amp; Chem</t>
  </si>
  <si>
    <t>DLINKINDIA</t>
  </si>
  <si>
    <t>D-Link India Ltd</t>
  </si>
  <si>
    <t>MBL  &amp; CO. LIMITED</t>
  </si>
  <si>
    <t>Equitas Holdings Limited</t>
  </si>
  <si>
    <t>Justdial Ltd.</t>
  </si>
  <si>
    <t>KELLTONTEC</t>
  </si>
  <si>
    <t>Kellton Tech Sol Ltd</t>
  </si>
  <si>
    <t>RANASUG</t>
  </si>
  <si>
    <t>Rana Sugars Ltd</t>
  </si>
  <si>
    <t>RCOM</t>
  </si>
  <si>
    <t>Reliance Comm. Ltd.</t>
  </si>
  <si>
    <t>MANSI SHARES &amp; STOCK ADVISORS PVT LTD</t>
  </si>
  <si>
    <t>RELCAPITAL</t>
  </si>
  <si>
    <t>Reliance Capital Limited</t>
  </si>
  <si>
    <t>SPECIALITY</t>
  </si>
  <si>
    <t>Speciality Rest Ltd</t>
  </si>
  <si>
    <t>TI</t>
  </si>
  <si>
    <t>Tilaknagar Industries Ltd</t>
  </si>
  <si>
    <t>TIRUPATIFL</t>
  </si>
  <si>
    <t>Tirupati Forge Limited</t>
  </si>
  <si>
    <t>NIRAJ HARSUKHLAL SANGHAVI</t>
  </si>
  <si>
    <t>VETO</t>
  </si>
  <si>
    <t>Veto Switchgear Cable Ltd</t>
  </si>
  <si>
    <t>M T CORPORATION</t>
  </si>
  <si>
    <t>WEBELSOLAR</t>
  </si>
  <si>
    <t>Websol Energy System Ltd</t>
  </si>
  <si>
    <t>SHRUTI  LODHA</t>
  </si>
  <si>
    <t>DINERO FINANCE &amp; INVESTMENTS PVT LTD</t>
  </si>
  <si>
    <t>ANKIT KOTHARI</t>
  </si>
  <si>
    <t>PEARLPOLY</t>
  </si>
  <si>
    <t>Pearl Polymers Ltd</t>
  </si>
  <si>
    <t>BHANUKUMAR MAHALCHAND NAHATA</t>
  </si>
  <si>
    <t>DIPESH PRAVINBHAI RUPARELIA</t>
  </si>
  <si>
    <t>Part Profit of Rs.16.5/-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</si>
</sst>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8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16" fontId="51" fillId="56" borderId="35" xfId="16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8" fillId="56" borderId="35" xfId="0" applyNumberFormat="1" applyFont="1" applyFill="1" applyBorder="1" applyAlignment="1">
      <alignment horizontal="center" vertical="center"/>
    </xf>
    <xf numFmtId="15" fontId="8" fillId="56" borderId="35" xfId="0" applyNumberFormat="1" applyFont="1" applyFill="1" applyBorder="1" applyAlignment="1">
      <alignment horizontal="center" vertical="center"/>
    </xf>
    <xf numFmtId="43" fontId="8" fillId="56" borderId="35" xfId="160" applyFont="1" applyFill="1" applyBorder="1" applyAlignment="1">
      <alignment horizontal="center" vertical="top"/>
    </xf>
    <xf numFmtId="0" fontId="8" fillId="56" borderId="35" xfId="0" applyFont="1" applyFill="1" applyBorder="1" applyAlignment="1">
      <alignment horizontal="center" vertical="top"/>
    </xf>
    <xf numFmtId="1" fontId="8" fillId="43" borderId="35" xfId="0" applyNumberFormat="1" applyFont="1" applyFill="1" applyBorder="1" applyAlignment="1">
      <alignment horizontal="center" vertical="center"/>
    </xf>
    <xf numFmtId="165" fontId="8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2" fontId="49" fillId="43" borderId="35" xfId="0" applyNumberFormat="1" applyFont="1" applyFill="1" applyBorder="1" applyAlignment="1">
      <alignment horizontal="center" vertical="center"/>
    </xf>
    <xf numFmtId="10" fontId="49" fillId="43" borderId="35" xfId="51" applyNumberFormat="1" applyFont="1" applyFill="1" applyBorder="1" applyAlignment="1" applyProtection="1">
      <alignment horizontal="center" vertical="center" wrapText="1"/>
    </xf>
    <xf numFmtId="16" fontId="51" fillId="43" borderId="35" xfId="160" applyNumberFormat="1" applyFont="1" applyFill="1" applyBorder="1" applyAlignment="1">
      <alignment horizontal="center" vertical="center"/>
    </xf>
    <xf numFmtId="0" fontId="8" fillId="56" borderId="0" xfId="0" applyFont="1" applyFill="1" applyBorder="1" applyAlignment="1">
      <alignment horizont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169" fontId="49" fillId="43" borderId="35" xfId="0" applyNumberFormat="1" applyFont="1" applyFill="1" applyBorder="1" applyAlignment="1">
      <alignment horizontal="center" vertical="center"/>
    </xf>
    <xf numFmtId="43" fontId="49" fillId="43" borderId="35" xfId="160" applyFont="1" applyFill="1" applyBorder="1" applyAlignment="1">
      <alignment horizontal="center" vertical="center"/>
    </xf>
    <xf numFmtId="16" fontId="49" fillId="43" borderId="35" xfId="160" applyNumberFormat="1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56" borderId="36" xfId="160" applyFont="1" applyFill="1" applyBorder="1" applyAlignment="1">
      <alignment horizontal="center" vertical="center"/>
    </xf>
    <xf numFmtId="43" fontId="49" fillId="56" borderId="37" xfId="160" applyFont="1" applyFill="1" applyBorder="1" applyAlignment="1">
      <alignment horizontal="center" vertical="center"/>
    </xf>
    <xf numFmtId="16" fontId="49" fillId="56" borderId="36" xfId="160" applyNumberFormat="1" applyFont="1" applyFill="1" applyBorder="1" applyAlignment="1">
      <alignment horizontal="center" vertical="center"/>
    </xf>
    <xf numFmtId="16" fontId="49" fillId="56" borderId="37" xfId="160" applyNumberFormat="1" applyFont="1" applyFill="1" applyBorder="1" applyAlignment="1">
      <alignment horizontal="center" vertical="center"/>
    </xf>
    <xf numFmtId="0" fontId="8" fillId="56" borderId="36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164" fontId="8" fillId="56" borderId="36" xfId="0" applyNumberFormat="1" applyFont="1" applyFill="1" applyBorder="1" applyAlignment="1">
      <alignment horizontal="center" vertical="center"/>
    </xf>
    <xf numFmtId="164" fontId="8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" fillId="5" borderId="35" xfId="9" applyFont="1" applyFill="1" applyBorder="1" applyAlignment="1">
      <alignment horizontal="center" vertical="center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7" sqref="B27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44386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44386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55" t="s">
        <v>16</v>
      </c>
      <c r="B9" s="557" t="s">
        <v>17</v>
      </c>
      <c r="C9" s="557" t="s">
        <v>18</v>
      </c>
      <c r="D9" s="557" t="s">
        <v>805</v>
      </c>
      <c r="E9" s="251" t="s">
        <v>19</v>
      </c>
      <c r="F9" s="251" t="s">
        <v>20</v>
      </c>
      <c r="G9" s="552" t="s">
        <v>21</v>
      </c>
      <c r="H9" s="553"/>
      <c r="I9" s="554"/>
      <c r="J9" s="552" t="s">
        <v>22</v>
      </c>
      <c r="K9" s="553"/>
      <c r="L9" s="554"/>
      <c r="M9" s="251"/>
      <c r="N9" s="258"/>
      <c r="O9" s="258"/>
      <c r="P9" s="258"/>
    </row>
    <row r="10" spans="1:16" ht="59.25" customHeight="1">
      <c r="A10" s="556"/>
      <c r="B10" s="558" t="s">
        <v>17</v>
      </c>
      <c r="C10" s="558"/>
      <c r="D10" s="558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5" t="s">
        <v>35</v>
      </c>
      <c r="D11" s="416">
        <v>44406</v>
      </c>
      <c r="E11" s="275">
        <v>35411</v>
      </c>
      <c r="F11" s="275">
        <v>35538.950000000004</v>
      </c>
      <c r="G11" s="287">
        <v>35133.650000000009</v>
      </c>
      <c r="H11" s="287">
        <v>34856.300000000003</v>
      </c>
      <c r="I11" s="287">
        <v>34451.000000000007</v>
      </c>
      <c r="J11" s="287">
        <v>35816.30000000001</v>
      </c>
      <c r="K11" s="287">
        <v>36221.600000000013</v>
      </c>
      <c r="L11" s="287">
        <v>36498.950000000012</v>
      </c>
      <c r="M11" s="274">
        <v>35944.25</v>
      </c>
      <c r="N11" s="274">
        <v>35261.599999999999</v>
      </c>
      <c r="O11" s="413">
        <v>2181000</v>
      </c>
      <c r="P11" s="414">
        <v>4.3091491702137837E-2</v>
      </c>
    </row>
    <row r="12" spans="1:16" ht="15">
      <c r="A12" s="254">
        <v>2</v>
      </c>
      <c r="B12" s="342" t="s">
        <v>34</v>
      </c>
      <c r="C12" s="415" t="s">
        <v>36</v>
      </c>
      <c r="D12" s="416">
        <v>44406</v>
      </c>
      <c r="E12" s="288">
        <v>15735.4</v>
      </c>
      <c r="F12" s="288">
        <v>15773.116666666667</v>
      </c>
      <c r="G12" s="289">
        <v>15656.333333333334</v>
      </c>
      <c r="H12" s="289">
        <v>15577.266666666666</v>
      </c>
      <c r="I12" s="289">
        <v>15460.483333333334</v>
      </c>
      <c r="J12" s="289">
        <v>15852.183333333334</v>
      </c>
      <c r="K12" s="289">
        <v>15968.966666666667</v>
      </c>
      <c r="L12" s="289">
        <v>16048.033333333335</v>
      </c>
      <c r="M12" s="276">
        <v>15889.9</v>
      </c>
      <c r="N12" s="276">
        <v>15694.05</v>
      </c>
      <c r="O12" s="291">
        <v>10576900</v>
      </c>
      <c r="P12" s="292">
        <v>5.3161405954396099E-2</v>
      </c>
    </row>
    <row r="13" spans="1:16" ht="15">
      <c r="A13" s="254">
        <v>3</v>
      </c>
      <c r="B13" s="342" t="s">
        <v>34</v>
      </c>
      <c r="C13" s="415" t="s">
        <v>803</v>
      </c>
      <c r="D13" s="416">
        <v>44406</v>
      </c>
      <c r="E13" s="389">
        <v>16710.55</v>
      </c>
      <c r="F13" s="389">
        <v>16747.100000000002</v>
      </c>
      <c r="G13" s="390">
        <v>16592.150000000005</v>
      </c>
      <c r="H13" s="390">
        <v>16473.750000000004</v>
      </c>
      <c r="I13" s="390">
        <v>16318.800000000007</v>
      </c>
      <c r="J13" s="390">
        <v>16865.500000000004</v>
      </c>
      <c r="K13" s="390">
        <v>17020.45</v>
      </c>
      <c r="L13" s="390">
        <v>17138.850000000002</v>
      </c>
      <c r="M13" s="391">
        <v>16902.05</v>
      </c>
      <c r="N13" s="391">
        <v>16628.7</v>
      </c>
      <c r="O13" s="392">
        <v>11560</v>
      </c>
      <c r="P13" s="393">
        <v>-0.12951807228915663</v>
      </c>
    </row>
    <row r="14" spans="1:16" ht="15">
      <c r="A14" s="254">
        <v>4</v>
      </c>
      <c r="B14" s="357" t="s">
        <v>813</v>
      </c>
      <c r="C14" s="415" t="s">
        <v>717</v>
      </c>
      <c r="D14" s="416">
        <v>44406</v>
      </c>
      <c r="E14" s="288">
        <v>852.6</v>
      </c>
      <c r="F14" s="288">
        <v>858.28333333333342</v>
      </c>
      <c r="G14" s="289">
        <v>839.36666666666679</v>
      </c>
      <c r="H14" s="289">
        <v>826.13333333333333</v>
      </c>
      <c r="I14" s="289">
        <v>807.2166666666667</v>
      </c>
      <c r="J14" s="289">
        <v>871.51666666666688</v>
      </c>
      <c r="K14" s="289">
        <v>890.43333333333362</v>
      </c>
      <c r="L14" s="289">
        <v>903.66666666666697</v>
      </c>
      <c r="M14" s="276">
        <v>877.2</v>
      </c>
      <c r="N14" s="276">
        <v>845.05</v>
      </c>
      <c r="O14" s="291">
        <v>3955050</v>
      </c>
      <c r="P14" s="292">
        <v>6.3056888279643591E-2</v>
      </c>
    </row>
    <row r="15" spans="1:16" ht="15">
      <c r="A15" s="254">
        <v>5</v>
      </c>
      <c r="B15" s="357" t="s">
        <v>78</v>
      </c>
      <c r="C15" s="415" t="s">
        <v>224</v>
      </c>
      <c r="D15" s="416">
        <v>44406</v>
      </c>
      <c r="E15" s="288">
        <v>215.2</v>
      </c>
      <c r="F15" s="288">
        <v>216.26666666666665</v>
      </c>
      <c r="G15" s="289">
        <v>212.33333333333331</v>
      </c>
      <c r="H15" s="289">
        <v>209.46666666666667</v>
      </c>
      <c r="I15" s="289">
        <v>205.53333333333333</v>
      </c>
      <c r="J15" s="289">
        <v>219.1333333333333</v>
      </c>
      <c r="K15" s="289">
        <v>223.06666666666663</v>
      </c>
      <c r="L15" s="289">
        <v>225.93333333333328</v>
      </c>
      <c r="M15" s="276">
        <v>220.2</v>
      </c>
      <c r="N15" s="276">
        <v>213.4</v>
      </c>
      <c r="O15" s="291">
        <v>5746000</v>
      </c>
      <c r="P15" s="292">
        <v>5.9952038369304558E-2</v>
      </c>
    </row>
    <row r="16" spans="1:16" ht="15">
      <c r="A16" s="254">
        <v>6</v>
      </c>
      <c r="B16" s="342" t="s">
        <v>37</v>
      </c>
      <c r="C16" s="415" t="s">
        <v>38</v>
      </c>
      <c r="D16" s="416">
        <v>44406</v>
      </c>
      <c r="E16" s="288">
        <v>2039.1</v>
      </c>
      <c r="F16" s="288">
        <v>2044.8000000000002</v>
      </c>
      <c r="G16" s="289">
        <v>2023.1000000000004</v>
      </c>
      <c r="H16" s="289">
        <v>2007.1000000000001</v>
      </c>
      <c r="I16" s="289">
        <v>1985.4000000000003</v>
      </c>
      <c r="J16" s="289">
        <v>2060.8000000000002</v>
      </c>
      <c r="K16" s="289">
        <v>2082.5</v>
      </c>
      <c r="L16" s="289">
        <v>2098.5000000000005</v>
      </c>
      <c r="M16" s="276">
        <v>2066.5</v>
      </c>
      <c r="N16" s="276">
        <v>2028.8</v>
      </c>
      <c r="O16" s="291">
        <v>2904000</v>
      </c>
      <c r="P16" s="292">
        <v>-5.1387461459403904E-3</v>
      </c>
    </row>
    <row r="17" spans="1:16" ht="15">
      <c r="A17" s="254">
        <v>7</v>
      </c>
      <c r="B17" s="342" t="s">
        <v>39</v>
      </c>
      <c r="C17" s="415" t="s">
        <v>40</v>
      </c>
      <c r="D17" s="416">
        <v>44406</v>
      </c>
      <c r="E17" s="288">
        <v>1429.95</v>
      </c>
      <c r="F17" s="288">
        <v>1432.1499999999999</v>
      </c>
      <c r="G17" s="289">
        <v>1412.7999999999997</v>
      </c>
      <c r="H17" s="289">
        <v>1395.6499999999999</v>
      </c>
      <c r="I17" s="289">
        <v>1376.2999999999997</v>
      </c>
      <c r="J17" s="289">
        <v>1449.2999999999997</v>
      </c>
      <c r="K17" s="289">
        <v>1468.6499999999996</v>
      </c>
      <c r="L17" s="289">
        <v>1485.7999999999997</v>
      </c>
      <c r="M17" s="276">
        <v>1451.5</v>
      </c>
      <c r="N17" s="276">
        <v>1415</v>
      </c>
      <c r="O17" s="291">
        <v>16220000</v>
      </c>
      <c r="P17" s="292">
        <v>-1.8694415875128562E-2</v>
      </c>
    </row>
    <row r="18" spans="1:16" ht="15">
      <c r="A18" s="254">
        <v>8</v>
      </c>
      <c r="B18" s="342" t="s">
        <v>39</v>
      </c>
      <c r="C18" s="415" t="s">
        <v>41</v>
      </c>
      <c r="D18" s="416">
        <v>44406</v>
      </c>
      <c r="E18" s="288">
        <v>714.3</v>
      </c>
      <c r="F18" s="288">
        <v>718.51666666666677</v>
      </c>
      <c r="G18" s="289">
        <v>706.03333333333353</v>
      </c>
      <c r="H18" s="289">
        <v>697.76666666666677</v>
      </c>
      <c r="I18" s="289">
        <v>685.28333333333353</v>
      </c>
      <c r="J18" s="289">
        <v>726.78333333333353</v>
      </c>
      <c r="K18" s="289">
        <v>739.26666666666688</v>
      </c>
      <c r="L18" s="289">
        <v>747.53333333333353</v>
      </c>
      <c r="M18" s="276">
        <v>731</v>
      </c>
      <c r="N18" s="276">
        <v>710.25</v>
      </c>
      <c r="O18" s="291">
        <v>83827500</v>
      </c>
      <c r="P18" s="292">
        <v>3.5766128428834382E-3</v>
      </c>
    </row>
    <row r="19" spans="1:16" ht="15">
      <c r="A19" s="254">
        <v>9</v>
      </c>
      <c r="B19" s="342" t="s">
        <v>51</v>
      </c>
      <c r="C19" s="415" t="s">
        <v>226</v>
      </c>
      <c r="D19" s="416">
        <v>44406</v>
      </c>
      <c r="E19" s="288">
        <v>3333.1</v>
      </c>
      <c r="F19" s="288">
        <v>3326.5499999999997</v>
      </c>
      <c r="G19" s="289">
        <v>3311.1499999999996</v>
      </c>
      <c r="H19" s="289">
        <v>3289.2</v>
      </c>
      <c r="I19" s="289">
        <v>3273.7999999999997</v>
      </c>
      <c r="J19" s="289">
        <v>3348.4999999999995</v>
      </c>
      <c r="K19" s="289">
        <v>3363.9</v>
      </c>
      <c r="L19" s="289">
        <v>3385.8499999999995</v>
      </c>
      <c r="M19" s="276">
        <v>3341.95</v>
      </c>
      <c r="N19" s="276">
        <v>3304.6</v>
      </c>
      <c r="O19" s="291">
        <v>536800</v>
      </c>
      <c r="P19" s="292">
        <v>-2.9717682020802376E-3</v>
      </c>
    </row>
    <row r="20" spans="1:16" ht="15">
      <c r="A20" s="254">
        <v>10</v>
      </c>
      <c r="B20" s="342" t="s">
        <v>43</v>
      </c>
      <c r="C20" s="415" t="s">
        <v>44</v>
      </c>
      <c r="D20" s="416">
        <v>44406</v>
      </c>
      <c r="E20" s="288">
        <v>733.7</v>
      </c>
      <c r="F20" s="288">
        <v>735.5</v>
      </c>
      <c r="G20" s="289">
        <v>729.35</v>
      </c>
      <c r="H20" s="289">
        <v>725</v>
      </c>
      <c r="I20" s="289">
        <v>718.85</v>
      </c>
      <c r="J20" s="289">
        <v>739.85</v>
      </c>
      <c r="K20" s="289">
        <v>746.00000000000011</v>
      </c>
      <c r="L20" s="289">
        <v>750.35</v>
      </c>
      <c r="M20" s="276">
        <v>741.65</v>
      </c>
      <c r="N20" s="276">
        <v>731.15</v>
      </c>
      <c r="O20" s="291">
        <v>10583000</v>
      </c>
      <c r="P20" s="292">
        <v>-3.0146019783325482E-3</v>
      </c>
    </row>
    <row r="21" spans="1:16" ht="15">
      <c r="A21" s="254">
        <v>11</v>
      </c>
      <c r="B21" s="342" t="s">
        <v>37</v>
      </c>
      <c r="C21" s="415" t="s">
        <v>45</v>
      </c>
      <c r="D21" s="416">
        <v>44406</v>
      </c>
      <c r="E21" s="288">
        <v>360.95</v>
      </c>
      <c r="F21" s="288">
        <v>359.86666666666662</v>
      </c>
      <c r="G21" s="289">
        <v>357.83333333333326</v>
      </c>
      <c r="H21" s="289">
        <v>354.71666666666664</v>
      </c>
      <c r="I21" s="289">
        <v>352.68333333333328</v>
      </c>
      <c r="J21" s="289">
        <v>362.98333333333323</v>
      </c>
      <c r="K21" s="289">
        <v>365.01666666666665</v>
      </c>
      <c r="L21" s="289">
        <v>368.13333333333321</v>
      </c>
      <c r="M21" s="276">
        <v>361.9</v>
      </c>
      <c r="N21" s="276">
        <v>356.75</v>
      </c>
      <c r="O21" s="291">
        <v>18795000</v>
      </c>
      <c r="P21" s="292">
        <v>2.035830618892508E-2</v>
      </c>
    </row>
    <row r="22" spans="1:16" ht="15">
      <c r="A22" s="254">
        <v>12</v>
      </c>
      <c r="B22" s="342" t="s">
        <v>51</v>
      </c>
      <c r="C22" s="415" t="s">
        <v>294</v>
      </c>
      <c r="D22" s="416">
        <v>44406</v>
      </c>
      <c r="E22" s="288">
        <v>974.6</v>
      </c>
      <c r="F22" s="288">
        <v>976.80000000000007</v>
      </c>
      <c r="G22" s="289">
        <v>966.20000000000016</v>
      </c>
      <c r="H22" s="289">
        <v>957.80000000000007</v>
      </c>
      <c r="I22" s="289">
        <v>947.20000000000016</v>
      </c>
      <c r="J22" s="289">
        <v>985.20000000000016</v>
      </c>
      <c r="K22" s="289">
        <v>995.80000000000007</v>
      </c>
      <c r="L22" s="289">
        <v>1004.2000000000002</v>
      </c>
      <c r="M22" s="276">
        <v>987.4</v>
      </c>
      <c r="N22" s="276">
        <v>968.4</v>
      </c>
      <c r="O22" s="291">
        <v>1262800</v>
      </c>
      <c r="P22" s="292">
        <v>1.323918799646955E-2</v>
      </c>
    </row>
    <row r="23" spans="1:16" ht="15">
      <c r="A23" s="254">
        <v>13</v>
      </c>
      <c r="B23" s="342" t="s">
        <v>39</v>
      </c>
      <c r="C23" s="415" t="s">
        <v>46</v>
      </c>
      <c r="D23" s="416">
        <v>44406</v>
      </c>
      <c r="E23" s="288">
        <v>3688.45</v>
      </c>
      <c r="F23" s="288">
        <v>3699.3333333333335</v>
      </c>
      <c r="G23" s="289">
        <v>3662.666666666667</v>
      </c>
      <c r="H23" s="289">
        <v>3636.8833333333337</v>
      </c>
      <c r="I23" s="289">
        <v>3600.2166666666672</v>
      </c>
      <c r="J23" s="289">
        <v>3725.1166666666668</v>
      </c>
      <c r="K23" s="289">
        <v>3761.7833333333338</v>
      </c>
      <c r="L23" s="289">
        <v>3787.5666666666666</v>
      </c>
      <c r="M23" s="276">
        <v>3736</v>
      </c>
      <c r="N23" s="276">
        <v>3673.55</v>
      </c>
      <c r="O23" s="291">
        <v>2016750</v>
      </c>
      <c r="P23" s="292">
        <v>-1.6819012797074956E-2</v>
      </c>
    </row>
    <row r="24" spans="1:16" ht="15">
      <c r="A24" s="254">
        <v>14</v>
      </c>
      <c r="B24" s="342" t="s">
        <v>43</v>
      </c>
      <c r="C24" s="415" t="s">
        <v>47</v>
      </c>
      <c r="D24" s="416">
        <v>44406</v>
      </c>
      <c r="E24" s="288">
        <v>224.35</v>
      </c>
      <c r="F24" s="288">
        <v>225.36666666666667</v>
      </c>
      <c r="G24" s="289">
        <v>221.98333333333335</v>
      </c>
      <c r="H24" s="289">
        <v>219.61666666666667</v>
      </c>
      <c r="I24" s="289">
        <v>216.23333333333335</v>
      </c>
      <c r="J24" s="289">
        <v>227.73333333333335</v>
      </c>
      <c r="K24" s="289">
        <v>231.11666666666667</v>
      </c>
      <c r="L24" s="289">
        <v>233.48333333333335</v>
      </c>
      <c r="M24" s="276">
        <v>228.75</v>
      </c>
      <c r="N24" s="276">
        <v>223</v>
      </c>
      <c r="O24" s="291">
        <v>16367500</v>
      </c>
      <c r="P24" s="292">
        <v>-6.9770969209767934E-3</v>
      </c>
    </row>
    <row r="25" spans="1:16" ht="15">
      <c r="A25" s="254">
        <v>15</v>
      </c>
      <c r="B25" s="342" t="s">
        <v>43</v>
      </c>
      <c r="C25" s="415" t="s">
        <v>48</v>
      </c>
      <c r="D25" s="416">
        <v>44406</v>
      </c>
      <c r="E25" s="288">
        <v>124.2</v>
      </c>
      <c r="F25" s="288">
        <v>124.31666666666666</v>
      </c>
      <c r="G25" s="289">
        <v>122.68333333333332</v>
      </c>
      <c r="H25" s="289">
        <v>121.16666666666666</v>
      </c>
      <c r="I25" s="289">
        <v>119.53333333333332</v>
      </c>
      <c r="J25" s="289">
        <v>125.83333333333333</v>
      </c>
      <c r="K25" s="289">
        <v>127.46666666666665</v>
      </c>
      <c r="L25" s="289">
        <v>128.98333333333335</v>
      </c>
      <c r="M25" s="276">
        <v>125.95</v>
      </c>
      <c r="N25" s="276">
        <v>122.8</v>
      </c>
      <c r="O25" s="291">
        <v>39942000</v>
      </c>
      <c r="P25" s="292">
        <v>-5.4134697357203748E-2</v>
      </c>
    </row>
    <row r="26" spans="1:16" ht="15">
      <c r="A26" s="254">
        <v>16</v>
      </c>
      <c r="B26" s="342" t="s">
        <v>49</v>
      </c>
      <c r="C26" s="415" t="s">
        <v>50</v>
      </c>
      <c r="D26" s="416">
        <v>44406</v>
      </c>
      <c r="E26" s="288">
        <v>3040.75</v>
      </c>
      <c r="F26" s="288">
        <v>3044.8833333333337</v>
      </c>
      <c r="G26" s="289">
        <v>3024.1666666666674</v>
      </c>
      <c r="H26" s="289">
        <v>3007.5833333333339</v>
      </c>
      <c r="I26" s="289">
        <v>2986.8666666666677</v>
      </c>
      <c r="J26" s="289">
        <v>3061.4666666666672</v>
      </c>
      <c r="K26" s="289">
        <v>3082.1833333333334</v>
      </c>
      <c r="L26" s="289">
        <v>3098.7666666666669</v>
      </c>
      <c r="M26" s="276">
        <v>3065.6</v>
      </c>
      <c r="N26" s="276">
        <v>3028.3</v>
      </c>
      <c r="O26" s="291">
        <v>3915900</v>
      </c>
      <c r="P26" s="292">
        <v>-1.8202331703647989E-2</v>
      </c>
    </row>
    <row r="27" spans="1:16" ht="15">
      <c r="A27" s="254">
        <v>17</v>
      </c>
      <c r="B27" s="342" t="s">
        <v>53</v>
      </c>
      <c r="C27" s="415" t="s">
        <v>222</v>
      </c>
      <c r="D27" s="416">
        <v>44406</v>
      </c>
      <c r="E27" s="288">
        <v>1140</v>
      </c>
      <c r="F27" s="288">
        <v>1137.8</v>
      </c>
      <c r="G27" s="289">
        <v>1123.5999999999999</v>
      </c>
      <c r="H27" s="289">
        <v>1107.2</v>
      </c>
      <c r="I27" s="289">
        <v>1093</v>
      </c>
      <c r="J27" s="289">
        <v>1154.1999999999998</v>
      </c>
      <c r="K27" s="289">
        <v>1168.4000000000001</v>
      </c>
      <c r="L27" s="289">
        <v>1184.7999999999997</v>
      </c>
      <c r="M27" s="276">
        <v>1152</v>
      </c>
      <c r="N27" s="276">
        <v>1121.4000000000001</v>
      </c>
      <c r="O27" s="291">
        <v>3164500</v>
      </c>
      <c r="P27" s="292">
        <v>3.1700744967506737E-3</v>
      </c>
    </row>
    <row r="28" spans="1:16" ht="15">
      <c r="A28" s="254">
        <v>18</v>
      </c>
      <c r="B28" s="342" t="s">
        <v>51</v>
      </c>
      <c r="C28" s="415" t="s">
        <v>52</v>
      </c>
      <c r="D28" s="416">
        <v>44406</v>
      </c>
      <c r="E28" s="288">
        <v>955.95</v>
      </c>
      <c r="F28" s="288">
        <v>961.4</v>
      </c>
      <c r="G28" s="289">
        <v>946.09999999999991</v>
      </c>
      <c r="H28" s="289">
        <v>936.24999999999989</v>
      </c>
      <c r="I28" s="289">
        <v>920.94999999999982</v>
      </c>
      <c r="J28" s="289">
        <v>971.25</v>
      </c>
      <c r="K28" s="289">
        <v>986.55</v>
      </c>
      <c r="L28" s="289">
        <v>996.40000000000009</v>
      </c>
      <c r="M28" s="276">
        <v>976.7</v>
      </c>
      <c r="N28" s="276">
        <v>951.55</v>
      </c>
      <c r="O28" s="291">
        <v>10656750</v>
      </c>
      <c r="P28" s="292">
        <v>7.0020269025244152E-3</v>
      </c>
    </row>
    <row r="29" spans="1:16" ht="15">
      <c r="A29" s="254">
        <v>19</v>
      </c>
      <c r="B29" s="342" t="s">
        <v>53</v>
      </c>
      <c r="C29" s="415" t="s">
        <v>54</v>
      </c>
      <c r="D29" s="416">
        <v>44406</v>
      </c>
      <c r="E29" s="288">
        <v>756.85</v>
      </c>
      <c r="F29" s="288">
        <v>759.80000000000007</v>
      </c>
      <c r="G29" s="289">
        <v>750.95000000000016</v>
      </c>
      <c r="H29" s="289">
        <v>745.05000000000007</v>
      </c>
      <c r="I29" s="289">
        <v>736.20000000000016</v>
      </c>
      <c r="J29" s="289">
        <v>765.70000000000016</v>
      </c>
      <c r="K29" s="289">
        <v>774.55000000000007</v>
      </c>
      <c r="L29" s="289">
        <v>780.45000000000016</v>
      </c>
      <c r="M29" s="276">
        <v>768.65</v>
      </c>
      <c r="N29" s="276">
        <v>753.9</v>
      </c>
      <c r="O29" s="291">
        <v>32356800</v>
      </c>
      <c r="P29" s="292">
        <v>-1.5301464412226564E-2</v>
      </c>
    </row>
    <row r="30" spans="1:16" ht="15">
      <c r="A30" s="254">
        <v>20</v>
      </c>
      <c r="B30" s="342" t="s">
        <v>43</v>
      </c>
      <c r="C30" s="415" t="s">
        <v>55</v>
      </c>
      <c r="D30" s="416">
        <v>44406</v>
      </c>
      <c r="E30" s="288">
        <v>4084.15</v>
      </c>
      <c r="F30" s="288">
        <v>4085.8333333333335</v>
      </c>
      <c r="G30" s="289">
        <v>4045.416666666667</v>
      </c>
      <c r="H30" s="289">
        <v>4006.6833333333334</v>
      </c>
      <c r="I30" s="289">
        <v>3966.2666666666669</v>
      </c>
      <c r="J30" s="289">
        <v>4124.5666666666675</v>
      </c>
      <c r="K30" s="289">
        <v>4164.9833333333336</v>
      </c>
      <c r="L30" s="289">
        <v>4203.7166666666672</v>
      </c>
      <c r="M30" s="276">
        <v>4126.25</v>
      </c>
      <c r="N30" s="276">
        <v>4047.1</v>
      </c>
      <c r="O30" s="291">
        <v>1854000</v>
      </c>
      <c r="P30" s="292">
        <v>3.7057754160257306E-2</v>
      </c>
    </row>
    <row r="31" spans="1:16" ht="15">
      <c r="A31" s="254">
        <v>21</v>
      </c>
      <c r="B31" s="342" t="s">
        <v>56</v>
      </c>
      <c r="C31" s="415" t="s">
        <v>57</v>
      </c>
      <c r="D31" s="416">
        <v>44406</v>
      </c>
      <c r="E31" s="288">
        <v>12348.9</v>
      </c>
      <c r="F31" s="288">
        <v>12365.85</v>
      </c>
      <c r="G31" s="289">
        <v>12239.7</v>
      </c>
      <c r="H31" s="289">
        <v>12130.5</v>
      </c>
      <c r="I31" s="289">
        <v>12004.35</v>
      </c>
      <c r="J31" s="289">
        <v>12475.050000000001</v>
      </c>
      <c r="K31" s="289">
        <v>12601.199999999999</v>
      </c>
      <c r="L31" s="289">
        <v>12710.400000000001</v>
      </c>
      <c r="M31" s="276">
        <v>12492</v>
      </c>
      <c r="N31" s="276">
        <v>12256.65</v>
      </c>
      <c r="O31" s="291">
        <v>681450</v>
      </c>
      <c r="P31" s="292">
        <v>-3.3918128654970757E-2</v>
      </c>
    </row>
    <row r="32" spans="1:16" ht="15">
      <c r="A32" s="254">
        <v>22</v>
      </c>
      <c r="B32" s="342" t="s">
        <v>56</v>
      </c>
      <c r="C32" s="415" t="s">
        <v>58</v>
      </c>
      <c r="D32" s="416">
        <v>44406</v>
      </c>
      <c r="E32" s="288">
        <v>6134.6</v>
      </c>
      <c r="F32" s="288">
        <v>6154.3</v>
      </c>
      <c r="G32" s="289">
        <v>6069.5</v>
      </c>
      <c r="H32" s="289">
        <v>6004.4</v>
      </c>
      <c r="I32" s="289">
        <v>5919.5999999999995</v>
      </c>
      <c r="J32" s="289">
        <v>6219.4000000000005</v>
      </c>
      <c r="K32" s="289">
        <v>6304.2000000000016</v>
      </c>
      <c r="L32" s="289">
        <v>6369.3000000000011</v>
      </c>
      <c r="M32" s="276">
        <v>6239.1</v>
      </c>
      <c r="N32" s="276">
        <v>6089.2</v>
      </c>
      <c r="O32" s="291">
        <v>4121500</v>
      </c>
      <c r="P32" s="292">
        <v>-2.6014882933026802E-3</v>
      </c>
    </row>
    <row r="33" spans="1:16" ht="15">
      <c r="A33" s="254">
        <v>23</v>
      </c>
      <c r="B33" s="342" t="s">
        <v>43</v>
      </c>
      <c r="C33" s="415" t="s">
        <v>59</v>
      </c>
      <c r="D33" s="416">
        <v>44406</v>
      </c>
      <c r="E33" s="288">
        <v>2295.5500000000002</v>
      </c>
      <c r="F33" s="288">
        <v>2296.0833333333335</v>
      </c>
      <c r="G33" s="289">
        <v>2280.4666666666672</v>
      </c>
      <c r="H33" s="289">
        <v>2265.3833333333337</v>
      </c>
      <c r="I33" s="289">
        <v>2249.7666666666673</v>
      </c>
      <c r="J33" s="289">
        <v>2311.166666666667</v>
      </c>
      <c r="K33" s="289">
        <v>2326.7833333333328</v>
      </c>
      <c r="L33" s="289">
        <v>2341.8666666666668</v>
      </c>
      <c r="M33" s="276">
        <v>2311.6999999999998</v>
      </c>
      <c r="N33" s="276">
        <v>2281</v>
      </c>
      <c r="O33" s="291">
        <v>1016800</v>
      </c>
      <c r="P33" s="292">
        <v>1.970831690973591E-3</v>
      </c>
    </row>
    <row r="34" spans="1:16" ht="15">
      <c r="A34" s="254">
        <v>24</v>
      </c>
      <c r="B34" s="342" t="s">
        <v>53</v>
      </c>
      <c r="C34" s="415" t="s">
        <v>229</v>
      </c>
      <c r="D34" s="416">
        <v>44406</v>
      </c>
      <c r="E34" s="288">
        <v>314.5</v>
      </c>
      <c r="F34" s="288">
        <v>318.0333333333333</v>
      </c>
      <c r="G34" s="289">
        <v>310.16666666666663</v>
      </c>
      <c r="H34" s="289">
        <v>305.83333333333331</v>
      </c>
      <c r="I34" s="289">
        <v>297.96666666666664</v>
      </c>
      <c r="J34" s="289">
        <v>322.36666666666662</v>
      </c>
      <c r="K34" s="289">
        <v>330.23333333333329</v>
      </c>
      <c r="L34" s="289">
        <v>334.56666666666661</v>
      </c>
      <c r="M34" s="276">
        <v>325.89999999999998</v>
      </c>
      <c r="N34" s="276">
        <v>313.7</v>
      </c>
      <c r="O34" s="291">
        <v>17584200</v>
      </c>
      <c r="P34" s="292">
        <v>7.0692678649715041E-2</v>
      </c>
    </row>
    <row r="35" spans="1:16" ht="15">
      <c r="A35" s="254">
        <v>25</v>
      </c>
      <c r="B35" s="342" t="s">
        <v>53</v>
      </c>
      <c r="C35" s="415" t="s">
        <v>60</v>
      </c>
      <c r="D35" s="416">
        <v>44406</v>
      </c>
      <c r="E35" s="288">
        <v>83.8</v>
      </c>
      <c r="F35" s="288">
        <v>84.7</v>
      </c>
      <c r="G35" s="289">
        <v>82.15</v>
      </c>
      <c r="H35" s="289">
        <v>80.5</v>
      </c>
      <c r="I35" s="289">
        <v>77.95</v>
      </c>
      <c r="J35" s="289">
        <v>86.350000000000009</v>
      </c>
      <c r="K35" s="289">
        <v>88.899999999999991</v>
      </c>
      <c r="L35" s="289">
        <v>90.550000000000011</v>
      </c>
      <c r="M35" s="276">
        <v>87.25</v>
      </c>
      <c r="N35" s="276">
        <v>83.05</v>
      </c>
      <c r="O35" s="291">
        <v>168164100</v>
      </c>
      <c r="P35" s="292">
        <v>-1.3994649104754064E-2</v>
      </c>
    </row>
    <row r="36" spans="1:16" ht="15">
      <c r="A36" s="254">
        <v>26</v>
      </c>
      <c r="B36" s="342" t="s">
        <v>49</v>
      </c>
      <c r="C36" s="415" t="s">
        <v>62</v>
      </c>
      <c r="D36" s="416">
        <v>44406</v>
      </c>
      <c r="E36" s="288">
        <v>1580.6</v>
      </c>
      <c r="F36" s="288">
        <v>1581.05</v>
      </c>
      <c r="G36" s="289">
        <v>1566.6</v>
      </c>
      <c r="H36" s="289">
        <v>1552.6</v>
      </c>
      <c r="I36" s="289">
        <v>1538.1499999999999</v>
      </c>
      <c r="J36" s="289">
        <v>1595.05</v>
      </c>
      <c r="K36" s="289">
        <v>1609.5000000000002</v>
      </c>
      <c r="L36" s="289">
        <v>1623.5</v>
      </c>
      <c r="M36" s="276">
        <v>1595.5</v>
      </c>
      <c r="N36" s="276">
        <v>1567.05</v>
      </c>
      <c r="O36" s="291">
        <v>1581800</v>
      </c>
      <c r="P36" s="292">
        <v>2.0944266950656727E-2</v>
      </c>
    </row>
    <row r="37" spans="1:16" ht="15">
      <c r="A37" s="254">
        <v>27</v>
      </c>
      <c r="B37" s="342" t="s">
        <v>63</v>
      </c>
      <c r="C37" s="415" t="s">
        <v>64</v>
      </c>
      <c r="D37" s="416">
        <v>44406</v>
      </c>
      <c r="E37" s="288">
        <v>181.3</v>
      </c>
      <c r="F37" s="288">
        <v>182.9</v>
      </c>
      <c r="G37" s="289">
        <v>178.4</v>
      </c>
      <c r="H37" s="289">
        <v>175.5</v>
      </c>
      <c r="I37" s="289">
        <v>171</v>
      </c>
      <c r="J37" s="289">
        <v>185.8</v>
      </c>
      <c r="K37" s="289">
        <v>190.3</v>
      </c>
      <c r="L37" s="289">
        <v>193.20000000000002</v>
      </c>
      <c r="M37" s="276">
        <v>187.4</v>
      </c>
      <c r="N37" s="276">
        <v>180</v>
      </c>
      <c r="O37" s="291">
        <v>24597400</v>
      </c>
      <c r="P37" s="292">
        <v>-5.2962692026335037E-2</v>
      </c>
    </row>
    <row r="38" spans="1:16" ht="15">
      <c r="A38" s="254">
        <v>28</v>
      </c>
      <c r="B38" s="342" t="s">
        <v>49</v>
      </c>
      <c r="C38" s="415" t="s">
        <v>65</v>
      </c>
      <c r="D38" s="416">
        <v>44406</v>
      </c>
      <c r="E38" s="288">
        <v>840.6</v>
      </c>
      <c r="F38" s="288">
        <v>844.5333333333333</v>
      </c>
      <c r="G38" s="289">
        <v>830.06666666666661</v>
      </c>
      <c r="H38" s="289">
        <v>819.5333333333333</v>
      </c>
      <c r="I38" s="289">
        <v>805.06666666666661</v>
      </c>
      <c r="J38" s="289">
        <v>855.06666666666661</v>
      </c>
      <c r="K38" s="289">
        <v>869.5333333333333</v>
      </c>
      <c r="L38" s="289">
        <v>880.06666666666661</v>
      </c>
      <c r="M38" s="276">
        <v>859</v>
      </c>
      <c r="N38" s="276">
        <v>834</v>
      </c>
      <c r="O38" s="291">
        <v>3276900</v>
      </c>
      <c r="P38" s="292">
        <v>-7.0000000000000001E-3</v>
      </c>
    </row>
    <row r="39" spans="1:16" ht="15">
      <c r="A39" s="254">
        <v>29</v>
      </c>
      <c r="B39" s="342" t="s">
        <v>43</v>
      </c>
      <c r="C39" s="415" t="s">
        <v>66</v>
      </c>
      <c r="D39" s="416">
        <v>44406</v>
      </c>
      <c r="E39" s="288">
        <v>808.5</v>
      </c>
      <c r="F39" s="288">
        <v>808.66666666666663</v>
      </c>
      <c r="G39" s="289">
        <v>800.43333333333328</v>
      </c>
      <c r="H39" s="289">
        <v>792.36666666666667</v>
      </c>
      <c r="I39" s="289">
        <v>784.13333333333333</v>
      </c>
      <c r="J39" s="289">
        <v>816.73333333333323</v>
      </c>
      <c r="K39" s="289">
        <v>824.96666666666658</v>
      </c>
      <c r="L39" s="289">
        <v>833.03333333333319</v>
      </c>
      <c r="M39" s="276">
        <v>816.9</v>
      </c>
      <c r="N39" s="276">
        <v>800.6</v>
      </c>
      <c r="O39" s="291">
        <v>5683500</v>
      </c>
      <c r="P39" s="292">
        <v>-5.7462686567164176E-2</v>
      </c>
    </row>
    <row r="40" spans="1:16" ht="15">
      <c r="A40" s="254">
        <v>30</v>
      </c>
      <c r="B40" s="342" t="s">
        <v>67</v>
      </c>
      <c r="C40" s="415" t="s">
        <v>68</v>
      </c>
      <c r="D40" s="416">
        <v>44406</v>
      </c>
      <c r="E40" s="288">
        <v>527.79999999999995</v>
      </c>
      <c r="F40" s="288">
        <v>529.16666666666663</v>
      </c>
      <c r="G40" s="289">
        <v>524.23333333333323</v>
      </c>
      <c r="H40" s="289">
        <v>520.66666666666663</v>
      </c>
      <c r="I40" s="289">
        <v>515.73333333333323</v>
      </c>
      <c r="J40" s="289">
        <v>532.73333333333323</v>
      </c>
      <c r="K40" s="289">
        <v>537.66666666666663</v>
      </c>
      <c r="L40" s="289">
        <v>541.23333333333323</v>
      </c>
      <c r="M40" s="276">
        <v>534.1</v>
      </c>
      <c r="N40" s="276">
        <v>525.6</v>
      </c>
      <c r="O40" s="291">
        <v>109421865</v>
      </c>
      <c r="P40" s="292">
        <v>1.5078101175753059E-3</v>
      </c>
    </row>
    <row r="41" spans="1:16" ht="15">
      <c r="A41" s="254">
        <v>31</v>
      </c>
      <c r="B41" s="342" t="s">
        <v>63</v>
      </c>
      <c r="C41" s="415" t="s">
        <v>69</v>
      </c>
      <c r="D41" s="416">
        <v>44406</v>
      </c>
      <c r="E41" s="288">
        <v>67.25</v>
      </c>
      <c r="F41" s="288">
        <v>67.600000000000009</v>
      </c>
      <c r="G41" s="289">
        <v>65.950000000000017</v>
      </c>
      <c r="H41" s="289">
        <v>64.650000000000006</v>
      </c>
      <c r="I41" s="289">
        <v>63.000000000000014</v>
      </c>
      <c r="J41" s="289">
        <v>68.90000000000002</v>
      </c>
      <c r="K41" s="289">
        <v>70.550000000000026</v>
      </c>
      <c r="L41" s="289">
        <v>71.850000000000023</v>
      </c>
      <c r="M41" s="276">
        <v>69.25</v>
      </c>
      <c r="N41" s="276">
        <v>66.3</v>
      </c>
      <c r="O41" s="291">
        <v>111993000</v>
      </c>
      <c r="P41" s="292">
        <v>-1.02997123503758E-2</v>
      </c>
    </row>
    <row r="42" spans="1:16" ht="15">
      <c r="A42" s="254">
        <v>32</v>
      </c>
      <c r="B42" s="342" t="s">
        <v>51</v>
      </c>
      <c r="C42" s="415" t="s">
        <v>70</v>
      </c>
      <c r="D42" s="416">
        <v>44406</v>
      </c>
      <c r="E42" s="288">
        <v>390.25</v>
      </c>
      <c r="F42" s="288">
        <v>390.73333333333335</v>
      </c>
      <c r="G42" s="289">
        <v>387.06666666666672</v>
      </c>
      <c r="H42" s="289">
        <v>383.88333333333338</v>
      </c>
      <c r="I42" s="289">
        <v>380.21666666666675</v>
      </c>
      <c r="J42" s="289">
        <v>393.91666666666669</v>
      </c>
      <c r="K42" s="289">
        <v>397.58333333333331</v>
      </c>
      <c r="L42" s="289">
        <v>400.76666666666665</v>
      </c>
      <c r="M42" s="276">
        <v>394.4</v>
      </c>
      <c r="N42" s="276">
        <v>387.55</v>
      </c>
      <c r="O42" s="291">
        <v>16675000</v>
      </c>
      <c r="P42" s="292">
        <v>1.868764929043136E-2</v>
      </c>
    </row>
    <row r="43" spans="1:16" ht="15">
      <c r="A43" s="254">
        <v>33</v>
      </c>
      <c r="B43" s="342" t="s">
        <v>43</v>
      </c>
      <c r="C43" s="415" t="s">
        <v>71</v>
      </c>
      <c r="D43" s="416">
        <v>44406</v>
      </c>
      <c r="E43" s="288">
        <v>15218.95</v>
      </c>
      <c r="F43" s="288">
        <v>15267.533333333333</v>
      </c>
      <c r="G43" s="289">
        <v>15067.766666666666</v>
      </c>
      <c r="H43" s="289">
        <v>14916.583333333334</v>
      </c>
      <c r="I43" s="289">
        <v>14716.816666666668</v>
      </c>
      <c r="J43" s="289">
        <v>15418.716666666665</v>
      </c>
      <c r="K43" s="289">
        <v>15618.483333333332</v>
      </c>
      <c r="L43" s="289">
        <v>15769.666666666664</v>
      </c>
      <c r="M43" s="276">
        <v>15467.3</v>
      </c>
      <c r="N43" s="276">
        <v>15116.35</v>
      </c>
      <c r="O43" s="291">
        <v>139000</v>
      </c>
      <c r="P43" s="292">
        <v>-9.6188101175632354E-3</v>
      </c>
    </row>
    <row r="44" spans="1:16" ht="15">
      <c r="A44" s="254">
        <v>34</v>
      </c>
      <c r="B44" s="342" t="s">
        <v>72</v>
      </c>
      <c r="C44" s="415" t="s">
        <v>73</v>
      </c>
      <c r="D44" s="416">
        <v>44406</v>
      </c>
      <c r="E44" s="288">
        <v>459.5</v>
      </c>
      <c r="F44" s="288">
        <v>461.2</v>
      </c>
      <c r="G44" s="289">
        <v>455.95</v>
      </c>
      <c r="H44" s="289">
        <v>452.4</v>
      </c>
      <c r="I44" s="289">
        <v>447.15</v>
      </c>
      <c r="J44" s="289">
        <v>464.75</v>
      </c>
      <c r="K44" s="289">
        <v>470</v>
      </c>
      <c r="L44" s="289">
        <v>473.55</v>
      </c>
      <c r="M44" s="276">
        <v>466.45</v>
      </c>
      <c r="N44" s="276">
        <v>457.65</v>
      </c>
      <c r="O44" s="291">
        <v>35258400</v>
      </c>
      <c r="P44" s="292">
        <v>1.7505584125499973E-2</v>
      </c>
    </row>
    <row r="45" spans="1:16" ht="15">
      <c r="A45" s="254">
        <v>35</v>
      </c>
      <c r="B45" s="342" t="s">
        <v>49</v>
      </c>
      <c r="C45" s="415" t="s">
        <v>74</v>
      </c>
      <c r="D45" s="416">
        <v>44406</v>
      </c>
      <c r="E45" s="288">
        <v>3507.8</v>
      </c>
      <c r="F45" s="288">
        <v>3513.8833333333332</v>
      </c>
      <c r="G45" s="289">
        <v>3485.1666666666665</v>
      </c>
      <c r="H45" s="289">
        <v>3462.5333333333333</v>
      </c>
      <c r="I45" s="289">
        <v>3433.8166666666666</v>
      </c>
      <c r="J45" s="289">
        <v>3536.5166666666664</v>
      </c>
      <c r="K45" s="289">
        <v>3565.2333333333336</v>
      </c>
      <c r="L45" s="289">
        <v>3587.8666666666663</v>
      </c>
      <c r="M45" s="276">
        <v>3542.6</v>
      </c>
      <c r="N45" s="276">
        <v>3491.25</v>
      </c>
      <c r="O45" s="291">
        <v>2426400</v>
      </c>
      <c r="P45" s="292">
        <v>2.8309883031022207E-2</v>
      </c>
    </row>
    <row r="46" spans="1:16" ht="15">
      <c r="A46" s="254">
        <v>36</v>
      </c>
      <c r="B46" s="342" t="s">
        <v>51</v>
      </c>
      <c r="C46" s="415" t="s">
        <v>75</v>
      </c>
      <c r="D46" s="416">
        <v>44406</v>
      </c>
      <c r="E46" s="288">
        <v>629.95000000000005</v>
      </c>
      <c r="F46" s="288">
        <v>632.13333333333333</v>
      </c>
      <c r="G46" s="289">
        <v>624.16666666666663</v>
      </c>
      <c r="H46" s="289">
        <v>618.38333333333333</v>
      </c>
      <c r="I46" s="289">
        <v>610.41666666666663</v>
      </c>
      <c r="J46" s="289">
        <v>637.91666666666663</v>
      </c>
      <c r="K46" s="289">
        <v>645.88333333333333</v>
      </c>
      <c r="L46" s="289">
        <v>651.66666666666663</v>
      </c>
      <c r="M46" s="276">
        <v>640.1</v>
      </c>
      <c r="N46" s="276">
        <v>626.35</v>
      </c>
      <c r="O46" s="291">
        <v>25784000</v>
      </c>
      <c r="P46" s="292">
        <v>4.6288359334819128E-3</v>
      </c>
    </row>
    <row r="47" spans="1:16" ht="15">
      <c r="A47" s="254">
        <v>37</v>
      </c>
      <c r="B47" s="342" t="s">
        <v>53</v>
      </c>
      <c r="C47" s="415" t="s">
        <v>76</v>
      </c>
      <c r="D47" s="416">
        <v>44406</v>
      </c>
      <c r="E47" s="288">
        <v>152.30000000000001</v>
      </c>
      <c r="F47" s="288">
        <v>153.45000000000002</v>
      </c>
      <c r="G47" s="289">
        <v>149.85000000000002</v>
      </c>
      <c r="H47" s="289">
        <v>147.4</v>
      </c>
      <c r="I47" s="289">
        <v>143.80000000000001</v>
      </c>
      <c r="J47" s="289">
        <v>155.90000000000003</v>
      </c>
      <c r="K47" s="289">
        <v>159.5</v>
      </c>
      <c r="L47" s="289">
        <v>161.95000000000005</v>
      </c>
      <c r="M47" s="276">
        <v>157.05000000000001</v>
      </c>
      <c r="N47" s="276">
        <v>151</v>
      </c>
      <c r="O47" s="291">
        <v>57672000</v>
      </c>
      <c r="P47" s="292">
        <v>-7.2504182933630784E-3</v>
      </c>
    </row>
    <row r="48" spans="1:16" ht="15">
      <c r="A48" s="254">
        <v>38</v>
      </c>
      <c r="B48" s="342" t="s">
        <v>56</v>
      </c>
      <c r="C48" s="415" t="s">
        <v>81</v>
      </c>
      <c r="D48" s="416">
        <v>44406</v>
      </c>
      <c r="E48" s="288">
        <v>515.20000000000005</v>
      </c>
      <c r="F48" s="288">
        <v>517.33333333333337</v>
      </c>
      <c r="G48" s="289">
        <v>508.9666666666667</v>
      </c>
      <c r="H48" s="289">
        <v>502.73333333333335</v>
      </c>
      <c r="I48" s="289">
        <v>494.36666666666667</v>
      </c>
      <c r="J48" s="289">
        <v>523.56666666666672</v>
      </c>
      <c r="K48" s="289">
        <v>531.93333333333328</v>
      </c>
      <c r="L48" s="289">
        <v>538.16666666666674</v>
      </c>
      <c r="M48" s="276">
        <v>525.70000000000005</v>
      </c>
      <c r="N48" s="276">
        <v>511.1</v>
      </c>
      <c r="O48" s="291">
        <v>9245000</v>
      </c>
      <c r="P48" s="292">
        <v>4.0578926011091576E-4</v>
      </c>
    </row>
    <row r="49" spans="1:16" ht="15">
      <c r="A49" s="254">
        <v>39</v>
      </c>
      <c r="B49" s="357" t="s">
        <v>51</v>
      </c>
      <c r="C49" s="415" t="s">
        <v>82</v>
      </c>
      <c r="D49" s="416">
        <v>44406</v>
      </c>
      <c r="E49" s="288">
        <v>954.6</v>
      </c>
      <c r="F49" s="288">
        <v>958.43333333333339</v>
      </c>
      <c r="G49" s="289">
        <v>945.91666666666674</v>
      </c>
      <c r="H49" s="289">
        <v>937.23333333333335</v>
      </c>
      <c r="I49" s="289">
        <v>924.7166666666667</v>
      </c>
      <c r="J49" s="289">
        <v>967.11666666666679</v>
      </c>
      <c r="K49" s="289">
        <v>979.63333333333344</v>
      </c>
      <c r="L49" s="289">
        <v>988.31666666666683</v>
      </c>
      <c r="M49" s="276">
        <v>970.95</v>
      </c>
      <c r="N49" s="276">
        <v>949.75</v>
      </c>
      <c r="O49" s="291">
        <v>9865050</v>
      </c>
      <c r="P49" s="292">
        <v>1.5863453815261046E-2</v>
      </c>
    </row>
    <row r="50" spans="1:16" ht="15">
      <c r="A50" s="254">
        <v>40</v>
      </c>
      <c r="B50" s="342" t="s">
        <v>39</v>
      </c>
      <c r="C50" s="415" t="s">
        <v>83</v>
      </c>
      <c r="D50" s="416">
        <v>44406</v>
      </c>
      <c r="E50" s="288">
        <v>146.94999999999999</v>
      </c>
      <c r="F50" s="288">
        <v>147.23333333333332</v>
      </c>
      <c r="G50" s="289">
        <v>145.61666666666665</v>
      </c>
      <c r="H50" s="289">
        <v>144.28333333333333</v>
      </c>
      <c r="I50" s="289">
        <v>142.66666666666666</v>
      </c>
      <c r="J50" s="289">
        <v>148.56666666666663</v>
      </c>
      <c r="K50" s="289">
        <v>150.18333333333331</v>
      </c>
      <c r="L50" s="289">
        <v>151.51666666666662</v>
      </c>
      <c r="M50" s="276">
        <v>148.85</v>
      </c>
      <c r="N50" s="276">
        <v>145.9</v>
      </c>
      <c r="O50" s="291">
        <v>60547200</v>
      </c>
      <c r="P50" s="292">
        <v>1.051451002383289E-2</v>
      </c>
    </row>
    <row r="51" spans="1:16" ht="15">
      <c r="A51" s="254">
        <v>41</v>
      </c>
      <c r="B51" s="342" t="s">
        <v>106</v>
      </c>
      <c r="C51" s="415" t="s">
        <v>798</v>
      </c>
      <c r="D51" s="416">
        <v>44406</v>
      </c>
      <c r="E51" s="288">
        <v>4414.5</v>
      </c>
      <c r="F51" s="288">
        <v>4354.333333333333</v>
      </c>
      <c r="G51" s="289">
        <v>4255.1166666666659</v>
      </c>
      <c r="H51" s="289">
        <v>4095.7333333333327</v>
      </c>
      <c r="I51" s="289">
        <v>3996.5166666666655</v>
      </c>
      <c r="J51" s="289">
        <v>4513.7166666666662</v>
      </c>
      <c r="K51" s="289">
        <v>4612.9333333333334</v>
      </c>
      <c r="L51" s="289">
        <v>4772.3166666666666</v>
      </c>
      <c r="M51" s="276">
        <v>4453.55</v>
      </c>
      <c r="N51" s="276">
        <v>4194.95</v>
      </c>
      <c r="O51" s="291">
        <v>590200</v>
      </c>
      <c r="P51" s="292">
        <v>0.17382657120127287</v>
      </c>
    </row>
    <row r="52" spans="1:16" ht="15">
      <c r="A52" s="254">
        <v>42</v>
      </c>
      <c r="B52" s="342" t="s">
        <v>49</v>
      </c>
      <c r="C52" s="415" t="s">
        <v>84</v>
      </c>
      <c r="D52" s="416">
        <v>44406</v>
      </c>
      <c r="E52" s="288">
        <v>1746.05</v>
      </c>
      <c r="F52" s="288">
        <v>1751.7166666666665</v>
      </c>
      <c r="G52" s="289">
        <v>1725.5333333333328</v>
      </c>
      <c r="H52" s="289">
        <v>1705.0166666666664</v>
      </c>
      <c r="I52" s="289">
        <v>1678.8333333333328</v>
      </c>
      <c r="J52" s="289">
        <v>1772.2333333333329</v>
      </c>
      <c r="K52" s="289">
        <v>1798.4166666666667</v>
      </c>
      <c r="L52" s="289">
        <v>1818.9333333333329</v>
      </c>
      <c r="M52" s="276">
        <v>1777.9</v>
      </c>
      <c r="N52" s="276">
        <v>1731.2</v>
      </c>
      <c r="O52" s="291">
        <v>2367050</v>
      </c>
      <c r="P52" s="292">
        <v>-1.7712177121771218E-3</v>
      </c>
    </row>
    <row r="53" spans="1:16" ht="15">
      <c r="A53" s="254">
        <v>43</v>
      </c>
      <c r="B53" s="342" t="s">
        <v>39</v>
      </c>
      <c r="C53" s="415" t="s">
        <v>85</v>
      </c>
      <c r="D53" s="416">
        <v>44406</v>
      </c>
      <c r="E53" s="288">
        <v>685.05</v>
      </c>
      <c r="F53" s="288">
        <v>688.58333333333337</v>
      </c>
      <c r="G53" s="289">
        <v>677.4666666666667</v>
      </c>
      <c r="H53" s="289">
        <v>669.88333333333333</v>
      </c>
      <c r="I53" s="289">
        <v>658.76666666666665</v>
      </c>
      <c r="J53" s="289">
        <v>696.16666666666674</v>
      </c>
      <c r="K53" s="289">
        <v>707.2833333333333</v>
      </c>
      <c r="L53" s="289">
        <v>714.86666666666679</v>
      </c>
      <c r="M53" s="276">
        <v>699.7</v>
      </c>
      <c r="N53" s="276">
        <v>681</v>
      </c>
      <c r="O53" s="291">
        <v>6994425</v>
      </c>
      <c r="P53" s="292">
        <v>6.1936402467963933E-2</v>
      </c>
    </row>
    <row r="54" spans="1:16" ht="15">
      <c r="A54" s="254">
        <v>44</v>
      </c>
      <c r="B54" s="357" t="s">
        <v>39</v>
      </c>
      <c r="C54" s="415" t="s">
        <v>232</v>
      </c>
      <c r="D54" s="416">
        <v>44406</v>
      </c>
      <c r="E54" s="288">
        <v>890.9</v>
      </c>
      <c r="F54" s="288">
        <v>893.7833333333333</v>
      </c>
      <c r="G54" s="289">
        <v>883.11666666666656</v>
      </c>
      <c r="H54" s="289">
        <v>875.33333333333326</v>
      </c>
      <c r="I54" s="289">
        <v>864.66666666666652</v>
      </c>
      <c r="J54" s="289">
        <v>901.56666666666661</v>
      </c>
      <c r="K54" s="289">
        <v>912.23333333333335</v>
      </c>
      <c r="L54" s="289">
        <v>920.01666666666665</v>
      </c>
      <c r="M54" s="276">
        <v>904.45</v>
      </c>
      <c r="N54" s="276">
        <v>886</v>
      </c>
      <c r="O54" s="291">
        <v>633125</v>
      </c>
      <c r="P54" s="292">
        <v>-3.1548757170172081E-2</v>
      </c>
    </row>
    <row r="55" spans="1:16" ht="15">
      <c r="A55" s="254">
        <v>45</v>
      </c>
      <c r="B55" s="342" t="s">
        <v>53</v>
      </c>
      <c r="C55" s="415" t="s">
        <v>231</v>
      </c>
      <c r="D55" s="416">
        <v>44406</v>
      </c>
      <c r="E55" s="288">
        <v>162.9</v>
      </c>
      <c r="F55" s="288">
        <v>163.75000000000003</v>
      </c>
      <c r="G55" s="289">
        <v>160.70000000000005</v>
      </c>
      <c r="H55" s="289">
        <v>158.50000000000003</v>
      </c>
      <c r="I55" s="289">
        <v>155.45000000000005</v>
      </c>
      <c r="J55" s="289">
        <v>165.95000000000005</v>
      </c>
      <c r="K55" s="289">
        <v>169.00000000000006</v>
      </c>
      <c r="L55" s="289">
        <v>171.20000000000005</v>
      </c>
      <c r="M55" s="276">
        <v>166.8</v>
      </c>
      <c r="N55" s="276">
        <v>161.55000000000001</v>
      </c>
      <c r="O55" s="291">
        <v>11544400</v>
      </c>
      <c r="P55" s="292">
        <v>-1.6085790884718498E-3</v>
      </c>
    </row>
    <row r="56" spans="1:16" ht="15">
      <c r="A56" s="254">
        <v>46</v>
      </c>
      <c r="B56" s="342" t="s">
        <v>63</v>
      </c>
      <c r="C56" s="415" t="s">
        <v>86</v>
      </c>
      <c r="D56" s="416">
        <v>44406</v>
      </c>
      <c r="E56" s="288">
        <v>870</v>
      </c>
      <c r="F56" s="288">
        <v>874.63333333333333</v>
      </c>
      <c r="G56" s="289">
        <v>859.36666666666667</v>
      </c>
      <c r="H56" s="289">
        <v>848.73333333333335</v>
      </c>
      <c r="I56" s="289">
        <v>833.4666666666667</v>
      </c>
      <c r="J56" s="289">
        <v>885.26666666666665</v>
      </c>
      <c r="K56" s="289">
        <v>900.5333333333333</v>
      </c>
      <c r="L56" s="289">
        <v>911.16666666666663</v>
      </c>
      <c r="M56" s="276">
        <v>889.9</v>
      </c>
      <c r="N56" s="276">
        <v>864</v>
      </c>
      <c r="O56" s="291">
        <v>3023400</v>
      </c>
      <c r="P56" s="292">
        <v>-1.0408483896307934E-2</v>
      </c>
    </row>
    <row r="57" spans="1:16" ht="15">
      <c r="A57" s="254">
        <v>47</v>
      </c>
      <c r="B57" s="342" t="s">
        <v>49</v>
      </c>
      <c r="C57" s="415" t="s">
        <v>87</v>
      </c>
      <c r="D57" s="416">
        <v>44406</v>
      </c>
      <c r="E57" s="288">
        <v>595.1</v>
      </c>
      <c r="F57" s="288">
        <v>595.70000000000005</v>
      </c>
      <c r="G57" s="289">
        <v>592.70000000000005</v>
      </c>
      <c r="H57" s="289">
        <v>590.29999999999995</v>
      </c>
      <c r="I57" s="289">
        <v>587.29999999999995</v>
      </c>
      <c r="J57" s="289">
        <v>598.10000000000014</v>
      </c>
      <c r="K57" s="289">
        <v>601.10000000000014</v>
      </c>
      <c r="L57" s="289">
        <v>603.50000000000023</v>
      </c>
      <c r="M57" s="276">
        <v>598.70000000000005</v>
      </c>
      <c r="N57" s="276">
        <v>593.29999999999995</v>
      </c>
      <c r="O57" s="291">
        <v>7958750</v>
      </c>
      <c r="P57" s="292">
        <v>2.2036832992287109E-3</v>
      </c>
    </row>
    <row r="58" spans="1:16" ht="15">
      <c r="A58" s="254">
        <v>48</v>
      </c>
      <c r="B58" s="342" t="s">
        <v>813</v>
      </c>
      <c r="C58" s="415" t="s">
        <v>339</v>
      </c>
      <c r="D58" s="416">
        <v>44406</v>
      </c>
      <c r="E58" s="288">
        <v>1939.3</v>
      </c>
      <c r="F58" s="288">
        <v>1949.4333333333334</v>
      </c>
      <c r="G58" s="289">
        <v>1919.8666666666668</v>
      </c>
      <c r="H58" s="289">
        <v>1900.4333333333334</v>
      </c>
      <c r="I58" s="289">
        <v>1870.8666666666668</v>
      </c>
      <c r="J58" s="289">
        <v>1968.8666666666668</v>
      </c>
      <c r="K58" s="289">
        <v>1998.4333333333334</v>
      </c>
      <c r="L58" s="289">
        <v>2017.8666666666668</v>
      </c>
      <c r="M58" s="276">
        <v>1979</v>
      </c>
      <c r="N58" s="276">
        <v>1930</v>
      </c>
      <c r="O58" s="291">
        <v>3141000</v>
      </c>
      <c r="P58" s="292">
        <v>-2.740362285183465E-2</v>
      </c>
    </row>
    <row r="59" spans="1:16" ht="15">
      <c r="A59" s="254">
        <v>49</v>
      </c>
      <c r="B59" s="342" t="s">
        <v>51</v>
      </c>
      <c r="C59" s="415" t="s">
        <v>90</v>
      </c>
      <c r="D59" s="416">
        <v>44406</v>
      </c>
      <c r="E59" s="288">
        <v>4526.6499999999996</v>
      </c>
      <c r="F59" s="288">
        <v>4540.5166666666664</v>
      </c>
      <c r="G59" s="289">
        <v>4501.1333333333332</v>
      </c>
      <c r="H59" s="289">
        <v>4475.6166666666668</v>
      </c>
      <c r="I59" s="289">
        <v>4436.2333333333336</v>
      </c>
      <c r="J59" s="289">
        <v>4566.0333333333328</v>
      </c>
      <c r="K59" s="289">
        <v>4605.4166666666661</v>
      </c>
      <c r="L59" s="289">
        <v>4630.9333333333325</v>
      </c>
      <c r="M59" s="276">
        <v>4579.8999999999996</v>
      </c>
      <c r="N59" s="276">
        <v>4515</v>
      </c>
      <c r="O59" s="291">
        <v>2270000</v>
      </c>
      <c r="P59" s="292">
        <v>-2.483031188246413E-2</v>
      </c>
    </row>
    <row r="60" spans="1:16" ht="15">
      <c r="A60" s="254">
        <v>50</v>
      </c>
      <c r="B60" s="342" t="s">
        <v>91</v>
      </c>
      <c r="C60" s="415" t="s">
        <v>92</v>
      </c>
      <c r="D60" s="416">
        <v>44406</v>
      </c>
      <c r="E60" s="288">
        <v>289</v>
      </c>
      <c r="F60" s="288">
        <v>292.36666666666667</v>
      </c>
      <c r="G60" s="289">
        <v>284.73333333333335</v>
      </c>
      <c r="H60" s="289">
        <v>280.4666666666667</v>
      </c>
      <c r="I60" s="289">
        <v>272.83333333333337</v>
      </c>
      <c r="J60" s="289">
        <v>296.63333333333333</v>
      </c>
      <c r="K60" s="289">
        <v>304.26666666666665</v>
      </c>
      <c r="L60" s="289">
        <v>308.5333333333333</v>
      </c>
      <c r="M60" s="276">
        <v>300</v>
      </c>
      <c r="N60" s="276">
        <v>288.10000000000002</v>
      </c>
      <c r="O60" s="291">
        <v>35184600</v>
      </c>
      <c r="P60" s="292">
        <v>-2.8873303579560979E-2</v>
      </c>
    </row>
    <row r="61" spans="1:16" ht="15">
      <c r="A61" s="254">
        <v>51</v>
      </c>
      <c r="B61" s="342" t="s">
        <v>51</v>
      </c>
      <c r="C61" s="415" t="s">
        <v>93</v>
      </c>
      <c r="D61" s="416">
        <v>44406</v>
      </c>
      <c r="E61" s="288">
        <v>5466.95</v>
      </c>
      <c r="F61" s="288">
        <v>5495.0166666666664</v>
      </c>
      <c r="G61" s="289">
        <v>5418.9833333333327</v>
      </c>
      <c r="H61" s="289">
        <v>5371.0166666666664</v>
      </c>
      <c r="I61" s="289">
        <v>5294.9833333333327</v>
      </c>
      <c r="J61" s="289">
        <v>5542.9833333333327</v>
      </c>
      <c r="K61" s="289">
        <v>5619.0166666666655</v>
      </c>
      <c r="L61" s="289">
        <v>5666.9833333333327</v>
      </c>
      <c r="M61" s="276">
        <v>5571.05</v>
      </c>
      <c r="N61" s="276">
        <v>5447.05</v>
      </c>
      <c r="O61" s="291">
        <v>2319125</v>
      </c>
      <c r="P61" s="292">
        <v>2.4313810244218715E-3</v>
      </c>
    </row>
    <row r="62" spans="1:16" ht="15">
      <c r="A62" s="254">
        <v>52</v>
      </c>
      <c r="B62" s="342" t="s">
        <v>43</v>
      </c>
      <c r="C62" s="415" t="s">
        <v>94</v>
      </c>
      <c r="D62" s="416">
        <v>44406</v>
      </c>
      <c r="E62" s="288">
        <v>2720.2</v>
      </c>
      <c r="F62" s="288">
        <v>2712.9500000000003</v>
      </c>
      <c r="G62" s="289">
        <v>2701.6500000000005</v>
      </c>
      <c r="H62" s="289">
        <v>2683.1000000000004</v>
      </c>
      <c r="I62" s="289">
        <v>2671.8000000000006</v>
      </c>
      <c r="J62" s="289">
        <v>2731.5000000000005</v>
      </c>
      <c r="K62" s="289">
        <v>2742.8000000000006</v>
      </c>
      <c r="L62" s="289">
        <v>2761.3500000000004</v>
      </c>
      <c r="M62" s="276">
        <v>2724.25</v>
      </c>
      <c r="N62" s="276">
        <v>2694.4</v>
      </c>
      <c r="O62" s="291">
        <v>2035600</v>
      </c>
      <c r="P62" s="292">
        <v>1.2050266827336891E-3</v>
      </c>
    </row>
    <row r="63" spans="1:16" ht="15">
      <c r="A63" s="254">
        <v>53</v>
      </c>
      <c r="B63" s="342" t="s">
        <v>43</v>
      </c>
      <c r="C63" s="415" t="s">
        <v>96</v>
      </c>
      <c r="D63" s="416">
        <v>44406</v>
      </c>
      <c r="E63" s="288">
        <v>1196.55</v>
      </c>
      <c r="F63" s="288">
        <v>1201.7833333333333</v>
      </c>
      <c r="G63" s="289">
        <v>1188.5166666666667</v>
      </c>
      <c r="H63" s="289">
        <v>1180.4833333333333</v>
      </c>
      <c r="I63" s="289">
        <v>1167.2166666666667</v>
      </c>
      <c r="J63" s="289">
        <v>1209.8166666666666</v>
      </c>
      <c r="K63" s="289">
        <v>1223.083333333333</v>
      </c>
      <c r="L63" s="289">
        <v>1231.1166666666666</v>
      </c>
      <c r="M63" s="276">
        <v>1215.05</v>
      </c>
      <c r="N63" s="276">
        <v>1193.75</v>
      </c>
      <c r="O63" s="291">
        <v>4903800</v>
      </c>
      <c r="P63" s="292">
        <v>-2.1080368906455864E-2</v>
      </c>
    </row>
    <row r="64" spans="1:16" ht="15">
      <c r="A64" s="254">
        <v>54</v>
      </c>
      <c r="B64" s="342" t="s">
        <v>43</v>
      </c>
      <c r="C64" s="415" t="s">
        <v>97</v>
      </c>
      <c r="D64" s="416">
        <v>44406</v>
      </c>
      <c r="E64" s="288">
        <v>183.9</v>
      </c>
      <c r="F64" s="288">
        <v>184.31666666666669</v>
      </c>
      <c r="G64" s="289">
        <v>182.23333333333338</v>
      </c>
      <c r="H64" s="289">
        <v>180.56666666666669</v>
      </c>
      <c r="I64" s="289">
        <v>178.48333333333338</v>
      </c>
      <c r="J64" s="289">
        <v>185.98333333333338</v>
      </c>
      <c r="K64" s="289">
        <v>188.06666666666669</v>
      </c>
      <c r="L64" s="289">
        <v>189.73333333333338</v>
      </c>
      <c r="M64" s="276">
        <v>186.4</v>
      </c>
      <c r="N64" s="276">
        <v>182.65</v>
      </c>
      <c r="O64" s="291">
        <v>15242400</v>
      </c>
      <c r="P64" s="292">
        <v>1.316104331179708E-2</v>
      </c>
    </row>
    <row r="65" spans="1:16" ht="15">
      <c r="A65" s="254">
        <v>55</v>
      </c>
      <c r="B65" s="342" t="s">
        <v>53</v>
      </c>
      <c r="C65" s="415" t="s">
        <v>98</v>
      </c>
      <c r="D65" s="416">
        <v>44406</v>
      </c>
      <c r="E65" s="288">
        <v>86.2</v>
      </c>
      <c r="F65" s="288">
        <v>86.683333333333323</v>
      </c>
      <c r="G65" s="289">
        <v>85.116666666666646</v>
      </c>
      <c r="H65" s="289">
        <v>84.033333333333317</v>
      </c>
      <c r="I65" s="289">
        <v>82.46666666666664</v>
      </c>
      <c r="J65" s="289">
        <v>87.766666666666652</v>
      </c>
      <c r="K65" s="289">
        <v>89.333333333333343</v>
      </c>
      <c r="L65" s="289">
        <v>90.416666666666657</v>
      </c>
      <c r="M65" s="276">
        <v>88.25</v>
      </c>
      <c r="N65" s="276">
        <v>85.6</v>
      </c>
      <c r="O65" s="291">
        <v>80330000</v>
      </c>
      <c r="P65" s="292">
        <v>9.9688473520249217E-4</v>
      </c>
    </row>
    <row r="66" spans="1:16" ht="15">
      <c r="A66" s="254">
        <v>56</v>
      </c>
      <c r="B66" s="357" t="s">
        <v>72</v>
      </c>
      <c r="C66" s="415" t="s">
        <v>99</v>
      </c>
      <c r="D66" s="416">
        <v>44406</v>
      </c>
      <c r="E66" s="288">
        <v>149.4</v>
      </c>
      <c r="F66" s="288">
        <v>150.03333333333333</v>
      </c>
      <c r="G66" s="289">
        <v>148.36666666666667</v>
      </c>
      <c r="H66" s="289">
        <v>147.33333333333334</v>
      </c>
      <c r="I66" s="289">
        <v>145.66666666666669</v>
      </c>
      <c r="J66" s="289">
        <v>151.06666666666666</v>
      </c>
      <c r="K66" s="289">
        <v>152.73333333333335</v>
      </c>
      <c r="L66" s="289">
        <v>153.76666666666665</v>
      </c>
      <c r="M66" s="276">
        <v>151.69999999999999</v>
      </c>
      <c r="N66" s="276">
        <v>149</v>
      </c>
      <c r="O66" s="291">
        <v>31189300</v>
      </c>
      <c r="P66" s="292">
        <v>2.4033647105948328E-2</v>
      </c>
    </row>
    <row r="67" spans="1:16" ht="15">
      <c r="A67" s="254">
        <v>57</v>
      </c>
      <c r="B67" s="342" t="s">
        <v>51</v>
      </c>
      <c r="C67" s="415" t="s">
        <v>100</v>
      </c>
      <c r="D67" s="416">
        <v>44406</v>
      </c>
      <c r="E67" s="389">
        <v>650.75</v>
      </c>
      <c r="F67" s="389">
        <v>654.6</v>
      </c>
      <c r="G67" s="390">
        <v>643.35</v>
      </c>
      <c r="H67" s="390">
        <v>635.95000000000005</v>
      </c>
      <c r="I67" s="390">
        <v>624.70000000000005</v>
      </c>
      <c r="J67" s="390">
        <v>662</v>
      </c>
      <c r="K67" s="390">
        <v>673.25</v>
      </c>
      <c r="L67" s="390">
        <v>680.65</v>
      </c>
      <c r="M67" s="391">
        <v>665.85</v>
      </c>
      <c r="N67" s="391">
        <v>647.20000000000005</v>
      </c>
      <c r="O67" s="392">
        <v>7280650</v>
      </c>
      <c r="P67" s="393">
        <v>2.6094003241491085E-2</v>
      </c>
    </row>
    <row r="68" spans="1:16" ht="15">
      <c r="A68" s="254">
        <v>58</v>
      </c>
      <c r="B68" s="342" t="s">
        <v>101</v>
      </c>
      <c r="C68" s="415" t="s">
        <v>102</v>
      </c>
      <c r="D68" s="416">
        <v>44406</v>
      </c>
      <c r="E68" s="288">
        <v>32.200000000000003</v>
      </c>
      <c r="F68" s="288">
        <v>32.366666666666667</v>
      </c>
      <c r="G68" s="289">
        <v>31.533333333333331</v>
      </c>
      <c r="H68" s="289">
        <v>30.866666666666664</v>
      </c>
      <c r="I68" s="289">
        <v>30.033333333333328</v>
      </c>
      <c r="J68" s="289">
        <v>33.033333333333331</v>
      </c>
      <c r="K68" s="289">
        <v>33.86666666666666</v>
      </c>
      <c r="L68" s="289">
        <v>34.533333333333339</v>
      </c>
      <c r="M68" s="276">
        <v>33.200000000000003</v>
      </c>
      <c r="N68" s="276">
        <v>31.7</v>
      </c>
      <c r="O68" s="291">
        <v>117292500</v>
      </c>
      <c r="P68" s="292">
        <v>-1.492819349962207E-2</v>
      </c>
    </row>
    <row r="69" spans="1:16" ht="15">
      <c r="A69" s="254">
        <v>59</v>
      </c>
      <c r="B69" s="342" t="s">
        <v>49</v>
      </c>
      <c r="C69" s="415" t="s">
        <v>103</v>
      </c>
      <c r="D69" s="416">
        <v>44406</v>
      </c>
      <c r="E69" s="288">
        <v>967.05</v>
      </c>
      <c r="F69" s="288">
        <v>965.13333333333333</v>
      </c>
      <c r="G69" s="289">
        <v>957.01666666666665</v>
      </c>
      <c r="H69" s="289">
        <v>946.98333333333335</v>
      </c>
      <c r="I69" s="289">
        <v>938.86666666666667</v>
      </c>
      <c r="J69" s="289">
        <v>975.16666666666663</v>
      </c>
      <c r="K69" s="289">
        <v>983.28333333333319</v>
      </c>
      <c r="L69" s="289">
        <v>993.31666666666661</v>
      </c>
      <c r="M69" s="276">
        <v>973.25</v>
      </c>
      <c r="N69" s="276">
        <v>955.1</v>
      </c>
      <c r="O69" s="291">
        <v>4102000</v>
      </c>
      <c r="P69" s="292">
        <v>-3.4141747115611021E-2</v>
      </c>
    </row>
    <row r="70" spans="1:16" ht="15">
      <c r="A70" s="254">
        <v>60</v>
      </c>
      <c r="B70" s="342" t="s">
        <v>91</v>
      </c>
      <c r="C70" s="415" t="s">
        <v>244</v>
      </c>
      <c r="D70" s="416">
        <v>44406</v>
      </c>
      <c r="E70" s="288">
        <v>1458.95</v>
      </c>
      <c r="F70" s="288">
        <v>1468.25</v>
      </c>
      <c r="G70" s="289">
        <v>1441.65</v>
      </c>
      <c r="H70" s="289">
        <v>1424.3500000000001</v>
      </c>
      <c r="I70" s="289">
        <v>1397.7500000000002</v>
      </c>
      <c r="J70" s="289">
        <v>1485.55</v>
      </c>
      <c r="K70" s="289">
        <v>1512.1499999999999</v>
      </c>
      <c r="L70" s="289">
        <v>1529.4499999999998</v>
      </c>
      <c r="M70" s="276">
        <v>1494.85</v>
      </c>
      <c r="N70" s="276">
        <v>1450.95</v>
      </c>
      <c r="O70" s="291">
        <v>2130050</v>
      </c>
      <c r="P70" s="292">
        <v>-2.9899348727057431E-2</v>
      </c>
    </row>
    <row r="71" spans="1:16" ht="15">
      <c r="A71" s="254">
        <v>61</v>
      </c>
      <c r="B71" s="357" t="s">
        <v>51</v>
      </c>
      <c r="C71" s="415" t="s">
        <v>363</v>
      </c>
      <c r="D71" s="416">
        <v>44406</v>
      </c>
      <c r="E71" s="288">
        <v>343.2</v>
      </c>
      <c r="F71" s="288">
        <v>343.61666666666662</v>
      </c>
      <c r="G71" s="289">
        <v>336.98333333333323</v>
      </c>
      <c r="H71" s="289">
        <v>330.76666666666659</v>
      </c>
      <c r="I71" s="289">
        <v>324.13333333333321</v>
      </c>
      <c r="J71" s="289">
        <v>349.83333333333326</v>
      </c>
      <c r="K71" s="289">
        <v>356.46666666666658</v>
      </c>
      <c r="L71" s="289">
        <v>362.68333333333328</v>
      </c>
      <c r="M71" s="276">
        <v>350.25</v>
      </c>
      <c r="N71" s="276">
        <v>337.4</v>
      </c>
      <c r="O71" s="291">
        <v>15000900</v>
      </c>
      <c r="P71" s="292">
        <v>0.10139979515192898</v>
      </c>
    </row>
    <row r="72" spans="1:16" ht="15">
      <c r="A72" s="254">
        <v>62</v>
      </c>
      <c r="B72" s="342" t="s">
        <v>37</v>
      </c>
      <c r="C72" s="415" t="s">
        <v>104</v>
      </c>
      <c r="D72" s="416">
        <v>44406</v>
      </c>
      <c r="E72" s="288">
        <v>1480.7</v>
      </c>
      <c r="F72" s="288">
        <v>1486.9333333333334</v>
      </c>
      <c r="G72" s="289">
        <v>1470.2666666666669</v>
      </c>
      <c r="H72" s="289">
        <v>1459.8333333333335</v>
      </c>
      <c r="I72" s="289">
        <v>1443.166666666667</v>
      </c>
      <c r="J72" s="289">
        <v>1497.3666666666668</v>
      </c>
      <c r="K72" s="289">
        <v>1514.0333333333333</v>
      </c>
      <c r="L72" s="289">
        <v>1524.4666666666667</v>
      </c>
      <c r="M72" s="276">
        <v>1503.6</v>
      </c>
      <c r="N72" s="276">
        <v>1476.5</v>
      </c>
      <c r="O72" s="291">
        <v>11765275</v>
      </c>
      <c r="P72" s="292">
        <v>2.2582775988770541E-2</v>
      </c>
    </row>
    <row r="73" spans="1:16" ht="15">
      <c r="A73" s="254">
        <v>63</v>
      </c>
      <c r="B73" s="342" t="s">
        <v>72</v>
      </c>
      <c r="C73" s="415" t="s">
        <v>368</v>
      </c>
      <c r="D73" s="416">
        <v>44406</v>
      </c>
      <c r="E73" s="288">
        <v>675.3</v>
      </c>
      <c r="F73" s="288">
        <v>676.73333333333323</v>
      </c>
      <c r="G73" s="289">
        <v>667.66666666666652</v>
      </c>
      <c r="H73" s="289">
        <v>660.0333333333333</v>
      </c>
      <c r="I73" s="289">
        <v>650.96666666666658</v>
      </c>
      <c r="J73" s="289">
        <v>684.36666666666645</v>
      </c>
      <c r="K73" s="289">
        <v>693.43333333333328</v>
      </c>
      <c r="L73" s="289">
        <v>701.06666666666638</v>
      </c>
      <c r="M73" s="276">
        <v>685.8</v>
      </c>
      <c r="N73" s="276">
        <v>669.1</v>
      </c>
      <c r="O73" s="291">
        <v>2298750</v>
      </c>
      <c r="P73" s="292">
        <v>4.310833806012479E-2</v>
      </c>
    </row>
    <row r="74" spans="1:16" ht="15">
      <c r="A74" s="254">
        <v>64</v>
      </c>
      <c r="B74" s="342" t="s">
        <v>63</v>
      </c>
      <c r="C74" s="415" t="s">
        <v>105</v>
      </c>
      <c r="D74" s="416">
        <v>44406</v>
      </c>
      <c r="E74" s="288">
        <v>1030.5</v>
      </c>
      <c r="F74" s="288">
        <v>1030.5833333333333</v>
      </c>
      <c r="G74" s="289">
        <v>1022.5166666666664</v>
      </c>
      <c r="H74" s="289">
        <v>1014.5333333333332</v>
      </c>
      <c r="I74" s="289">
        <v>1006.4666666666664</v>
      </c>
      <c r="J74" s="289">
        <v>1038.5666666666666</v>
      </c>
      <c r="K74" s="289">
        <v>1046.6333333333337</v>
      </c>
      <c r="L74" s="289">
        <v>1054.6166666666666</v>
      </c>
      <c r="M74" s="276">
        <v>1038.6500000000001</v>
      </c>
      <c r="N74" s="276">
        <v>1022.6</v>
      </c>
      <c r="O74" s="291">
        <v>5435500</v>
      </c>
      <c r="P74" s="292">
        <v>-3.2140313390313389E-2</v>
      </c>
    </row>
    <row r="75" spans="1:16" ht="15">
      <c r="A75" s="254">
        <v>65</v>
      </c>
      <c r="B75" s="342" t="s">
        <v>106</v>
      </c>
      <c r="C75" s="415" t="s">
        <v>107</v>
      </c>
      <c r="D75" s="416">
        <v>44406</v>
      </c>
      <c r="E75" s="288">
        <v>971.9</v>
      </c>
      <c r="F75" s="288">
        <v>971.80000000000007</v>
      </c>
      <c r="G75" s="289">
        <v>965.20000000000016</v>
      </c>
      <c r="H75" s="289">
        <v>958.50000000000011</v>
      </c>
      <c r="I75" s="289">
        <v>951.9000000000002</v>
      </c>
      <c r="J75" s="289">
        <v>978.50000000000011</v>
      </c>
      <c r="K75" s="289">
        <v>985.1</v>
      </c>
      <c r="L75" s="289">
        <v>991.80000000000007</v>
      </c>
      <c r="M75" s="276">
        <v>978.4</v>
      </c>
      <c r="N75" s="276">
        <v>965.1</v>
      </c>
      <c r="O75" s="291">
        <v>18435900</v>
      </c>
      <c r="P75" s="292">
        <v>-2.0083364910951119E-3</v>
      </c>
    </row>
    <row r="76" spans="1:16" ht="15">
      <c r="A76" s="254">
        <v>66</v>
      </c>
      <c r="B76" s="342" t="s">
        <v>56</v>
      </c>
      <c r="C76" t="s">
        <v>108</v>
      </c>
      <c r="D76" s="416">
        <v>44406</v>
      </c>
      <c r="E76" s="389">
        <v>2515.8000000000002</v>
      </c>
      <c r="F76" s="389">
        <v>2524.9500000000003</v>
      </c>
      <c r="G76" s="390">
        <v>2502.1000000000004</v>
      </c>
      <c r="H76" s="390">
        <v>2488.4</v>
      </c>
      <c r="I76" s="390">
        <v>2465.5500000000002</v>
      </c>
      <c r="J76" s="390">
        <v>2538.6500000000005</v>
      </c>
      <c r="K76" s="390">
        <v>2561.5</v>
      </c>
      <c r="L76" s="390">
        <v>2575.2000000000007</v>
      </c>
      <c r="M76" s="391">
        <v>2547.8000000000002</v>
      </c>
      <c r="N76" s="391">
        <v>2511.25</v>
      </c>
      <c r="O76" s="392">
        <v>15409800</v>
      </c>
      <c r="P76" s="393">
        <v>-4.0372148635268182E-2</v>
      </c>
    </row>
    <row r="77" spans="1:16" ht="15">
      <c r="A77" s="254">
        <v>67</v>
      </c>
      <c r="B77" s="342" t="s">
        <v>56</v>
      </c>
      <c r="C77" s="415" t="s">
        <v>248</v>
      </c>
      <c r="D77" s="416">
        <v>44406</v>
      </c>
      <c r="E77" s="288">
        <v>2944.4</v>
      </c>
      <c r="F77" s="288">
        <v>2938.7833333333333</v>
      </c>
      <c r="G77" s="289">
        <v>2914.6166666666668</v>
      </c>
      <c r="H77" s="289">
        <v>2884.8333333333335</v>
      </c>
      <c r="I77" s="289">
        <v>2860.666666666667</v>
      </c>
      <c r="J77" s="289">
        <v>2968.5666666666666</v>
      </c>
      <c r="K77" s="289">
        <v>2992.7333333333336</v>
      </c>
      <c r="L77" s="289">
        <v>3022.5166666666664</v>
      </c>
      <c r="M77" s="276">
        <v>2962.95</v>
      </c>
      <c r="N77" s="276">
        <v>2909</v>
      </c>
      <c r="O77" s="291">
        <v>668200</v>
      </c>
      <c r="P77" s="292">
        <v>-3.0188679245283019E-2</v>
      </c>
    </row>
    <row r="78" spans="1:16" ht="15">
      <c r="A78" s="254">
        <v>68</v>
      </c>
      <c r="B78" s="342" t="s">
        <v>53</v>
      </c>
      <c r="C78" s="415" t="s">
        <v>109</v>
      </c>
      <c r="D78" s="416">
        <v>44406</v>
      </c>
      <c r="E78" s="288">
        <v>1523.7</v>
      </c>
      <c r="F78" s="288">
        <v>1527.2166666666665</v>
      </c>
      <c r="G78" s="289">
        <v>1513.883333333333</v>
      </c>
      <c r="H78" s="289">
        <v>1504.0666666666666</v>
      </c>
      <c r="I78" s="289">
        <v>1490.7333333333331</v>
      </c>
      <c r="J78" s="289">
        <v>1537.0333333333328</v>
      </c>
      <c r="K78" s="289">
        <v>1550.3666666666663</v>
      </c>
      <c r="L78" s="289">
        <v>1560.1833333333327</v>
      </c>
      <c r="M78" s="276">
        <v>1540.55</v>
      </c>
      <c r="N78" s="276">
        <v>1517.4</v>
      </c>
      <c r="O78" s="291">
        <v>25246100</v>
      </c>
      <c r="P78" s="292">
        <v>-1.1180284784903384E-2</v>
      </c>
    </row>
    <row r="79" spans="1:16" ht="15">
      <c r="A79" s="254">
        <v>69</v>
      </c>
      <c r="B79" s="342" t="s">
        <v>56</v>
      </c>
      <c r="C79" s="415" t="s">
        <v>249</v>
      </c>
      <c r="D79" s="416">
        <v>44406</v>
      </c>
      <c r="E79" s="288">
        <v>684.55</v>
      </c>
      <c r="F79" s="288">
        <v>685.81666666666661</v>
      </c>
      <c r="G79" s="289">
        <v>680.28333333333319</v>
      </c>
      <c r="H79" s="289">
        <v>676.01666666666654</v>
      </c>
      <c r="I79" s="289">
        <v>670.48333333333312</v>
      </c>
      <c r="J79" s="289">
        <v>690.08333333333326</v>
      </c>
      <c r="K79" s="289">
        <v>695.61666666666656</v>
      </c>
      <c r="L79" s="289">
        <v>699.88333333333333</v>
      </c>
      <c r="M79" s="276">
        <v>691.35</v>
      </c>
      <c r="N79" s="276">
        <v>681.55</v>
      </c>
      <c r="O79" s="291">
        <v>21838300</v>
      </c>
      <c r="P79" s="292">
        <v>-1.3662559618441971E-2</v>
      </c>
    </row>
    <row r="80" spans="1:16" ht="15">
      <c r="A80" s="254">
        <v>70</v>
      </c>
      <c r="B80" s="357" t="s">
        <v>43</v>
      </c>
      <c r="C80" s="415" t="s">
        <v>110</v>
      </c>
      <c r="D80" s="416">
        <v>44406</v>
      </c>
      <c r="E80" s="288">
        <v>2880.65</v>
      </c>
      <c r="F80" s="288">
        <v>2886.8833333333332</v>
      </c>
      <c r="G80" s="289">
        <v>2861.2666666666664</v>
      </c>
      <c r="H80" s="289">
        <v>2841.8833333333332</v>
      </c>
      <c r="I80" s="289">
        <v>2816.2666666666664</v>
      </c>
      <c r="J80" s="289">
        <v>2906.2666666666664</v>
      </c>
      <c r="K80" s="289">
        <v>2931.8833333333332</v>
      </c>
      <c r="L80" s="289">
        <v>2951.2666666666664</v>
      </c>
      <c r="M80" s="276">
        <v>2912.5</v>
      </c>
      <c r="N80" s="276">
        <v>2867.5</v>
      </c>
      <c r="O80" s="291">
        <v>4603200</v>
      </c>
      <c r="P80" s="292">
        <v>1.7911635929414887E-2</v>
      </c>
    </row>
    <row r="81" spans="1:16" ht="15">
      <c r="A81" s="254">
        <v>71</v>
      </c>
      <c r="B81" s="342" t="s">
        <v>111</v>
      </c>
      <c r="C81" s="415" t="s">
        <v>112</v>
      </c>
      <c r="D81" s="416">
        <v>44406</v>
      </c>
      <c r="E81" s="288">
        <v>383.65</v>
      </c>
      <c r="F81" s="288">
        <v>386.3</v>
      </c>
      <c r="G81" s="289">
        <v>378.8</v>
      </c>
      <c r="H81" s="289">
        <v>373.95</v>
      </c>
      <c r="I81" s="289">
        <v>366.45</v>
      </c>
      <c r="J81" s="289">
        <v>391.15000000000003</v>
      </c>
      <c r="K81" s="289">
        <v>398.65000000000003</v>
      </c>
      <c r="L81" s="289">
        <v>403.50000000000006</v>
      </c>
      <c r="M81" s="276">
        <v>393.8</v>
      </c>
      <c r="N81" s="276">
        <v>381.45</v>
      </c>
      <c r="O81" s="291">
        <v>26356850</v>
      </c>
      <c r="P81" s="292">
        <v>-0.13474025974025974</v>
      </c>
    </row>
    <row r="82" spans="1:16" ht="15">
      <c r="A82" s="254">
        <v>72</v>
      </c>
      <c r="B82" s="342" t="s">
        <v>72</v>
      </c>
      <c r="C82" s="415" t="s">
        <v>113</v>
      </c>
      <c r="D82" s="416">
        <v>44406</v>
      </c>
      <c r="E82" s="288">
        <v>284.5</v>
      </c>
      <c r="F82" s="288">
        <v>286</v>
      </c>
      <c r="G82" s="289">
        <v>282.25</v>
      </c>
      <c r="H82" s="289">
        <v>280</v>
      </c>
      <c r="I82" s="289">
        <v>276.25</v>
      </c>
      <c r="J82" s="289">
        <v>288.25</v>
      </c>
      <c r="K82" s="289">
        <v>292</v>
      </c>
      <c r="L82" s="289">
        <v>294.25</v>
      </c>
      <c r="M82" s="276">
        <v>289.75</v>
      </c>
      <c r="N82" s="276">
        <v>283.75</v>
      </c>
      <c r="O82" s="291">
        <v>18270900</v>
      </c>
      <c r="P82" s="292">
        <v>-7.2505482456140358E-2</v>
      </c>
    </row>
    <row r="83" spans="1:16" ht="15">
      <c r="A83" s="254">
        <v>73</v>
      </c>
      <c r="B83" s="342" t="s">
        <v>49</v>
      </c>
      <c r="C83" s="415" t="s">
        <v>114</v>
      </c>
      <c r="D83" s="416">
        <v>44406</v>
      </c>
      <c r="E83" s="288">
        <v>2454.75</v>
      </c>
      <c r="F83" s="288">
        <v>2459.0833333333335</v>
      </c>
      <c r="G83" s="289">
        <v>2442.666666666667</v>
      </c>
      <c r="H83" s="289">
        <v>2430.5833333333335</v>
      </c>
      <c r="I83" s="289">
        <v>2414.166666666667</v>
      </c>
      <c r="J83" s="289">
        <v>2471.166666666667</v>
      </c>
      <c r="K83" s="289">
        <v>2487.5833333333339</v>
      </c>
      <c r="L83" s="289">
        <v>2499.666666666667</v>
      </c>
      <c r="M83" s="276">
        <v>2475.5</v>
      </c>
      <c r="N83" s="276">
        <v>2447</v>
      </c>
      <c r="O83" s="291">
        <v>6438000</v>
      </c>
      <c r="P83" s="292">
        <v>2.1272545567029934E-2</v>
      </c>
    </row>
    <row r="84" spans="1:16" ht="15">
      <c r="A84" s="254">
        <v>74</v>
      </c>
      <c r="B84" s="342" t="s">
        <v>56</v>
      </c>
      <c r="C84" s="415" t="s">
        <v>115</v>
      </c>
      <c r="D84" s="416">
        <v>44406</v>
      </c>
      <c r="E84" s="288">
        <v>261.7</v>
      </c>
      <c r="F84" s="288">
        <v>262.95</v>
      </c>
      <c r="G84" s="289">
        <v>259.39999999999998</v>
      </c>
      <c r="H84" s="289">
        <v>257.09999999999997</v>
      </c>
      <c r="I84" s="289">
        <v>253.54999999999995</v>
      </c>
      <c r="J84" s="289">
        <v>265.25</v>
      </c>
      <c r="K84" s="289">
        <v>268.80000000000007</v>
      </c>
      <c r="L84" s="289">
        <v>271.10000000000002</v>
      </c>
      <c r="M84" s="276">
        <v>266.5</v>
      </c>
      <c r="N84" s="276">
        <v>260.64999999999998</v>
      </c>
      <c r="O84" s="291">
        <v>30566000</v>
      </c>
      <c r="P84" s="292">
        <v>-2.6365162437049471E-2</v>
      </c>
    </row>
    <row r="85" spans="1:16" ht="15">
      <c r="A85" s="254">
        <v>75</v>
      </c>
      <c r="B85" s="342" t="s">
        <v>53</v>
      </c>
      <c r="C85" s="415" t="s">
        <v>116</v>
      </c>
      <c r="D85" s="416">
        <v>44406</v>
      </c>
      <c r="E85" s="288">
        <v>643.85</v>
      </c>
      <c r="F85" s="288">
        <v>646.18333333333328</v>
      </c>
      <c r="G85" s="289">
        <v>638.36666666666656</v>
      </c>
      <c r="H85" s="289">
        <v>632.88333333333333</v>
      </c>
      <c r="I85" s="289">
        <v>625.06666666666661</v>
      </c>
      <c r="J85" s="289">
        <v>651.66666666666652</v>
      </c>
      <c r="K85" s="289">
        <v>659.48333333333335</v>
      </c>
      <c r="L85" s="289">
        <v>664.96666666666647</v>
      </c>
      <c r="M85" s="276">
        <v>654</v>
      </c>
      <c r="N85" s="276">
        <v>640.70000000000005</v>
      </c>
      <c r="O85" s="291">
        <v>69053875</v>
      </c>
      <c r="P85" s="292">
        <v>1.4556911541836165E-3</v>
      </c>
    </row>
    <row r="86" spans="1:16" ht="15">
      <c r="A86" s="254">
        <v>76</v>
      </c>
      <c r="B86" s="342" t="s">
        <v>56</v>
      </c>
      <c r="C86" s="415" t="s">
        <v>252</v>
      </c>
      <c r="D86" s="416">
        <v>44406</v>
      </c>
      <c r="E86" s="288">
        <v>1573.05</v>
      </c>
      <c r="F86" s="288">
        <v>1581.0833333333333</v>
      </c>
      <c r="G86" s="289">
        <v>1557.1666666666665</v>
      </c>
      <c r="H86" s="289">
        <v>1541.2833333333333</v>
      </c>
      <c r="I86" s="289">
        <v>1517.3666666666666</v>
      </c>
      <c r="J86" s="289">
        <v>1596.9666666666665</v>
      </c>
      <c r="K86" s="289">
        <v>1620.883333333333</v>
      </c>
      <c r="L86" s="289">
        <v>1636.7666666666664</v>
      </c>
      <c r="M86" s="276">
        <v>1605</v>
      </c>
      <c r="N86" s="276">
        <v>1565.2</v>
      </c>
      <c r="O86" s="291">
        <v>952000</v>
      </c>
      <c r="P86" s="292">
        <v>-4.0017785682525571E-3</v>
      </c>
    </row>
    <row r="87" spans="1:16" ht="15">
      <c r="A87" s="254">
        <v>77</v>
      </c>
      <c r="B87" s="342" t="s">
        <v>56</v>
      </c>
      <c r="C87" s="415" t="s">
        <v>117</v>
      </c>
      <c r="D87" s="416">
        <v>44406</v>
      </c>
      <c r="E87" s="288">
        <v>621.45000000000005</v>
      </c>
      <c r="F87" s="288">
        <v>622.61666666666667</v>
      </c>
      <c r="G87" s="289">
        <v>611.38333333333333</v>
      </c>
      <c r="H87" s="289">
        <v>601.31666666666661</v>
      </c>
      <c r="I87" s="289">
        <v>590.08333333333326</v>
      </c>
      <c r="J87" s="289">
        <v>632.68333333333339</v>
      </c>
      <c r="K87" s="289">
        <v>643.91666666666674</v>
      </c>
      <c r="L87" s="289">
        <v>653.98333333333346</v>
      </c>
      <c r="M87" s="276">
        <v>633.85</v>
      </c>
      <c r="N87" s="276">
        <v>612.54999999999995</v>
      </c>
      <c r="O87" s="291">
        <v>6348000</v>
      </c>
      <c r="P87" s="292">
        <v>3.3960420229660393E-2</v>
      </c>
    </row>
    <row r="88" spans="1:16" ht="15">
      <c r="A88" s="254">
        <v>78</v>
      </c>
      <c r="B88" s="342" t="s">
        <v>67</v>
      </c>
      <c r="C88" s="415" t="s">
        <v>118</v>
      </c>
      <c r="D88" s="416">
        <v>44406</v>
      </c>
      <c r="E88" s="288">
        <v>8.8000000000000007</v>
      </c>
      <c r="F88" s="288">
        <v>8.8833333333333329</v>
      </c>
      <c r="G88" s="289">
        <v>8.6666666666666661</v>
      </c>
      <c r="H88" s="289">
        <v>8.5333333333333332</v>
      </c>
      <c r="I88" s="289">
        <v>8.3166666666666664</v>
      </c>
      <c r="J88" s="289">
        <v>9.0166666666666657</v>
      </c>
      <c r="K88" s="289">
        <v>9.2333333333333343</v>
      </c>
      <c r="L88" s="289">
        <v>9.3666666666666654</v>
      </c>
      <c r="M88" s="276">
        <v>9.1</v>
      </c>
      <c r="N88" s="276">
        <v>8.75</v>
      </c>
      <c r="O88" s="291">
        <v>737310000</v>
      </c>
      <c r="P88" s="292">
        <v>-7.6314301865460709E-3</v>
      </c>
    </row>
    <row r="89" spans="1:16" ht="15">
      <c r="A89" s="254">
        <v>79</v>
      </c>
      <c r="B89" s="342" t="s">
        <v>53</v>
      </c>
      <c r="C89" s="415" t="s">
        <v>119</v>
      </c>
      <c r="D89" s="416">
        <v>44406</v>
      </c>
      <c r="E89" s="288">
        <v>53.4</v>
      </c>
      <c r="F89" s="288">
        <v>53.616666666666667</v>
      </c>
      <c r="G89" s="289">
        <v>52.783333333333331</v>
      </c>
      <c r="H89" s="289">
        <v>52.166666666666664</v>
      </c>
      <c r="I89" s="289">
        <v>51.333333333333329</v>
      </c>
      <c r="J89" s="289">
        <v>54.233333333333334</v>
      </c>
      <c r="K89" s="289">
        <v>55.066666666666663</v>
      </c>
      <c r="L89" s="289">
        <v>55.683333333333337</v>
      </c>
      <c r="M89" s="276">
        <v>54.45</v>
      </c>
      <c r="N89" s="276">
        <v>53</v>
      </c>
      <c r="O89" s="291">
        <v>184993500</v>
      </c>
      <c r="P89" s="292">
        <v>1.1689526184538654E-2</v>
      </c>
    </row>
    <row r="90" spans="1:16" ht="15">
      <c r="A90" s="254">
        <v>80</v>
      </c>
      <c r="B90" s="342" t="s">
        <v>72</v>
      </c>
      <c r="C90" s="415" t="s">
        <v>120</v>
      </c>
      <c r="D90" s="416">
        <v>44406</v>
      </c>
      <c r="E90" s="288">
        <v>579.5</v>
      </c>
      <c r="F90" s="288">
        <v>576.95000000000005</v>
      </c>
      <c r="G90" s="289">
        <v>568.00000000000011</v>
      </c>
      <c r="H90" s="289">
        <v>556.50000000000011</v>
      </c>
      <c r="I90" s="289">
        <v>547.55000000000018</v>
      </c>
      <c r="J90" s="289">
        <v>588.45000000000005</v>
      </c>
      <c r="K90" s="289">
        <v>597.39999999999986</v>
      </c>
      <c r="L90" s="289">
        <v>608.9</v>
      </c>
      <c r="M90" s="276">
        <v>585.9</v>
      </c>
      <c r="N90" s="276">
        <v>565.45000000000005</v>
      </c>
      <c r="O90" s="291">
        <v>10298750</v>
      </c>
      <c r="P90" s="292">
        <v>1.3352917612498332E-4</v>
      </c>
    </row>
    <row r="91" spans="1:16" ht="15">
      <c r="A91" s="254">
        <v>81</v>
      </c>
      <c r="B91" s="357" t="s">
        <v>101</v>
      </c>
      <c r="C91" s="415" t="s">
        <v>255</v>
      </c>
      <c r="D91" s="416">
        <v>44406</v>
      </c>
      <c r="E91" s="288">
        <v>150.65</v>
      </c>
      <c r="F91" s="288">
        <v>151.98333333333332</v>
      </c>
      <c r="G91" s="289">
        <v>147.96666666666664</v>
      </c>
      <c r="H91" s="289">
        <v>145.28333333333333</v>
      </c>
      <c r="I91" s="289">
        <v>141.26666666666665</v>
      </c>
      <c r="J91" s="289">
        <v>154.66666666666663</v>
      </c>
      <c r="K91" s="289">
        <v>158.68333333333334</v>
      </c>
      <c r="L91" s="289">
        <v>161.36666666666662</v>
      </c>
      <c r="M91" s="276">
        <v>156</v>
      </c>
      <c r="N91" s="276">
        <v>149.30000000000001</v>
      </c>
      <c r="O91" s="291">
        <v>7519200</v>
      </c>
      <c r="P91" s="292">
        <v>1.3137151865475564E-2</v>
      </c>
    </row>
    <row r="92" spans="1:16" ht="15">
      <c r="A92" s="254">
        <v>82</v>
      </c>
      <c r="B92" s="342" t="s">
        <v>39</v>
      </c>
      <c r="C92" s="415" t="s">
        <v>121</v>
      </c>
      <c r="D92" s="416">
        <v>44406</v>
      </c>
      <c r="E92" s="389">
        <v>1824.6</v>
      </c>
      <c r="F92" s="389">
        <v>1825.7166666666665</v>
      </c>
      <c r="G92" s="390">
        <v>1805.4833333333329</v>
      </c>
      <c r="H92" s="390">
        <v>1786.3666666666663</v>
      </c>
      <c r="I92" s="390">
        <v>1766.1333333333328</v>
      </c>
      <c r="J92" s="390">
        <v>1844.833333333333</v>
      </c>
      <c r="K92" s="390">
        <v>1865.0666666666666</v>
      </c>
      <c r="L92" s="390">
        <v>1884.1833333333332</v>
      </c>
      <c r="M92" s="391">
        <v>1845.95</v>
      </c>
      <c r="N92" s="391">
        <v>1806.6</v>
      </c>
      <c r="O92" s="392">
        <v>2643500</v>
      </c>
      <c r="P92" s="393">
        <v>2.8199144301828082E-2</v>
      </c>
    </row>
    <row r="93" spans="1:16" ht="15">
      <c r="A93" s="254">
        <v>83</v>
      </c>
      <c r="B93" s="342" t="s">
        <v>53</v>
      </c>
      <c r="C93" s="415" t="s">
        <v>122</v>
      </c>
      <c r="D93" s="416">
        <v>44406</v>
      </c>
      <c r="E93" s="288">
        <v>1049.05</v>
      </c>
      <c r="F93" s="288">
        <v>1050.3333333333333</v>
      </c>
      <c r="G93" s="289">
        <v>1038.0666666666666</v>
      </c>
      <c r="H93" s="289">
        <v>1027.0833333333333</v>
      </c>
      <c r="I93" s="289">
        <v>1014.8166666666666</v>
      </c>
      <c r="J93" s="289">
        <v>1061.3166666666666</v>
      </c>
      <c r="K93" s="289">
        <v>1073.5833333333335</v>
      </c>
      <c r="L93" s="289">
        <v>1084.5666666666666</v>
      </c>
      <c r="M93" s="276">
        <v>1062.5999999999999</v>
      </c>
      <c r="N93" s="276">
        <v>1039.3499999999999</v>
      </c>
      <c r="O93" s="291">
        <v>16782300</v>
      </c>
      <c r="P93" s="292">
        <v>-3.216640754838364E-4</v>
      </c>
    </row>
    <row r="94" spans="1:16" ht="15">
      <c r="A94" s="254">
        <v>84</v>
      </c>
      <c r="B94" s="342" t="s">
        <v>67</v>
      </c>
      <c r="C94" s="415" t="s">
        <v>800</v>
      </c>
      <c r="D94" s="416">
        <v>44406</v>
      </c>
      <c r="E94" s="288">
        <v>240.2</v>
      </c>
      <c r="F94" s="288">
        <v>239.05000000000004</v>
      </c>
      <c r="G94" s="289">
        <v>236.70000000000007</v>
      </c>
      <c r="H94" s="289">
        <v>233.20000000000005</v>
      </c>
      <c r="I94" s="289">
        <v>230.85000000000008</v>
      </c>
      <c r="J94" s="289">
        <v>242.55000000000007</v>
      </c>
      <c r="K94" s="289">
        <v>244.90000000000003</v>
      </c>
      <c r="L94" s="289">
        <v>248.40000000000006</v>
      </c>
      <c r="M94" s="276">
        <v>241.4</v>
      </c>
      <c r="N94" s="276">
        <v>235.55</v>
      </c>
      <c r="O94" s="291">
        <v>13938400</v>
      </c>
      <c r="P94" s="292">
        <v>-9.8025004529806128E-2</v>
      </c>
    </row>
    <row r="95" spans="1:16" ht="15">
      <c r="A95" s="254">
        <v>85</v>
      </c>
      <c r="B95" s="342" t="s">
        <v>106</v>
      </c>
      <c r="C95" s="415" t="s">
        <v>124</v>
      </c>
      <c r="D95" s="416">
        <v>44406</v>
      </c>
      <c r="E95" s="288">
        <v>1564</v>
      </c>
      <c r="F95" s="288">
        <v>1565</v>
      </c>
      <c r="G95" s="289">
        <v>1551.9</v>
      </c>
      <c r="H95" s="289">
        <v>1539.8000000000002</v>
      </c>
      <c r="I95" s="289">
        <v>1526.7000000000003</v>
      </c>
      <c r="J95" s="289">
        <v>1577.1</v>
      </c>
      <c r="K95" s="289">
        <v>1590.1999999999998</v>
      </c>
      <c r="L95" s="289">
        <v>1602.2999999999997</v>
      </c>
      <c r="M95" s="276">
        <v>1578.1</v>
      </c>
      <c r="N95" s="276">
        <v>1552.9</v>
      </c>
      <c r="O95" s="291">
        <v>30489600</v>
      </c>
      <c r="P95" s="292">
        <v>-1.4541167223423069E-3</v>
      </c>
    </row>
    <row r="96" spans="1:16" ht="15">
      <c r="A96" s="254">
        <v>86</v>
      </c>
      <c r="B96" s="342" t="s">
        <v>72</v>
      </c>
      <c r="C96" s="415" t="s">
        <v>125</v>
      </c>
      <c r="D96" s="416">
        <v>44406</v>
      </c>
      <c r="E96" s="288">
        <v>107.85</v>
      </c>
      <c r="F96" s="288">
        <v>108.28333333333335</v>
      </c>
      <c r="G96" s="289">
        <v>107.16666666666669</v>
      </c>
      <c r="H96" s="289">
        <v>106.48333333333333</v>
      </c>
      <c r="I96" s="289">
        <v>105.36666666666667</v>
      </c>
      <c r="J96" s="289">
        <v>108.9666666666667</v>
      </c>
      <c r="K96" s="289">
        <v>110.08333333333334</v>
      </c>
      <c r="L96" s="289">
        <v>110.76666666666671</v>
      </c>
      <c r="M96" s="276">
        <v>109.4</v>
      </c>
      <c r="N96" s="276">
        <v>107.6</v>
      </c>
      <c r="O96" s="291">
        <v>53085500</v>
      </c>
      <c r="P96" s="292">
        <v>1.1017578608566477E-2</v>
      </c>
    </row>
    <row r="97" spans="1:16" ht="15">
      <c r="A97" s="254">
        <v>87</v>
      </c>
      <c r="B97" s="357" t="s">
        <v>39</v>
      </c>
      <c r="C97" s="415" t="s">
        <v>750</v>
      </c>
      <c r="D97" s="416">
        <v>44406</v>
      </c>
      <c r="E97" s="288">
        <v>2201.35</v>
      </c>
      <c r="F97" s="288">
        <v>2216.1166666666668</v>
      </c>
      <c r="G97" s="289">
        <v>2177.2333333333336</v>
      </c>
      <c r="H97" s="289">
        <v>2153.1166666666668</v>
      </c>
      <c r="I97" s="289">
        <v>2114.2333333333336</v>
      </c>
      <c r="J97" s="289">
        <v>2240.2333333333336</v>
      </c>
      <c r="K97" s="289">
        <v>2279.1166666666668</v>
      </c>
      <c r="L97" s="289">
        <v>2303.2333333333336</v>
      </c>
      <c r="M97" s="276">
        <v>2255</v>
      </c>
      <c r="N97" s="276">
        <v>2192</v>
      </c>
      <c r="O97" s="291">
        <v>2183675</v>
      </c>
      <c r="P97" s="292">
        <v>-1.2637766348273329E-2</v>
      </c>
    </row>
    <row r="98" spans="1:16" ht="15">
      <c r="A98" s="254">
        <v>88</v>
      </c>
      <c r="B98" s="342" t="s">
        <v>49</v>
      </c>
      <c r="C98" s="415" t="s">
        <v>126</v>
      </c>
      <c r="D98" s="416">
        <v>44406</v>
      </c>
      <c r="E98" s="288">
        <v>202.95</v>
      </c>
      <c r="F98" s="288">
        <v>203.56666666666669</v>
      </c>
      <c r="G98" s="289">
        <v>201.88333333333338</v>
      </c>
      <c r="H98" s="289">
        <v>200.81666666666669</v>
      </c>
      <c r="I98" s="289">
        <v>199.13333333333338</v>
      </c>
      <c r="J98" s="289">
        <v>204.63333333333338</v>
      </c>
      <c r="K98" s="289">
        <v>206.31666666666672</v>
      </c>
      <c r="L98" s="289">
        <v>207.38333333333338</v>
      </c>
      <c r="M98" s="276">
        <v>205.25</v>
      </c>
      <c r="N98" s="276">
        <v>202.5</v>
      </c>
      <c r="O98" s="291">
        <v>185302400</v>
      </c>
      <c r="P98" s="292">
        <v>5.4061925478275118E-2</v>
      </c>
    </row>
    <row r="99" spans="1:16" ht="15">
      <c r="A99" s="254">
        <v>89</v>
      </c>
      <c r="B99" s="342" t="s">
        <v>111</v>
      </c>
      <c r="C99" s="415" t="s">
        <v>127</v>
      </c>
      <c r="D99" s="416">
        <v>44406</v>
      </c>
      <c r="E99" s="288">
        <v>387.25</v>
      </c>
      <c r="F99" s="288">
        <v>392.73333333333335</v>
      </c>
      <c r="G99" s="289">
        <v>379.2166666666667</v>
      </c>
      <c r="H99" s="289">
        <v>371.18333333333334</v>
      </c>
      <c r="I99" s="289">
        <v>357.66666666666669</v>
      </c>
      <c r="J99" s="289">
        <v>400.76666666666671</v>
      </c>
      <c r="K99" s="289">
        <v>414.28333333333336</v>
      </c>
      <c r="L99" s="289">
        <v>422.31666666666672</v>
      </c>
      <c r="M99" s="276">
        <v>406.25</v>
      </c>
      <c r="N99" s="276">
        <v>384.7</v>
      </c>
      <c r="O99" s="291">
        <v>36825000</v>
      </c>
      <c r="P99" s="292">
        <v>6.1086298804206886E-2</v>
      </c>
    </row>
    <row r="100" spans="1:16" ht="15">
      <c r="A100" s="254">
        <v>90</v>
      </c>
      <c r="B100" s="342" t="s">
        <v>111</v>
      </c>
      <c r="C100" s="415" t="s">
        <v>128</v>
      </c>
      <c r="D100" s="416">
        <v>44406</v>
      </c>
      <c r="E100" s="288">
        <v>670.05</v>
      </c>
      <c r="F100" s="288">
        <v>676.73333333333335</v>
      </c>
      <c r="G100" s="289">
        <v>661.11666666666667</v>
      </c>
      <c r="H100" s="289">
        <v>652.18333333333328</v>
      </c>
      <c r="I100" s="289">
        <v>636.56666666666661</v>
      </c>
      <c r="J100" s="289">
        <v>685.66666666666674</v>
      </c>
      <c r="K100" s="289">
        <v>701.28333333333353</v>
      </c>
      <c r="L100" s="289">
        <v>710.21666666666681</v>
      </c>
      <c r="M100" s="276">
        <v>692.35</v>
      </c>
      <c r="N100" s="276">
        <v>667.8</v>
      </c>
      <c r="O100" s="291">
        <v>43069050</v>
      </c>
      <c r="P100" s="292">
        <v>-6.3537546329460867E-3</v>
      </c>
    </row>
    <row r="101" spans="1:16" ht="15">
      <c r="A101" s="254">
        <v>91</v>
      </c>
      <c r="B101" s="342" t="s">
        <v>39</v>
      </c>
      <c r="C101" s="415" t="s">
        <v>129</v>
      </c>
      <c r="D101" s="416">
        <v>44406</v>
      </c>
      <c r="E101" s="288">
        <v>3133.4</v>
      </c>
      <c r="F101" s="288">
        <v>3141.6833333333338</v>
      </c>
      <c r="G101" s="289">
        <v>3109.3166666666675</v>
      </c>
      <c r="H101" s="289">
        <v>3085.2333333333336</v>
      </c>
      <c r="I101" s="289">
        <v>3052.8666666666672</v>
      </c>
      <c r="J101" s="289">
        <v>3165.7666666666678</v>
      </c>
      <c r="K101" s="289">
        <v>3198.1333333333337</v>
      </c>
      <c r="L101" s="289">
        <v>3222.2166666666681</v>
      </c>
      <c r="M101" s="276">
        <v>3174.05</v>
      </c>
      <c r="N101" s="276">
        <v>3117.6</v>
      </c>
      <c r="O101" s="291">
        <v>1400500</v>
      </c>
      <c r="P101" s="292">
        <v>-2.1375133594584966E-3</v>
      </c>
    </row>
    <row r="102" spans="1:16" ht="15">
      <c r="A102" s="254">
        <v>92</v>
      </c>
      <c r="B102" s="342" t="s">
        <v>53</v>
      </c>
      <c r="C102" s="415" t="s">
        <v>131</v>
      </c>
      <c r="D102" s="416">
        <v>44406</v>
      </c>
      <c r="E102" s="288">
        <v>1734.9</v>
      </c>
      <c r="F102" s="288">
        <v>1743.3166666666666</v>
      </c>
      <c r="G102" s="289">
        <v>1719.2833333333333</v>
      </c>
      <c r="H102" s="289">
        <v>1703.6666666666667</v>
      </c>
      <c r="I102" s="289">
        <v>1679.6333333333334</v>
      </c>
      <c r="J102" s="289">
        <v>1758.9333333333332</v>
      </c>
      <c r="K102" s="289">
        <v>1782.9666666666665</v>
      </c>
      <c r="L102" s="289">
        <v>1798.583333333333</v>
      </c>
      <c r="M102" s="276">
        <v>1767.35</v>
      </c>
      <c r="N102" s="276">
        <v>1727.7</v>
      </c>
      <c r="O102" s="291">
        <v>19910000</v>
      </c>
      <c r="P102" s="292">
        <v>4.2368606879854736E-3</v>
      </c>
    </row>
    <row r="103" spans="1:16" ht="15">
      <c r="A103" s="254">
        <v>93</v>
      </c>
      <c r="B103" s="342" t="s">
        <v>56</v>
      </c>
      <c r="C103" s="415" t="s">
        <v>132</v>
      </c>
      <c r="D103" s="416">
        <v>44406</v>
      </c>
      <c r="E103" s="288">
        <v>92.7</v>
      </c>
      <c r="F103" s="288">
        <v>93.083333333333329</v>
      </c>
      <c r="G103" s="289">
        <v>91.566666666666663</v>
      </c>
      <c r="H103" s="289">
        <v>90.433333333333337</v>
      </c>
      <c r="I103" s="289">
        <v>88.916666666666671</v>
      </c>
      <c r="J103" s="289">
        <v>94.216666666666654</v>
      </c>
      <c r="K103" s="289">
        <v>95.733333333333334</v>
      </c>
      <c r="L103" s="289">
        <v>96.866666666666646</v>
      </c>
      <c r="M103" s="276">
        <v>94.6</v>
      </c>
      <c r="N103" s="276">
        <v>91.95</v>
      </c>
      <c r="O103" s="291">
        <v>67019240</v>
      </c>
      <c r="P103" s="292">
        <v>1.5413737155219038E-2</v>
      </c>
    </row>
    <row r="104" spans="1:16" ht="15">
      <c r="A104" s="254">
        <v>94</v>
      </c>
      <c r="B104" s="342" t="s">
        <v>39</v>
      </c>
      <c r="C104" s="415" t="s">
        <v>345</v>
      </c>
      <c r="D104" s="416">
        <v>44406</v>
      </c>
      <c r="E104" s="288">
        <v>3439.05</v>
      </c>
      <c r="F104" s="288">
        <v>3440</v>
      </c>
      <c r="G104" s="289">
        <v>3411.05</v>
      </c>
      <c r="H104" s="289">
        <v>3383.05</v>
      </c>
      <c r="I104" s="289">
        <v>3354.1000000000004</v>
      </c>
      <c r="J104" s="289">
        <v>3468</v>
      </c>
      <c r="K104" s="289">
        <v>3496.95</v>
      </c>
      <c r="L104" s="289">
        <v>3524.95</v>
      </c>
      <c r="M104" s="276">
        <v>3468.95</v>
      </c>
      <c r="N104" s="276">
        <v>3412</v>
      </c>
      <c r="O104" s="291">
        <v>534500</v>
      </c>
      <c r="P104" s="292">
        <v>-8.8085303662494199E-3</v>
      </c>
    </row>
    <row r="105" spans="1:16" ht="15">
      <c r="A105" s="254">
        <v>95</v>
      </c>
      <c r="B105" s="342" t="s">
        <v>56</v>
      </c>
      <c r="C105" s="415" t="s">
        <v>133</v>
      </c>
      <c r="D105" s="416">
        <v>44406</v>
      </c>
      <c r="E105" s="288">
        <v>463</v>
      </c>
      <c r="F105" s="288">
        <v>465.41666666666669</v>
      </c>
      <c r="G105" s="289">
        <v>458.93333333333339</v>
      </c>
      <c r="H105" s="289">
        <v>454.86666666666673</v>
      </c>
      <c r="I105" s="289">
        <v>448.38333333333344</v>
      </c>
      <c r="J105" s="289">
        <v>469.48333333333335</v>
      </c>
      <c r="K105" s="289">
        <v>475.96666666666658</v>
      </c>
      <c r="L105" s="289">
        <v>480.0333333333333</v>
      </c>
      <c r="M105" s="276">
        <v>471.9</v>
      </c>
      <c r="N105" s="276">
        <v>461.35</v>
      </c>
      <c r="O105" s="291">
        <v>14536000</v>
      </c>
      <c r="P105" s="292">
        <v>2.121680483349726E-2</v>
      </c>
    </row>
    <row r="106" spans="1:16" ht="15">
      <c r="A106" s="254">
        <v>96</v>
      </c>
      <c r="B106" s="342" t="s">
        <v>63</v>
      </c>
      <c r="C106" s="415" t="s">
        <v>134</v>
      </c>
      <c r="D106" s="416">
        <v>44406</v>
      </c>
      <c r="E106" s="288">
        <v>1488.3</v>
      </c>
      <c r="F106" s="288">
        <v>1493.1666666666667</v>
      </c>
      <c r="G106" s="289">
        <v>1477.3333333333335</v>
      </c>
      <c r="H106" s="289">
        <v>1466.3666666666668</v>
      </c>
      <c r="I106" s="289">
        <v>1450.5333333333335</v>
      </c>
      <c r="J106" s="289">
        <v>1504.1333333333334</v>
      </c>
      <c r="K106" s="289">
        <v>1519.9666666666669</v>
      </c>
      <c r="L106" s="289">
        <v>1530.9333333333334</v>
      </c>
      <c r="M106" s="276">
        <v>1509</v>
      </c>
      <c r="N106" s="276">
        <v>1482.2</v>
      </c>
      <c r="O106" s="291">
        <v>15027625</v>
      </c>
      <c r="P106" s="292">
        <v>3.4940869298110888E-3</v>
      </c>
    </row>
    <row r="107" spans="1:16" ht="15">
      <c r="A107" s="254">
        <v>97</v>
      </c>
      <c r="B107" s="342" t="s">
        <v>106</v>
      </c>
      <c r="C107" s="415" t="s">
        <v>260</v>
      </c>
      <c r="D107" s="416">
        <v>44406</v>
      </c>
      <c r="E107" s="288">
        <v>4052.2</v>
      </c>
      <c r="F107" s="288">
        <v>4059.4</v>
      </c>
      <c r="G107" s="289">
        <v>4019.8</v>
      </c>
      <c r="H107" s="289">
        <v>3987.4</v>
      </c>
      <c r="I107" s="289">
        <v>3947.8</v>
      </c>
      <c r="J107" s="289">
        <v>4091.8</v>
      </c>
      <c r="K107" s="289">
        <v>4131.3999999999996</v>
      </c>
      <c r="L107" s="289">
        <v>4163.8</v>
      </c>
      <c r="M107" s="276">
        <v>4099</v>
      </c>
      <c r="N107" s="276">
        <v>4027</v>
      </c>
      <c r="O107" s="291">
        <v>699900</v>
      </c>
      <c r="P107" s="292">
        <v>3.9661319073083776E-2</v>
      </c>
    </row>
    <row r="108" spans="1:16" ht="15">
      <c r="A108" s="254">
        <v>98</v>
      </c>
      <c r="B108" s="342" t="s">
        <v>106</v>
      </c>
      <c r="C108" s="415" t="s">
        <v>259</v>
      </c>
      <c r="D108" s="416">
        <v>44406</v>
      </c>
      <c r="E108" s="288">
        <v>2977.7</v>
      </c>
      <c r="F108" s="288">
        <v>2964.0666666666671</v>
      </c>
      <c r="G108" s="289">
        <v>2931.6333333333341</v>
      </c>
      <c r="H108" s="289">
        <v>2885.5666666666671</v>
      </c>
      <c r="I108" s="289">
        <v>2853.1333333333341</v>
      </c>
      <c r="J108" s="289">
        <v>3010.1333333333341</v>
      </c>
      <c r="K108" s="289">
        <v>3042.5666666666675</v>
      </c>
      <c r="L108" s="289">
        <v>3088.6333333333341</v>
      </c>
      <c r="M108" s="276">
        <v>2996.5</v>
      </c>
      <c r="N108" s="276">
        <v>2918</v>
      </c>
      <c r="O108" s="291">
        <v>497600</v>
      </c>
      <c r="P108" s="292">
        <v>2.1346469622331693E-2</v>
      </c>
    </row>
    <row r="109" spans="1:16" ht="15">
      <c r="A109" s="254">
        <v>99</v>
      </c>
      <c r="B109" s="342" t="s">
        <v>51</v>
      </c>
      <c r="C109" s="415" t="s">
        <v>135</v>
      </c>
      <c r="D109" s="416">
        <v>44406</v>
      </c>
      <c r="E109" s="288">
        <v>1140.0999999999999</v>
      </c>
      <c r="F109" s="288">
        <v>1145.1666666666667</v>
      </c>
      <c r="G109" s="289">
        <v>1131.4333333333334</v>
      </c>
      <c r="H109" s="289">
        <v>1122.7666666666667</v>
      </c>
      <c r="I109" s="289">
        <v>1109.0333333333333</v>
      </c>
      <c r="J109" s="289">
        <v>1153.8333333333335</v>
      </c>
      <c r="K109" s="289">
        <v>1167.5666666666666</v>
      </c>
      <c r="L109" s="289">
        <v>1176.2333333333336</v>
      </c>
      <c r="M109" s="276">
        <v>1158.9000000000001</v>
      </c>
      <c r="N109" s="276">
        <v>1136.5</v>
      </c>
      <c r="O109" s="291">
        <v>7559050</v>
      </c>
      <c r="P109" s="292">
        <v>-2.0810394186302577E-2</v>
      </c>
    </row>
    <row r="110" spans="1:16" ht="15">
      <c r="A110" s="254">
        <v>100</v>
      </c>
      <c r="B110" s="342" t="s">
        <v>43</v>
      </c>
      <c r="C110" s="415" t="s">
        <v>136</v>
      </c>
      <c r="D110" s="416">
        <v>44406</v>
      </c>
      <c r="E110" s="288">
        <v>769.45</v>
      </c>
      <c r="F110" s="288">
        <v>771.66666666666663</v>
      </c>
      <c r="G110" s="289">
        <v>762.2833333333333</v>
      </c>
      <c r="H110" s="289">
        <v>755.11666666666667</v>
      </c>
      <c r="I110" s="289">
        <v>745.73333333333335</v>
      </c>
      <c r="J110" s="289">
        <v>778.83333333333326</v>
      </c>
      <c r="K110" s="289">
        <v>788.2166666666667</v>
      </c>
      <c r="L110" s="289">
        <v>795.38333333333321</v>
      </c>
      <c r="M110" s="276">
        <v>781.05</v>
      </c>
      <c r="N110" s="276">
        <v>764.5</v>
      </c>
      <c r="O110" s="291">
        <v>11602500</v>
      </c>
      <c r="P110" s="292">
        <v>-1.2653651482284888E-3</v>
      </c>
    </row>
    <row r="111" spans="1:16" ht="15">
      <c r="A111" s="254">
        <v>101</v>
      </c>
      <c r="B111" s="342" t="s">
        <v>56</v>
      </c>
      <c r="C111" s="415" t="s">
        <v>137</v>
      </c>
      <c r="D111" s="416">
        <v>44406</v>
      </c>
      <c r="E111" s="288">
        <v>160.15</v>
      </c>
      <c r="F111" s="288">
        <v>160.5</v>
      </c>
      <c r="G111" s="289">
        <v>158.35</v>
      </c>
      <c r="H111" s="289">
        <v>156.54999999999998</v>
      </c>
      <c r="I111" s="289">
        <v>154.39999999999998</v>
      </c>
      <c r="J111" s="289">
        <v>162.30000000000001</v>
      </c>
      <c r="K111" s="289">
        <v>164.45</v>
      </c>
      <c r="L111" s="289">
        <v>166.25000000000003</v>
      </c>
      <c r="M111" s="276">
        <v>162.65</v>
      </c>
      <c r="N111" s="276">
        <v>158.69999999999999</v>
      </c>
      <c r="O111" s="291">
        <v>41056000</v>
      </c>
      <c r="P111" s="292">
        <v>-3.8320996908085825E-2</v>
      </c>
    </row>
    <row r="112" spans="1:16" ht="15">
      <c r="A112" s="254">
        <v>102</v>
      </c>
      <c r="B112" s="342" t="s">
        <v>56</v>
      </c>
      <c r="C112" s="415" t="s">
        <v>138</v>
      </c>
      <c r="D112" s="416">
        <v>44406</v>
      </c>
      <c r="E112" s="288">
        <v>175.4</v>
      </c>
      <c r="F112" s="288">
        <v>176.61666666666667</v>
      </c>
      <c r="G112" s="289">
        <v>173.13333333333335</v>
      </c>
      <c r="H112" s="289">
        <v>170.86666666666667</v>
      </c>
      <c r="I112" s="289">
        <v>167.38333333333335</v>
      </c>
      <c r="J112" s="289">
        <v>178.88333333333335</v>
      </c>
      <c r="K112" s="289">
        <v>182.3666666666667</v>
      </c>
      <c r="L112" s="289">
        <v>184.63333333333335</v>
      </c>
      <c r="M112" s="276">
        <v>180.1</v>
      </c>
      <c r="N112" s="276">
        <v>174.35</v>
      </c>
      <c r="O112" s="291">
        <v>26016000</v>
      </c>
      <c r="P112" s="292">
        <v>7.6690680920288171E-3</v>
      </c>
    </row>
    <row r="113" spans="1:16" ht="15">
      <c r="A113" s="254">
        <v>103</v>
      </c>
      <c r="B113" s="342" t="s">
        <v>49</v>
      </c>
      <c r="C113" s="415" t="s">
        <v>139</v>
      </c>
      <c r="D113" s="416">
        <v>44406</v>
      </c>
      <c r="E113" s="288">
        <v>529.15</v>
      </c>
      <c r="F113" s="288">
        <v>532.06666666666672</v>
      </c>
      <c r="G113" s="289">
        <v>524.78333333333342</v>
      </c>
      <c r="H113" s="289">
        <v>520.41666666666674</v>
      </c>
      <c r="I113" s="289">
        <v>513.13333333333344</v>
      </c>
      <c r="J113" s="289">
        <v>536.43333333333339</v>
      </c>
      <c r="K113" s="289">
        <v>543.7166666666667</v>
      </c>
      <c r="L113" s="289">
        <v>548.08333333333337</v>
      </c>
      <c r="M113" s="276">
        <v>539.35</v>
      </c>
      <c r="N113" s="276">
        <v>527.70000000000005</v>
      </c>
      <c r="O113" s="291">
        <v>6458000</v>
      </c>
      <c r="P113" s="292">
        <v>-3.3812088569718735E-2</v>
      </c>
    </row>
    <row r="114" spans="1:16" ht="15">
      <c r="A114" s="254">
        <v>104</v>
      </c>
      <c r="B114" s="342" t="s">
        <v>43</v>
      </c>
      <c r="C114" s="415" t="s">
        <v>140</v>
      </c>
      <c r="D114" s="416">
        <v>44406</v>
      </c>
      <c r="E114" s="288">
        <v>7432.6</v>
      </c>
      <c r="F114" s="288">
        <v>7453.5333333333328</v>
      </c>
      <c r="G114" s="289">
        <v>7386.0666666666657</v>
      </c>
      <c r="H114" s="289">
        <v>7339.5333333333328</v>
      </c>
      <c r="I114" s="289">
        <v>7272.0666666666657</v>
      </c>
      <c r="J114" s="289">
        <v>7500.0666666666657</v>
      </c>
      <c r="K114" s="289">
        <v>7567.5333333333328</v>
      </c>
      <c r="L114" s="289">
        <v>7614.0666666666657</v>
      </c>
      <c r="M114" s="276">
        <v>7521</v>
      </c>
      <c r="N114" s="276">
        <v>7407</v>
      </c>
      <c r="O114" s="291">
        <v>1962400</v>
      </c>
      <c r="P114" s="292">
        <v>1.1442119369137202E-2</v>
      </c>
    </row>
    <row r="115" spans="1:16" ht="15">
      <c r="A115" s="254">
        <v>105</v>
      </c>
      <c r="B115" s="342" t="s">
        <v>49</v>
      </c>
      <c r="C115" s="415" t="s">
        <v>141</v>
      </c>
      <c r="D115" s="416">
        <v>44406</v>
      </c>
      <c r="E115" s="288">
        <v>657.95</v>
      </c>
      <c r="F115" s="288">
        <v>661.33333333333337</v>
      </c>
      <c r="G115" s="289">
        <v>651.7166666666667</v>
      </c>
      <c r="H115" s="289">
        <v>645.48333333333335</v>
      </c>
      <c r="I115" s="289">
        <v>635.86666666666667</v>
      </c>
      <c r="J115" s="289">
        <v>667.56666666666672</v>
      </c>
      <c r="K115" s="289">
        <v>677.18333333333328</v>
      </c>
      <c r="L115" s="289">
        <v>683.41666666666674</v>
      </c>
      <c r="M115" s="276">
        <v>670.95</v>
      </c>
      <c r="N115" s="276">
        <v>655.1</v>
      </c>
      <c r="O115" s="291">
        <v>11112500</v>
      </c>
      <c r="P115" s="292">
        <v>-3.5791757049891543E-2</v>
      </c>
    </row>
    <row r="116" spans="1:16" ht="15">
      <c r="A116" s="254">
        <v>106</v>
      </c>
      <c r="B116" s="357" t="s">
        <v>51</v>
      </c>
      <c r="C116" s="415" t="s">
        <v>428</v>
      </c>
      <c r="D116" s="416">
        <v>44406</v>
      </c>
      <c r="E116" s="288">
        <v>2981.3</v>
      </c>
      <c r="F116" s="288">
        <v>2977.1166666666668</v>
      </c>
      <c r="G116" s="289">
        <v>2949.1833333333334</v>
      </c>
      <c r="H116" s="289">
        <v>2917.0666666666666</v>
      </c>
      <c r="I116" s="289">
        <v>2889.1333333333332</v>
      </c>
      <c r="J116" s="289">
        <v>3009.2333333333336</v>
      </c>
      <c r="K116" s="289">
        <v>3037.166666666667</v>
      </c>
      <c r="L116" s="289">
        <v>3069.2833333333338</v>
      </c>
      <c r="M116" s="276">
        <v>3005.05</v>
      </c>
      <c r="N116" s="276">
        <v>2945</v>
      </c>
      <c r="O116" s="291">
        <v>242600</v>
      </c>
      <c r="P116" s="292">
        <v>-3.7301587301587301E-2</v>
      </c>
    </row>
    <row r="117" spans="1:16" ht="15">
      <c r="A117" s="254">
        <v>107</v>
      </c>
      <c r="B117" s="357" t="s">
        <v>56</v>
      </c>
      <c r="C117" s="415" t="s">
        <v>142</v>
      </c>
      <c r="D117" s="416">
        <v>44406</v>
      </c>
      <c r="E117" s="288">
        <v>1051.8</v>
      </c>
      <c r="F117" s="288">
        <v>1056.9333333333334</v>
      </c>
      <c r="G117" s="289">
        <v>1040.8666666666668</v>
      </c>
      <c r="H117" s="289">
        <v>1029.9333333333334</v>
      </c>
      <c r="I117" s="289">
        <v>1013.8666666666668</v>
      </c>
      <c r="J117" s="289">
        <v>1067.8666666666668</v>
      </c>
      <c r="K117" s="289">
        <v>1083.9333333333334</v>
      </c>
      <c r="L117" s="289">
        <v>1094.8666666666668</v>
      </c>
      <c r="M117" s="276">
        <v>1073</v>
      </c>
      <c r="N117" s="276">
        <v>1046</v>
      </c>
      <c r="O117" s="291">
        <v>3036800</v>
      </c>
      <c r="P117" s="292">
        <v>-8.4889643463497456E-3</v>
      </c>
    </row>
    <row r="118" spans="1:16" ht="15">
      <c r="A118" s="254">
        <v>108</v>
      </c>
      <c r="B118" s="342" t="s">
        <v>72</v>
      </c>
      <c r="C118" s="415" t="s">
        <v>143</v>
      </c>
      <c r="D118" s="416">
        <v>44406</v>
      </c>
      <c r="E118" s="288">
        <v>1168.3499999999999</v>
      </c>
      <c r="F118" s="288">
        <v>1172.3166666666668</v>
      </c>
      <c r="G118" s="289">
        <v>1158.6833333333336</v>
      </c>
      <c r="H118" s="289">
        <v>1149.0166666666669</v>
      </c>
      <c r="I118" s="289">
        <v>1135.3833333333337</v>
      </c>
      <c r="J118" s="289">
        <v>1181.9833333333336</v>
      </c>
      <c r="K118" s="289">
        <v>1195.6166666666668</v>
      </c>
      <c r="L118" s="289">
        <v>1205.2833333333335</v>
      </c>
      <c r="M118" s="276">
        <v>1185.95</v>
      </c>
      <c r="N118" s="276">
        <v>1162.6500000000001</v>
      </c>
      <c r="O118" s="291">
        <v>2211600</v>
      </c>
      <c r="P118" s="292">
        <v>-4.3219881145326851E-3</v>
      </c>
    </row>
    <row r="119" spans="1:16" ht="15">
      <c r="A119" s="254">
        <v>109</v>
      </c>
      <c r="B119" s="342" t="s">
        <v>106</v>
      </c>
      <c r="C119" s="415" t="s">
        <v>144</v>
      </c>
      <c r="D119" s="416">
        <v>44406</v>
      </c>
      <c r="E119" s="288">
        <v>2534.6</v>
      </c>
      <c r="F119" s="288">
        <v>2542.1333333333332</v>
      </c>
      <c r="G119" s="289">
        <v>2515.2166666666662</v>
      </c>
      <c r="H119" s="289">
        <v>2495.833333333333</v>
      </c>
      <c r="I119" s="289">
        <v>2468.9166666666661</v>
      </c>
      <c r="J119" s="289">
        <v>2561.5166666666664</v>
      </c>
      <c r="K119" s="289">
        <v>2588.4333333333334</v>
      </c>
      <c r="L119" s="289">
        <v>2607.8166666666666</v>
      </c>
      <c r="M119" s="276">
        <v>2569.0500000000002</v>
      </c>
      <c r="N119" s="276">
        <v>2522.75</v>
      </c>
      <c r="O119" s="291">
        <v>1798000</v>
      </c>
      <c r="P119" s="292">
        <v>-5.3109094932507189E-3</v>
      </c>
    </row>
    <row r="120" spans="1:16" ht="15">
      <c r="A120" s="254">
        <v>110</v>
      </c>
      <c r="B120" s="342" t="s">
        <v>43</v>
      </c>
      <c r="C120" s="415" t="s">
        <v>145</v>
      </c>
      <c r="D120" s="416">
        <v>44406</v>
      </c>
      <c r="E120" s="288">
        <v>232.9</v>
      </c>
      <c r="F120" s="288">
        <v>233.53333333333333</v>
      </c>
      <c r="G120" s="289">
        <v>228.86666666666667</v>
      </c>
      <c r="H120" s="289">
        <v>224.83333333333334</v>
      </c>
      <c r="I120" s="289">
        <v>220.16666666666669</v>
      </c>
      <c r="J120" s="289">
        <v>237.56666666666666</v>
      </c>
      <c r="K120" s="289">
        <v>242.23333333333335</v>
      </c>
      <c r="L120" s="289">
        <v>246.26666666666665</v>
      </c>
      <c r="M120" s="276">
        <v>238.2</v>
      </c>
      <c r="N120" s="276">
        <v>229.5</v>
      </c>
      <c r="O120" s="291">
        <v>33288500</v>
      </c>
      <c r="P120" s="292">
        <v>3.2009548611111112E-2</v>
      </c>
    </row>
    <row r="121" spans="1:16" ht="15">
      <c r="A121" s="254">
        <v>111</v>
      </c>
      <c r="B121" s="342" t="s">
        <v>106</v>
      </c>
      <c r="C121" s="415" t="s">
        <v>262</v>
      </c>
      <c r="D121" s="416">
        <v>44406</v>
      </c>
      <c r="E121" s="288">
        <v>2176.9499999999998</v>
      </c>
      <c r="F121" s="288">
        <v>2182.1166666666668</v>
      </c>
      <c r="G121" s="289">
        <v>2152.8333333333335</v>
      </c>
      <c r="H121" s="289">
        <v>2128.7166666666667</v>
      </c>
      <c r="I121" s="289">
        <v>2099.4333333333334</v>
      </c>
      <c r="J121" s="289">
        <v>2206.2333333333336</v>
      </c>
      <c r="K121" s="289">
        <v>2235.5166666666664</v>
      </c>
      <c r="L121" s="289">
        <v>2259.6333333333337</v>
      </c>
      <c r="M121" s="276">
        <v>2211.4</v>
      </c>
      <c r="N121" s="276">
        <v>2158</v>
      </c>
      <c r="O121" s="291">
        <v>570050</v>
      </c>
      <c r="P121" s="292">
        <v>0.11577608142493638</v>
      </c>
    </row>
    <row r="122" spans="1:16" ht="15">
      <c r="A122" s="254">
        <v>112</v>
      </c>
      <c r="B122" s="342" t="s">
        <v>43</v>
      </c>
      <c r="C122" s="415" t="s">
        <v>146</v>
      </c>
      <c r="D122" s="416">
        <v>44406</v>
      </c>
      <c r="E122" s="288">
        <v>80639.3</v>
      </c>
      <c r="F122" s="288">
        <v>80835.516666666663</v>
      </c>
      <c r="G122" s="289">
        <v>80082.733333333323</v>
      </c>
      <c r="H122" s="289">
        <v>79526.166666666657</v>
      </c>
      <c r="I122" s="289">
        <v>78773.383333333317</v>
      </c>
      <c r="J122" s="289">
        <v>81392.083333333328</v>
      </c>
      <c r="K122" s="289">
        <v>82144.866666666654</v>
      </c>
      <c r="L122" s="289">
        <v>82701.433333333334</v>
      </c>
      <c r="M122" s="276">
        <v>81588.3</v>
      </c>
      <c r="N122" s="276">
        <v>80278.95</v>
      </c>
      <c r="O122" s="291">
        <v>43960</v>
      </c>
      <c r="P122" s="292">
        <v>1.8231540565177757E-3</v>
      </c>
    </row>
    <row r="123" spans="1:16" ht="15">
      <c r="A123" s="254">
        <v>113</v>
      </c>
      <c r="B123" s="342" t="s">
        <v>56</v>
      </c>
      <c r="C123" s="415" t="s">
        <v>147</v>
      </c>
      <c r="D123" s="416">
        <v>44406</v>
      </c>
      <c r="E123" s="288">
        <v>1540.35</v>
      </c>
      <c r="F123" s="288">
        <v>1552.0833333333333</v>
      </c>
      <c r="G123" s="289">
        <v>1524.2666666666664</v>
      </c>
      <c r="H123" s="289">
        <v>1508.1833333333332</v>
      </c>
      <c r="I123" s="289">
        <v>1480.3666666666663</v>
      </c>
      <c r="J123" s="289">
        <v>1568.1666666666665</v>
      </c>
      <c r="K123" s="289">
        <v>1595.9833333333336</v>
      </c>
      <c r="L123" s="289">
        <v>1612.0666666666666</v>
      </c>
      <c r="M123" s="276">
        <v>1579.9</v>
      </c>
      <c r="N123" s="276">
        <v>1536</v>
      </c>
      <c r="O123" s="291">
        <v>3392250</v>
      </c>
      <c r="P123" s="292">
        <v>-2.3742715303259228E-2</v>
      </c>
    </row>
    <row r="124" spans="1:16" ht="15">
      <c r="A124" s="254">
        <v>114</v>
      </c>
      <c r="B124" s="342" t="s">
        <v>39</v>
      </c>
      <c r="C124" s="415" t="s">
        <v>768</v>
      </c>
      <c r="D124" s="416">
        <v>44406</v>
      </c>
      <c r="E124" s="288">
        <v>379.45</v>
      </c>
      <c r="F124" s="288">
        <v>382.68333333333334</v>
      </c>
      <c r="G124" s="289">
        <v>372.4666666666667</v>
      </c>
      <c r="H124" s="289">
        <v>365.48333333333335</v>
      </c>
      <c r="I124" s="289">
        <v>355.26666666666671</v>
      </c>
      <c r="J124" s="289">
        <v>389.66666666666669</v>
      </c>
      <c r="K124" s="289">
        <v>399.88333333333327</v>
      </c>
      <c r="L124" s="289">
        <v>406.86666666666667</v>
      </c>
      <c r="M124" s="276">
        <v>392.9</v>
      </c>
      <c r="N124" s="276">
        <v>375.7</v>
      </c>
      <c r="O124" s="291">
        <v>2435200</v>
      </c>
      <c r="P124" s="292">
        <v>0.12657290895632864</v>
      </c>
    </row>
    <row r="125" spans="1:16" ht="15">
      <c r="A125" s="254">
        <v>115</v>
      </c>
      <c r="B125" s="342" t="s">
        <v>111</v>
      </c>
      <c r="C125" s="415" t="s">
        <v>148</v>
      </c>
      <c r="D125" s="416">
        <v>44406</v>
      </c>
      <c r="E125" s="288">
        <v>83.25</v>
      </c>
      <c r="F125" s="288">
        <v>83.61666666666666</v>
      </c>
      <c r="G125" s="289">
        <v>81.383333333333326</v>
      </c>
      <c r="H125" s="289">
        <v>79.516666666666666</v>
      </c>
      <c r="I125" s="289">
        <v>77.283333333333331</v>
      </c>
      <c r="J125" s="289">
        <v>85.48333333333332</v>
      </c>
      <c r="K125" s="289">
        <v>87.71666666666664</v>
      </c>
      <c r="L125" s="289">
        <v>89.583333333333314</v>
      </c>
      <c r="M125" s="276">
        <v>85.85</v>
      </c>
      <c r="N125" s="276">
        <v>81.75</v>
      </c>
      <c r="O125" s="291">
        <v>74154000</v>
      </c>
      <c r="P125" s="292">
        <v>-1.8451845184518451E-2</v>
      </c>
    </row>
    <row r="126" spans="1:16" ht="15">
      <c r="A126" s="254">
        <v>116</v>
      </c>
      <c r="B126" s="342" t="s">
        <v>39</v>
      </c>
      <c r="C126" s="415" t="s">
        <v>256</v>
      </c>
      <c r="D126" s="416">
        <v>44406</v>
      </c>
      <c r="E126" s="288">
        <v>5390.7</v>
      </c>
      <c r="F126" s="288">
        <v>5417.9333333333334</v>
      </c>
      <c r="G126" s="289">
        <v>5307.9666666666672</v>
      </c>
      <c r="H126" s="289">
        <v>5225.2333333333336</v>
      </c>
      <c r="I126" s="289">
        <v>5115.2666666666673</v>
      </c>
      <c r="J126" s="289">
        <v>5500.666666666667</v>
      </c>
      <c r="K126" s="289">
        <v>5610.6333333333323</v>
      </c>
      <c r="L126" s="289">
        <v>5693.3666666666668</v>
      </c>
      <c r="M126" s="276">
        <v>5527.9</v>
      </c>
      <c r="N126" s="276">
        <v>5335.2</v>
      </c>
      <c r="O126" s="291">
        <v>1177250</v>
      </c>
      <c r="P126" s="292">
        <v>2.5814181461714412E-2</v>
      </c>
    </row>
    <row r="127" spans="1:16" ht="15">
      <c r="A127" s="254">
        <v>117</v>
      </c>
      <c r="B127" s="342" t="s">
        <v>813</v>
      </c>
      <c r="C127" s="415" t="s">
        <v>437</v>
      </c>
      <c r="D127" s="416">
        <v>44406</v>
      </c>
      <c r="E127" s="288">
        <v>3851.55</v>
      </c>
      <c r="F127" s="288">
        <v>3850.6333333333332</v>
      </c>
      <c r="G127" s="289">
        <v>3803.7666666666664</v>
      </c>
      <c r="H127" s="289">
        <v>3755.9833333333331</v>
      </c>
      <c r="I127" s="289">
        <v>3709.1166666666663</v>
      </c>
      <c r="J127" s="289">
        <v>3898.4166666666665</v>
      </c>
      <c r="K127" s="289">
        <v>3945.2833333333333</v>
      </c>
      <c r="L127" s="289">
        <v>3993.0666666666666</v>
      </c>
      <c r="M127" s="276">
        <v>3897.5</v>
      </c>
      <c r="N127" s="276">
        <v>3802.85</v>
      </c>
      <c r="O127" s="291">
        <v>387450</v>
      </c>
      <c r="P127" s="292">
        <v>-5.8501913613996717E-2</v>
      </c>
    </row>
    <row r="128" spans="1:16" ht="15">
      <c r="A128" s="254">
        <v>118</v>
      </c>
      <c r="B128" s="342" t="s">
        <v>49</v>
      </c>
      <c r="C128" s="415" t="s">
        <v>151</v>
      </c>
      <c r="D128" s="416">
        <v>44406</v>
      </c>
      <c r="E128" s="288">
        <v>17634.55</v>
      </c>
      <c r="F128" s="288">
        <v>17651.100000000002</v>
      </c>
      <c r="G128" s="289">
        <v>17535.450000000004</v>
      </c>
      <c r="H128" s="289">
        <v>17436.350000000002</v>
      </c>
      <c r="I128" s="289">
        <v>17320.700000000004</v>
      </c>
      <c r="J128" s="289">
        <v>17750.200000000004</v>
      </c>
      <c r="K128" s="289">
        <v>17865.850000000006</v>
      </c>
      <c r="L128" s="289">
        <v>17964.950000000004</v>
      </c>
      <c r="M128" s="276">
        <v>17766.75</v>
      </c>
      <c r="N128" s="276">
        <v>17552</v>
      </c>
      <c r="O128" s="291">
        <v>223400</v>
      </c>
      <c r="P128" s="292">
        <v>-1.4556682840758712E-2</v>
      </c>
    </row>
    <row r="129" spans="1:16" ht="15">
      <c r="A129" s="254">
        <v>119</v>
      </c>
      <c r="B129" s="342" t="s">
        <v>111</v>
      </c>
      <c r="C129" s="415" t="s">
        <v>152</v>
      </c>
      <c r="D129" s="416">
        <v>44406</v>
      </c>
      <c r="E129" s="288">
        <v>169.7</v>
      </c>
      <c r="F129" s="288">
        <v>169.88333333333333</v>
      </c>
      <c r="G129" s="289">
        <v>167.91666666666666</v>
      </c>
      <c r="H129" s="289">
        <v>166.13333333333333</v>
      </c>
      <c r="I129" s="289">
        <v>164.16666666666666</v>
      </c>
      <c r="J129" s="289">
        <v>171.66666666666666</v>
      </c>
      <c r="K129" s="289">
        <v>173.63333333333335</v>
      </c>
      <c r="L129" s="289">
        <v>175.41666666666666</v>
      </c>
      <c r="M129" s="276">
        <v>171.85</v>
      </c>
      <c r="N129" s="276">
        <v>168.1</v>
      </c>
      <c r="O129" s="291">
        <v>95629100</v>
      </c>
      <c r="P129" s="292">
        <v>-2.977363877370675E-2</v>
      </c>
    </row>
    <row r="130" spans="1:16" ht="15">
      <c r="A130" s="254">
        <v>120</v>
      </c>
      <c r="B130" s="342" t="s">
        <v>42</v>
      </c>
      <c r="C130" s="415" t="s">
        <v>153</v>
      </c>
      <c r="D130" s="416">
        <v>44406</v>
      </c>
      <c r="E130" s="288">
        <v>117.7</v>
      </c>
      <c r="F130" s="288">
        <v>117.93333333333334</v>
      </c>
      <c r="G130" s="289">
        <v>117.06666666666668</v>
      </c>
      <c r="H130" s="289">
        <v>116.43333333333334</v>
      </c>
      <c r="I130" s="289">
        <v>115.56666666666668</v>
      </c>
      <c r="J130" s="289">
        <v>118.56666666666668</v>
      </c>
      <c r="K130" s="289">
        <v>119.43333333333335</v>
      </c>
      <c r="L130" s="289">
        <v>120.06666666666668</v>
      </c>
      <c r="M130" s="276">
        <v>118.8</v>
      </c>
      <c r="N130" s="276">
        <v>117.3</v>
      </c>
      <c r="O130" s="291">
        <v>46654500</v>
      </c>
      <c r="P130" s="292">
        <v>1.8414831404753019E-2</v>
      </c>
    </row>
    <row r="131" spans="1:16" ht="15">
      <c r="A131" s="254">
        <v>121</v>
      </c>
      <c r="B131" s="342" t="s">
        <v>72</v>
      </c>
      <c r="C131" s="415" t="s">
        <v>155</v>
      </c>
      <c r="D131" s="416">
        <v>44406</v>
      </c>
      <c r="E131" s="288">
        <v>117.2</v>
      </c>
      <c r="F131" s="288">
        <v>117.81666666666666</v>
      </c>
      <c r="G131" s="289">
        <v>116.38333333333333</v>
      </c>
      <c r="H131" s="289">
        <v>115.56666666666666</v>
      </c>
      <c r="I131" s="289">
        <v>114.13333333333333</v>
      </c>
      <c r="J131" s="289">
        <v>118.63333333333333</v>
      </c>
      <c r="K131" s="289">
        <v>120.06666666666666</v>
      </c>
      <c r="L131" s="289">
        <v>120.88333333333333</v>
      </c>
      <c r="M131" s="276">
        <v>119.25</v>
      </c>
      <c r="N131" s="276">
        <v>117</v>
      </c>
      <c r="O131" s="291">
        <v>63055300</v>
      </c>
      <c r="P131" s="292">
        <v>-2.1741727392187313E-2</v>
      </c>
    </row>
    <row r="132" spans="1:16" ht="15">
      <c r="A132" s="254">
        <v>122</v>
      </c>
      <c r="B132" s="342" t="s">
        <v>78</v>
      </c>
      <c r="C132" s="415" t="s">
        <v>156</v>
      </c>
      <c r="D132" s="416">
        <v>44406</v>
      </c>
      <c r="E132" s="288">
        <v>30446.7</v>
      </c>
      <c r="F132" s="288">
        <v>30619.916666666668</v>
      </c>
      <c r="G132" s="289">
        <v>30118.933333333334</v>
      </c>
      <c r="H132" s="289">
        <v>29791.166666666668</v>
      </c>
      <c r="I132" s="289">
        <v>29290.183333333334</v>
      </c>
      <c r="J132" s="289">
        <v>30947.683333333334</v>
      </c>
      <c r="K132" s="289">
        <v>31448.666666666664</v>
      </c>
      <c r="L132" s="289">
        <v>31776.433333333334</v>
      </c>
      <c r="M132" s="276">
        <v>31120.9</v>
      </c>
      <c r="N132" s="276">
        <v>30292.15</v>
      </c>
      <c r="O132" s="291">
        <v>61950</v>
      </c>
      <c r="P132" s="292">
        <v>2.4271844660194173E-3</v>
      </c>
    </row>
    <row r="133" spans="1:16" ht="15">
      <c r="A133" s="254">
        <v>123</v>
      </c>
      <c r="B133" s="357" t="s">
        <v>51</v>
      </c>
      <c r="C133" s="415" t="s">
        <v>157</v>
      </c>
      <c r="D133" s="416">
        <v>44406</v>
      </c>
      <c r="E133" s="288">
        <v>2327.6</v>
      </c>
      <c r="F133" s="288">
        <v>2346.35</v>
      </c>
      <c r="G133" s="289">
        <v>2298.2999999999997</v>
      </c>
      <c r="H133" s="289">
        <v>2269</v>
      </c>
      <c r="I133" s="289">
        <v>2220.9499999999998</v>
      </c>
      <c r="J133" s="289">
        <v>2375.6499999999996</v>
      </c>
      <c r="K133" s="289">
        <v>2423.6999999999998</v>
      </c>
      <c r="L133" s="289">
        <v>2452.9999999999995</v>
      </c>
      <c r="M133" s="276">
        <v>2394.4</v>
      </c>
      <c r="N133" s="276">
        <v>2317.0500000000002</v>
      </c>
      <c r="O133" s="291">
        <v>3235100</v>
      </c>
      <c r="P133" s="292">
        <v>3.6686289565736711E-3</v>
      </c>
    </row>
    <row r="134" spans="1:16" ht="15">
      <c r="A134" s="254">
        <v>124</v>
      </c>
      <c r="B134" s="342" t="s">
        <v>72</v>
      </c>
      <c r="C134" s="415" t="s">
        <v>158</v>
      </c>
      <c r="D134" s="416">
        <v>44406</v>
      </c>
      <c r="E134" s="288">
        <v>224.6</v>
      </c>
      <c r="F134" s="288">
        <v>225.18333333333331</v>
      </c>
      <c r="G134" s="289">
        <v>223.41666666666663</v>
      </c>
      <c r="H134" s="289">
        <v>222.23333333333332</v>
      </c>
      <c r="I134" s="289">
        <v>220.46666666666664</v>
      </c>
      <c r="J134" s="289">
        <v>226.36666666666662</v>
      </c>
      <c r="K134" s="289">
        <v>228.13333333333333</v>
      </c>
      <c r="L134" s="289">
        <v>229.31666666666661</v>
      </c>
      <c r="M134" s="276">
        <v>226.95</v>
      </c>
      <c r="N134" s="276">
        <v>224</v>
      </c>
      <c r="O134" s="291">
        <v>23958000</v>
      </c>
      <c r="P134" s="292">
        <v>-1.0163609320773426E-2</v>
      </c>
    </row>
    <row r="135" spans="1:16" ht="15">
      <c r="A135" s="254">
        <v>125</v>
      </c>
      <c r="B135" s="342" t="s">
        <v>56</v>
      </c>
      <c r="C135" s="415" t="s">
        <v>159</v>
      </c>
      <c r="D135" s="416">
        <v>44406</v>
      </c>
      <c r="E135" s="288">
        <v>121.8</v>
      </c>
      <c r="F135" s="288">
        <v>122.45</v>
      </c>
      <c r="G135" s="289">
        <v>120.60000000000001</v>
      </c>
      <c r="H135" s="289">
        <v>119.4</v>
      </c>
      <c r="I135" s="289">
        <v>117.55000000000001</v>
      </c>
      <c r="J135" s="289">
        <v>123.65</v>
      </c>
      <c r="K135" s="289">
        <v>125.5</v>
      </c>
      <c r="L135" s="289">
        <v>126.7</v>
      </c>
      <c r="M135" s="276">
        <v>124.3</v>
      </c>
      <c r="N135" s="276">
        <v>121.25</v>
      </c>
      <c r="O135" s="291">
        <v>45353000</v>
      </c>
      <c r="P135" s="292">
        <v>-6.114130434782609E-3</v>
      </c>
    </row>
    <row r="136" spans="1:16" ht="15">
      <c r="A136" s="254">
        <v>126</v>
      </c>
      <c r="B136" s="342" t="s">
        <v>51</v>
      </c>
      <c r="C136" s="415" t="s">
        <v>269</v>
      </c>
      <c r="D136" s="416">
        <v>44406</v>
      </c>
      <c r="E136" s="288">
        <v>5761.15</v>
      </c>
      <c r="F136" s="288">
        <v>5751.0666666666666</v>
      </c>
      <c r="G136" s="289">
        <v>5730.1333333333332</v>
      </c>
      <c r="H136" s="289">
        <v>5699.1166666666668</v>
      </c>
      <c r="I136" s="289">
        <v>5678.1833333333334</v>
      </c>
      <c r="J136" s="289">
        <v>5782.083333333333</v>
      </c>
      <c r="K136" s="289">
        <v>5803.0166666666655</v>
      </c>
      <c r="L136" s="289">
        <v>5834.0333333333328</v>
      </c>
      <c r="M136" s="276">
        <v>5772</v>
      </c>
      <c r="N136" s="276">
        <v>5720.05</v>
      </c>
      <c r="O136" s="291">
        <v>362000</v>
      </c>
      <c r="P136" s="292">
        <v>-1.1266643905769888E-2</v>
      </c>
    </row>
    <row r="137" spans="1:16" ht="15">
      <c r="A137" s="254">
        <v>127</v>
      </c>
      <c r="B137" s="342" t="s">
        <v>49</v>
      </c>
      <c r="C137" s="415" t="s">
        <v>160</v>
      </c>
      <c r="D137" s="416">
        <v>44406</v>
      </c>
      <c r="E137" s="288">
        <v>2278.0500000000002</v>
      </c>
      <c r="F137" s="288">
        <v>2277.0333333333333</v>
      </c>
      <c r="G137" s="289">
        <v>2259.0166666666664</v>
      </c>
      <c r="H137" s="289">
        <v>2239.9833333333331</v>
      </c>
      <c r="I137" s="289">
        <v>2221.9666666666662</v>
      </c>
      <c r="J137" s="289">
        <v>2296.0666666666666</v>
      </c>
      <c r="K137" s="289">
        <v>2314.0833333333339</v>
      </c>
      <c r="L137" s="289">
        <v>2333.1166666666668</v>
      </c>
      <c r="M137" s="276">
        <v>2295.0500000000002</v>
      </c>
      <c r="N137" s="276">
        <v>2258</v>
      </c>
      <c r="O137" s="291">
        <v>2101000</v>
      </c>
      <c r="P137" s="292">
        <v>1.0096153846153847E-2</v>
      </c>
    </row>
    <row r="138" spans="1:16" ht="15">
      <c r="A138" s="254">
        <v>128</v>
      </c>
      <c r="B138" s="342" t="s">
        <v>813</v>
      </c>
      <c r="C138" s="415" t="s">
        <v>267</v>
      </c>
      <c r="D138" s="416">
        <v>44406</v>
      </c>
      <c r="E138" s="288">
        <v>2955</v>
      </c>
      <c r="F138" s="288">
        <v>2979.35</v>
      </c>
      <c r="G138" s="289">
        <v>2925.6499999999996</v>
      </c>
      <c r="H138" s="289">
        <v>2896.2999999999997</v>
      </c>
      <c r="I138" s="289">
        <v>2842.5999999999995</v>
      </c>
      <c r="J138" s="289">
        <v>3008.7</v>
      </c>
      <c r="K138" s="289">
        <v>3062.3999999999996</v>
      </c>
      <c r="L138" s="289">
        <v>3091.75</v>
      </c>
      <c r="M138" s="276">
        <v>3033.05</v>
      </c>
      <c r="N138" s="276">
        <v>2950</v>
      </c>
      <c r="O138" s="291">
        <v>756500</v>
      </c>
      <c r="P138" s="292">
        <v>-6.5659881812212741E-3</v>
      </c>
    </row>
    <row r="139" spans="1:16" ht="15">
      <c r="A139" s="254">
        <v>129</v>
      </c>
      <c r="B139" s="342" t="s">
        <v>53</v>
      </c>
      <c r="C139" s="415" t="s">
        <v>161</v>
      </c>
      <c r="D139" s="416">
        <v>44406</v>
      </c>
      <c r="E139" s="288">
        <v>41.1</v>
      </c>
      <c r="F139" s="288">
        <v>41.500000000000007</v>
      </c>
      <c r="G139" s="289">
        <v>40.550000000000011</v>
      </c>
      <c r="H139" s="289">
        <v>40.000000000000007</v>
      </c>
      <c r="I139" s="289">
        <v>39.050000000000011</v>
      </c>
      <c r="J139" s="289">
        <v>42.050000000000011</v>
      </c>
      <c r="K139" s="289">
        <v>43.000000000000014</v>
      </c>
      <c r="L139" s="289">
        <v>43.550000000000011</v>
      </c>
      <c r="M139" s="276">
        <v>42.45</v>
      </c>
      <c r="N139" s="276">
        <v>40.950000000000003</v>
      </c>
      <c r="O139" s="291">
        <v>334624000</v>
      </c>
      <c r="P139" s="292">
        <v>-1.724543019594944E-2</v>
      </c>
    </row>
    <row r="140" spans="1:16" ht="15">
      <c r="A140" s="254">
        <v>130</v>
      </c>
      <c r="B140" s="342" t="s">
        <v>42</v>
      </c>
      <c r="C140" s="415" t="s">
        <v>162</v>
      </c>
      <c r="D140" s="416">
        <v>44406</v>
      </c>
      <c r="E140" s="288">
        <v>231.3</v>
      </c>
      <c r="F140" s="288">
        <v>231.6</v>
      </c>
      <c r="G140" s="289">
        <v>229.5</v>
      </c>
      <c r="H140" s="289">
        <v>227.70000000000002</v>
      </c>
      <c r="I140" s="289">
        <v>225.60000000000002</v>
      </c>
      <c r="J140" s="289">
        <v>233.39999999999998</v>
      </c>
      <c r="K140" s="289">
        <v>235.49999999999994</v>
      </c>
      <c r="L140" s="289">
        <v>237.29999999999995</v>
      </c>
      <c r="M140" s="276">
        <v>233.7</v>
      </c>
      <c r="N140" s="276">
        <v>229.8</v>
      </c>
      <c r="O140" s="291">
        <v>21704000</v>
      </c>
      <c r="P140" s="292">
        <v>-2.0400794367214297E-2</v>
      </c>
    </row>
    <row r="141" spans="1:16" ht="15">
      <c r="A141" s="254">
        <v>131</v>
      </c>
      <c r="B141" s="342" t="s">
        <v>88</v>
      </c>
      <c r="C141" s="415" t="s">
        <v>163</v>
      </c>
      <c r="D141" s="416">
        <v>44406</v>
      </c>
      <c r="E141" s="288">
        <v>1366.15</v>
      </c>
      <c r="F141" s="288">
        <v>1373.8666666666668</v>
      </c>
      <c r="G141" s="289">
        <v>1348.0333333333335</v>
      </c>
      <c r="H141" s="289">
        <v>1329.9166666666667</v>
      </c>
      <c r="I141" s="289">
        <v>1304.0833333333335</v>
      </c>
      <c r="J141" s="289">
        <v>1391.9833333333336</v>
      </c>
      <c r="K141" s="289">
        <v>1417.8166666666666</v>
      </c>
      <c r="L141" s="289">
        <v>1435.9333333333336</v>
      </c>
      <c r="M141" s="276">
        <v>1399.7</v>
      </c>
      <c r="N141" s="276">
        <v>1355.75</v>
      </c>
      <c r="O141" s="291">
        <v>1465200</v>
      </c>
      <c r="P141" s="292">
        <v>-8.8105726872246704E-3</v>
      </c>
    </row>
    <row r="142" spans="1:16" ht="15">
      <c r="A142" s="254">
        <v>132</v>
      </c>
      <c r="B142" s="342" t="s">
        <v>37</v>
      </c>
      <c r="C142" s="415" t="s">
        <v>164</v>
      </c>
      <c r="D142" s="416">
        <v>44406</v>
      </c>
      <c r="E142" s="288">
        <v>1079.4000000000001</v>
      </c>
      <c r="F142" s="288">
        <v>1089.0833333333333</v>
      </c>
      <c r="G142" s="289">
        <v>1063.5166666666664</v>
      </c>
      <c r="H142" s="289">
        <v>1047.6333333333332</v>
      </c>
      <c r="I142" s="289">
        <v>1022.0666666666664</v>
      </c>
      <c r="J142" s="289">
        <v>1104.9666666666665</v>
      </c>
      <c r="K142" s="289">
        <v>1130.5333333333335</v>
      </c>
      <c r="L142" s="289">
        <v>1146.4166666666665</v>
      </c>
      <c r="M142" s="276">
        <v>1114.6500000000001</v>
      </c>
      <c r="N142" s="276">
        <v>1073.2</v>
      </c>
      <c r="O142" s="291">
        <v>1762900</v>
      </c>
      <c r="P142" s="292">
        <v>-6.2290368950646859E-3</v>
      </c>
    </row>
    <row r="143" spans="1:16" ht="15">
      <c r="A143" s="254">
        <v>133</v>
      </c>
      <c r="B143" s="342" t="s">
        <v>53</v>
      </c>
      <c r="C143" s="415" t="s">
        <v>165</v>
      </c>
      <c r="D143" s="416">
        <v>44406</v>
      </c>
      <c r="E143" s="288">
        <v>216.25</v>
      </c>
      <c r="F143" s="288">
        <v>219.46666666666667</v>
      </c>
      <c r="G143" s="289">
        <v>211.98333333333335</v>
      </c>
      <c r="H143" s="289">
        <v>207.71666666666667</v>
      </c>
      <c r="I143" s="289">
        <v>200.23333333333335</v>
      </c>
      <c r="J143" s="289">
        <v>223.73333333333335</v>
      </c>
      <c r="K143" s="289">
        <v>231.21666666666664</v>
      </c>
      <c r="L143" s="289">
        <v>235.48333333333335</v>
      </c>
      <c r="M143" s="276">
        <v>226.95</v>
      </c>
      <c r="N143" s="276">
        <v>215.2</v>
      </c>
      <c r="O143" s="291">
        <v>23858300</v>
      </c>
      <c r="P143" s="292">
        <v>-6.1701642335766423E-2</v>
      </c>
    </row>
    <row r="144" spans="1:16" ht="15">
      <c r="A144" s="254">
        <v>134</v>
      </c>
      <c r="B144" s="342" t="s">
        <v>42</v>
      </c>
      <c r="C144" s="415" t="s">
        <v>166</v>
      </c>
      <c r="D144" s="416">
        <v>44406</v>
      </c>
      <c r="E144" s="288">
        <v>143.65</v>
      </c>
      <c r="F144" s="288">
        <v>144.85000000000002</v>
      </c>
      <c r="G144" s="289">
        <v>141.90000000000003</v>
      </c>
      <c r="H144" s="289">
        <v>140.15</v>
      </c>
      <c r="I144" s="289">
        <v>137.20000000000002</v>
      </c>
      <c r="J144" s="289">
        <v>146.60000000000005</v>
      </c>
      <c r="K144" s="289">
        <v>149.55000000000004</v>
      </c>
      <c r="L144" s="289">
        <v>151.30000000000007</v>
      </c>
      <c r="M144" s="276">
        <v>147.80000000000001</v>
      </c>
      <c r="N144" s="276">
        <v>143.1</v>
      </c>
      <c r="O144" s="291">
        <v>24744000</v>
      </c>
      <c r="P144" s="292">
        <v>5.5811571940604196E-2</v>
      </c>
    </row>
    <row r="145" spans="1:16" ht="15">
      <c r="A145" s="254">
        <v>135</v>
      </c>
      <c r="B145" s="342" t="s">
        <v>72</v>
      </c>
      <c r="C145" s="415" t="s">
        <v>167</v>
      </c>
      <c r="D145" s="416">
        <v>44406</v>
      </c>
      <c r="E145" s="288">
        <v>2096.3000000000002</v>
      </c>
      <c r="F145" s="288">
        <v>2100.3000000000002</v>
      </c>
      <c r="G145" s="289">
        <v>2080.9500000000003</v>
      </c>
      <c r="H145" s="289">
        <v>2065.6</v>
      </c>
      <c r="I145" s="289">
        <v>2046.25</v>
      </c>
      <c r="J145" s="289">
        <v>2115.6500000000005</v>
      </c>
      <c r="K145" s="289">
        <v>2135.0000000000009</v>
      </c>
      <c r="L145" s="289">
        <v>2150.3500000000008</v>
      </c>
      <c r="M145" s="276">
        <v>2119.65</v>
      </c>
      <c r="N145" s="276">
        <v>2084.9499999999998</v>
      </c>
      <c r="O145" s="291">
        <v>43141000</v>
      </c>
      <c r="P145" s="292">
        <v>2.2127620032175071E-3</v>
      </c>
    </row>
    <row r="146" spans="1:16" ht="15">
      <c r="A146" s="254">
        <v>136</v>
      </c>
      <c r="B146" s="342" t="s">
        <v>111</v>
      </c>
      <c r="C146" s="415" t="s">
        <v>168</v>
      </c>
      <c r="D146" s="416">
        <v>44406</v>
      </c>
      <c r="E146" s="288">
        <v>123.1</v>
      </c>
      <c r="F146" s="288">
        <v>125.01666666666665</v>
      </c>
      <c r="G146" s="289">
        <v>120.83333333333331</v>
      </c>
      <c r="H146" s="289">
        <v>118.56666666666666</v>
      </c>
      <c r="I146" s="289">
        <v>114.38333333333333</v>
      </c>
      <c r="J146" s="289">
        <v>127.2833333333333</v>
      </c>
      <c r="K146" s="289">
        <v>131.46666666666664</v>
      </c>
      <c r="L146" s="289">
        <v>133.73333333333329</v>
      </c>
      <c r="M146" s="276">
        <v>129.19999999999999</v>
      </c>
      <c r="N146" s="276">
        <v>122.75</v>
      </c>
      <c r="O146" s="291">
        <v>177127500</v>
      </c>
      <c r="P146" s="292">
        <v>-5.4273395891453205E-2</v>
      </c>
    </row>
    <row r="147" spans="1:16" ht="15">
      <c r="A147" s="254">
        <v>137</v>
      </c>
      <c r="B147" s="342" t="s">
        <v>56</v>
      </c>
      <c r="C147" s="415" t="s">
        <v>274</v>
      </c>
      <c r="D147" s="416">
        <v>44406</v>
      </c>
      <c r="E147" s="288">
        <v>1023.5</v>
      </c>
      <c r="F147" s="288">
        <v>1019</v>
      </c>
      <c r="G147" s="289">
        <v>1011.1500000000001</v>
      </c>
      <c r="H147" s="289">
        <v>998.80000000000007</v>
      </c>
      <c r="I147" s="289">
        <v>990.95000000000016</v>
      </c>
      <c r="J147" s="289">
        <v>1031.3499999999999</v>
      </c>
      <c r="K147" s="289">
        <v>1039.1999999999998</v>
      </c>
      <c r="L147" s="289">
        <v>1051.55</v>
      </c>
      <c r="M147" s="276">
        <v>1026.8499999999999</v>
      </c>
      <c r="N147" s="276">
        <v>1006.65</v>
      </c>
      <c r="O147" s="291">
        <v>5511000</v>
      </c>
      <c r="P147" s="292">
        <v>1.0899182561307902E-3</v>
      </c>
    </row>
    <row r="148" spans="1:16" ht="15">
      <c r="A148" s="254">
        <v>138</v>
      </c>
      <c r="B148" s="342" t="s">
        <v>53</v>
      </c>
      <c r="C148" s="415" t="s">
        <v>169</v>
      </c>
      <c r="D148" s="416">
        <v>44406</v>
      </c>
      <c r="E148" s="288">
        <v>426.2</v>
      </c>
      <c r="F148" s="288">
        <v>428.81666666666661</v>
      </c>
      <c r="G148" s="289">
        <v>420.98333333333323</v>
      </c>
      <c r="H148" s="289">
        <v>415.76666666666665</v>
      </c>
      <c r="I148" s="289">
        <v>407.93333333333328</v>
      </c>
      <c r="J148" s="289">
        <v>434.03333333333319</v>
      </c>
      <c r="K148" s="289">
        <v>441.86666666666656</v>
      </c>
      <c r="L148" s="289">
        <v>447.08333333333314</v>
      </c>
      <c r="M148" s="276">
        <v>436.65</v>
      </c>
      <c r="N148" s="276">
        <v>423.6</v>
      </c>
      <c r="O148" s="291">
        <v>86230500</v>
      </c>
      <c r="P148" s="292">
        <v>1.3468963207164642E-2</v>
      </c>
    </row>
    <row r="149" spans="1:16" ht="15">
      <c r="A149" s="254">
        <v>139</v>
      </c>
      <c r="B149" s="342" t="s">
        <v>37</v>
      </c>
      <c r="C149" s="415" t="s">
        <v>170</v>
      </c>
      <c r="D149" s="416">
        <v>44406</v>
      </c>
      <c r="E149" s="288">
        <v>27641.65</v>
      </c>
      <c r="F149" s="288">
        <v>27798.416666666668</v>
      </c>
      <c r="G149" s="289">
        <v>27418.233333333337</v>
      </c>
      <c r="H149" s="289">
        <v>27194.816666666669</v>
      </c>
      <c r="I149" s="289">
        <v>26814.633333333339</v>
      </c>
      <c r="J149" s="289">
        <v>28021.833333333336</v>
      </c>
      <c r="K149" s="289">
        <v>28402.016666666663</v>
      </c>
      <c r="L149" s="289">
        <v>28625.433333333334</v>
      </c>
      <c r="M149" s="276">
        <v>28178.6</v>
      </c>
      <c r="N149" s="276">
        <v>27575</v>
      </c>
      <c r="O149" s="291">
        <v>154575</v>
      </c>
      <c r="P149" s="292">
        <v>-1.5289058767319636E-2</v>
      </c>
    </row>
    <row r="150" spans="1:16" ht="15">
      <c r="A150" s="254">
        <v>140</v>
      </c>
      <c r="B150" s="342" t="s">
        <v>63</v>
      </c>
      <c r="C150" s="415" t="s">
        <v>171</v>
      </c>
      <c r="D150" s="416">
        <v>44406</v>
      </c>
      <c r="E150" s="288">
        <v>2022.35</v>
      </c>
      <c r="F150" s="288">
        <v>2029.55</v>
      </c>
      <c r="G150" s="289">
        <v>2007.7999999999997</v>
      </c>
      <c r="H150" s="289">
        <v>1993.2499999999998</v>
      </c>
      <c r="I150" s="289">
        <v>1971.4999999999995</v>
      </c>
      <c r="J150" s="289">
        <v>2044.1</v>
      </c>
      <c r="K150" s="289">
        <v>2065.8500000000004</v>
      </c>
      <c r="L150" s="289">
        <v>2080.4</v>
      </c>
      <c r="M150" s="276">
        <v>2051.3000000000002</v>
      </c>
      <c r="N150" s="276">
        <v>2015</v>
      </c>
      <c r="O150" s="291">
        <v>1281225</v>
      </c>
      <c r="P150" s="292">
        <v>5.1779935275080907E-3</v>
      </c>
    </row>
    <row r="151" spans="1:16" ht="15">
      <c r="A151" s="254">
        <v>141</v>
      </c>
      <c r="B151" s="342" t="s">
        <v>78</v>
      </c>
      <c r="C151" s="415" t="s">
        <v>172</v>
      </c>
      <c r="D151" s="416">
        <v>44406</v>
      </c>
      <c r="E151" s="288">
        <v>7562.8</v>
      </c>
      <c r="F151" s="288">
        <v>7565.9333333333334</v>
      </c>
      <c r="G151" s="289">
        <v>7471.8666666666668</v>
      </c>
      <c r="H151" s="289">
        <v>7380.9333333333334</v>
      </c>
      <c r="I151" s="289">
        <v>7286.8666666666668</v>
      </c>
      <c r="J151" s="289">
        <v>7656.8666666666668</v>
      </c>
      <c r="K151" s="289">
        <v>7750.9333333333343</v>
      </c>
      <c r="L151" s="289">
        <v>7841.8666666666668</v>
      </c>
      <c r="M151" s="276">
        <v>7660</v>
      </c>
      <c r="N151" s="276">
        <v>7475</v>
      </c>
      <c r="O151" s="291">
        <v>363625</v>
      </c>
      <c r="P151" s="292">
        <v>-9.5335376234252645E-3</v>
      </c>
    </row>
    <row r="152" spans="1:16" ht="15">
      <c r="A152" s="254">
        <v>142</v>
      </c>
      <c r="B152" s="342" t="s">
        <v>56</v>
      </c>
      <c r="C152" s="415" t="s">
        <v>173</v>
      </c>
      <c r="D152" s="416">
        <v>44406</v>
      </c>
      <c r="E152" s="288">
        <v>1433.15</v>
      </c>
      <c r="F152" s="288">
        <v>1435.9333333333334</v>
      </c>
      <c r="G152" s="289">
        <v>1421.3666666666668</v>
      </c>
      <c r="H152" s="289">
        <v>1409.5833333333335</v>
      </c>
      <c r="I152" s="289">
        <v>1395.0166666666669</v>
      </c>
      <c r="J152" s="289">
        <v>1447.7166666666667</v>
      </c>
      <c r="K152" s="289">
        <v>1462.2833333333333</v>
      </c>
      <c r="L152" s="289">
        <v>1474.0666666666666</v>
      </c>
      <c r="M152" s="276">
        <v>1450.5</v>
      </c>
      <c r="N152" s="276">
        <v>1424.15</v>
      </c>
      <c r="O152" s="291">
        <v>3824000</v>
      </c>
      <c r="P152" s="292">
        <v>-7.8287697647512533E-2</v>
      </c>
    </row>
    <row r="153" spans="1:16" ht="15">
      <c r="A153" s="254">
        <v>143</v>
      </c>
      <c r="B153" s="342" t="s">
        <v>51</v>
      </c>
      <c r="C153" s="415" t="s">
        <v>175</v>
      </c>
      <c r="D153" s="416">
        <v>44406</v>
      </c>
      <c r="E153" s="288">
        <v>669.95</v>
      </c>
      <c r="F153" s="288">
        <v>673.95</v>
      </c>
      <c r="G153" s="289">
        <v>664.2</v>
      </c>
      <c r="H153" s="289">
        <v>658.45</v>
      </c>
      <c r="I153" s="289">
        <v>648.70000000000005</v>
      </c>
      <c r="J153" s="289">
        <v>679.7</v>
      </c>
      <c r="K153" s="289">
        <v>689.45</v>
      </c>
      <c r="L153" s="289">
        <v>695.2</v>
      </c>
      <c r="M153" s="276">
        <v>683.7</v>
      </c>
      <c r="N153" s="276">
        <v>668.2</v>
      </c>
      <c r="O153" s="291">
        <v>37975000</v>
      </c>
      <c r="P153" s="292">
        <v>1.8396846254927726E-2</v>
      </c>
    </row>
    <row r="154" spans="1:16" ht="15">
      <c r="A154" s="254">
        <v>144</v>
      </c>
      <c r="B154" s="342" t="s">
        <v>88</v>
      </c>
      <c r="C154" s="415" t="s">
        <v>176</v>
      </c>
      <c r="D154" s="416">
        <v>44406</v>
      </c>
      <c r="E154" s="288">
        <v>524.35</v>
      </c>
      <c r="F154" s="288">
        <v>527.7833333333333</v>
      </c>
      <c r="G154" s="289">
        <v>518.21666666666658</v>
      </c>
      <c r="H154" s="289">
        <v>512.08333333333326</v>
      </c>
      <c r="I154" s="289">
        <v>502.51666666666654</v>
      </c>
      <c r="J154" s="289">
        <v>533.91666666666663</v>
      </c>
      <c r="K154" s="289">
        <v>543.48333333333323</v>
      </c>
      <c r="L154" s="289">
        <v>549.61666666666667</v>
      </c>
      <c r="M154" s="276">
        <v>537.35</v>
      </c>
      <c r="N154" s="276">
        <v>521.65</v>
      </c>
      <c r="O154" s="291">
        <v>13861500</v>
      </c>
      <c r="P154" s="292">
        <v>3.9015066336856308E-2</v>
      </c>
    </row>
    <row r="155" spans="1:16" ht="15">
      <c r="A155" s="254">
        <v>145</v>
      </c>
      <c r="B155" s="342" t="s">
        <v>813</v>
      </c>
      <c r="C155" s="415" t="s">
        <v>177</v>
      </c>
      <c r="D155" s="416">
        <v>44406</v>
      </c>
      <c r="E155" s="288">
        <v>767.55</v>
      </c>
      <c r="F155" s="288">
        <v>769.75</v>
      </c>
      <c r="G155" s="289">
        <v>756.95</v>
      </c>
      <c r="H155" s="289">
        <v>746.35</v>
      </c>
      <c r="I155" s="289">
        <v>733.55000000000007</v>
      </c>
      <c r="J155" s="289">
        <v>780.35</v>
      </c>
      <c r="K155" s="289">
        <v>793.15</v>
      </c>
      <c r="L155" s="289">
        <v>803.75</v>
      </c>
      <c r="M155" s="276">
        <v>782.55</v>
      </c>
      <c r="N155" s="276">
        <v>759.15</v>
      </c>
      <c r="O155" s="291">
        <v>8531000</v>
      </c>
      <c r="P155" s="292">
        <v>1.1735711770918906E-3</v>
      </c>
    </row>
    <row r="156" spans="1:16" ht="15">
      <c r="A156" s="254">
        <v>146</v>
      </c>
      <c r="B156" s="342" t="s">
        <v>49</v>
      </c>
      <c r="C156" s="415" t="s">
        <v>782</v>
      </c>
      <c r="D156" s="416">
        <v>44406</v>
      </c>
      <c r="E156" s="288">
        <v>765.75</v>
      </c>
      <c r="F156" s="288">
        <v>764.79999999999984</v>
      </c>
      <c r="G156" s="289">
        <v>760.99999999999966</v>
      </c>
      <c r="H156" s="289">
        <v>756.24999999999977</v>
      </c>
      <c r="I156" s="289">
        <v>752.44999999999959</v>
      </c>
      <c r="J156" s="289">
        <v>769.54999999999973</v>
      </c>
      <c r="K156" s="289">
        <v>773.34999999999991</v>
      </c>
      <c r="L156" s="289">
        <v>778.0999999999998</v>
      </c>
      <c r="M156" s="276">
        <v>768.6</v>
      </c>
      <c r="N156" s="276">
        <v>760.05</v>
      </c>
      <c r="O156" s="291">
        <v>6625800</v>
      </c>
      <c r="P156" s="292">
        <v>4.9140049140049139E-3</v>
      </c>
    </row>
    <row r="157" spans="1:16" ht="15">
      <c r="A157" s="254">
        <v>147</v>
      </c>
      <c r="B157" s="342" t="s">
        <v>43</v>
      </c>
      <c r="C157" s="415" t="s">
        <v>179</v>
      </c>
      <c r="D157" s="416">
        <v>44406</v>
      </c>
      <c r="E157" s="288">
        <v>305.05</v>
      </c>
      <c r="F157" s="288">
        <v>307.3</v>
      </c>
      <c r="G157" s="289">
        <v>300.20000000000005</v>
      </c>
      <c r="H157" s="289">
        <v>295.35000000000002</v>
      </c>
      <c r="I157" s="289">
        <v>288.25000000000006</v>
      </c>
      <c r="J157" s="289">
        <v>312.15000000000003</v>
      </c>
      <c r="K157" s="289">
        <v>319.25000000000006</v>
      </c>
      <c r="L157" s="289">
        <v>324.10000000000002</v>
      </c>
      <c r="M157" s="276">
        <v>314.39999999999998</v>
      </c>
      <c r="N157" s="276">
        <v>302.45</v>
      </c>
      <c r="O157" s="291">
        <v>136891200</v>
      </c>
      <c r="P157" s="292">
        <v>0.15397736828195949</v>
      </c>
    </row>
    <row r="158" spans="1:16" ht="15">
      <c r="A158" s="254">
        <v>148</v>
      </c>
      <c r="B158" s="342" t="s">
        <v>42</v>
      </c>
      <c r="C158" s="415" t="s">
        <v>181</v>
      </c>
      <c r="D158" s="416">
        <v>44406</v>
      </c>
      <c r="E158" s="288">
        <v>123.85</v>
      </c>
      <c r="F158" s="288">
        <v>124.68333333333334</v>
      </c>
      <c r="G158" s="289">
        <v>121.96666666666667</v>
      </c>
      <c r="H158" s="289">
        <v>120.08333333333333</v>
      </c>
      <c r="I158" s="289">
        <v>117.36666666666666</v>
      </c>
      <c r="J158" s="289">
        <v>126.56666666666668</v>
      </c>
      <c r="K158" s="289">
        <v>129.28333333333336</v>
      </c>
      <c r="L158" s="289">
        <v>131.16666666666669</v>
      </c>
      <c r="M158" s="276">
        <v>127.4</v>
      </c>
      <c r="N158" s="276">
        <v>122.8</v>
      </c>
      <c r="O158" s="291">
        <v>134946000</v>
      </c>
      <c r="P158" s="292">
        <v>1.1016524787180772E-3</v>
      </c>
    </row>
    <row r="159" spans="1:16" ht="15">
      <c r="A159" s="254">
        <v>149</v>
      </c>
      <c r="B159" s="342" t="s">
        <v>111</v>
      </c>
      <c r="C159" s="415" t="s">
        <v>182</v>
      </c>
      <c r="D159" s="416">
        <v>44406</v>
      </c>
      <c r="E159" s="288">
        <v>1192</v>
      </c>
      <c r="F159" s="288">
        <v>1203.0666666666666</v>
      </c>
      <c r="G159" s="289">
        <v>1171.7333333333331</v>
      </c>
      <c r="H159" s="289">
        <v>1151.4666666666665</v>
      </c>
      <c r="I159" s="289">
        <v>1120.133333333333</v>
      </c>
      <c r="J159" s="289">
        <v>1223.3333333333333</v>
      </c>
      <c r="K159" s="289">
        <v>1254.6666666666667</v>
      </c>
      <c r="L159" s="289">
        <v>1274.9333333333334</v>
      </c>
      <c r="M159" s="276">
        <v>1234.4000000000001</v>
      </c>
      <c r="N159" s="276">
        <v>1182.8</v>
      </c>
      <c r="O159" s="291">
        <v>47382400</v>
      </c>
      <c r="P159" s="292">
        <v>-1.6149243721209339E-2</v>
      </c>
    </row>
    <row r="160" spans="1:16" ht="15">
      <c r="A160" s="254">
        <v>150</v>
      </c>
      <c r="B160" s="342" t="s">
        <v>106</v>
      </c>
      <c r="C160" s="415" t="s">
        <v>183</v>
      </c>
      <c r="D160" s="416">
        <v>44406</v>
      </c>
      <c r="E160" s="288">
        <v>3261.1</v>
      </c>
      <c r="F160" s="288">
        <v>3260.3166666666671</v>
      </c>
      <c r="G160" s="289">
        <v>3229.0333333333342</v>
      </c>
      <c r="H160" s="289">
        <v>3196.9666666666672</v>
      </c>
      <c r="I160" s="289">
        <v>3165.6833333333343</v>
      </c>
      <c r="J160" s="289">
        <v>3292.3833333333341</v>
      </c>
      <c r="K160" s="289">
        <v>3323.666666666667</v>
      </c>
      <c r="L160" s="289">
        <v>3355.733333333334</v>
      </c>
      <c r="M160" s="276">
        <v>3291.6</v>
      </c>
      <c r="N160" s="276">
        <v>3228.25</v>
      </c>
      <c r="O160" s="291">
        <v>9446100</v>
      </c>
      <c r="P160" s="292">
        <v>6.14191808528569E-2</v>
      </c>
    </row>
    <row r="161" spans="1:16" ht="15">
      <c r="A161" s="254">
        <v>151</v>
      </c>
      <c r="B161" s="342" t="s">
        <v>106</v>
      </c>
      <c r="C161" s="415" t="s">
        <v>184</v>
      </c>
      <c r="D161" s="416">
        <v>44406</v>
      </c>
      <c r="E161" s="288">
        <v>1031.95</v>
      </c>
      <c r="F161" s="288">
        <v>1028.45</v>
      </c>
      <c r="G161" s="289">
        <v>1021.9000000000001</v>
      </c>
      <c r="H161" s="289">
        <v>1011.85</v>
      </c>
      <c r="I161" s="289">
        <v>1005.3000000000001</v>
      </c>
      <c r="J161" s="289">
        <v>1038.5</v>
      </c>
      <c r="K161" s="289">
        <v>1045.0499999999997</v>
      </c>
      <c r="L161" s="289">
        <v>1055.1000000000001</v>
      </c>
      <c r="M161" s="276">
        <v>1035</v>
      </c>
      <c r="N161" s="276">
        <v>1018.4</v>
      </c>
      <c r="O161" s="291">
        <v>15946200</v>
      </c>
      <c r="P161" s="292">
        <v>-1.9696802036073918E-2</v>
      </c>
    </row>
    <row r="162" spans="1:16" ht="15">
      <c r="A162" s="254">
        <v>152</v>
      </c>
      <c r="B162" s="342" t="s">
        <v>49</v>
      </c>
      <c r="C162" s="415" t="s">
        <v>185</v>
      </c>
      <c r="D162" s="416">
        <v>44406</v>
      </c>
      <c r="E162" s="288">
        <v>1728.5</v>
      </c>
      <c r="F162" s="288">
        <v>1731.7</v>
      </c>
      <c r="G162" s="289">
        <v>1719.8000000000002</v>
      </c>
      <c r="H162" s="289">
        <v>1711.1000000000001</v>
      </c>
      <c r="I162" s="289">
        <v>1699.2000000000003</v>
      </c>
      <c r="J162" s="289">
        <v>1740.4</v>
      </c>
      <c r="K162" s="289">
        <v>1752.3000000000002</v>
      </c>
      <c r="L162" s="289">
        <v>1761</v>
      </c>
      <c r="M162" s="276">
        <v>1743.6</v>
      </c>
      <c r="N162" s="276">
        <v>1723</v>
      </c>
      <c r="O162" s="291">
        <v>4985250</v>
      </c>
      <c r="P162" s="292">
        <v>-2.0483348069554964E-2</v>
      </c>
    </row>
    <row r="163" spans="1:16" ht="15">
      <c r="A163" s="254">
        <v>153</v>
      </c>
      <c r="B163" s="342" t="s">
        <v>51</v>
      </c>
      <c r="C163" s="415" t="s">
        <v>186</v>
      </c>
      <c r="D163" s="416">
        <v>44406</v>
      </c>
      <c r="E163" s="288">
        <v>2948.95</v>
      </c>
      <c r="F163" s="288">
        <v>2959.9166666666665</v>
      </c>
      <c r="G163" s="289">
        <v>2929.9833333333331</v>
      </c>
      <c r="H163" s="289">
        <v>2911.0166666666664</v>
      </c>
      <c r="I163" s="289">
        <v>2881.083333333333</v>
      </c>
      <c r="J163" s="289">
        <v>2978.8833333333332</v>
      </c>
      <c r="K163" s="289">
        <v>3008.8166666666666</v>
      </c>
      <c r="L163" s="289">
        <v>3027.7833333333333</v>
      </c>
      <c r="M163" s="276">
        <v>2989.85</v>
      </c>
      <c r="N163" s="276">
        <v>2940.95</v>
      </c>
      <c r="O163" s="291">
        <v>751500</v>
      </c>
      <c r="P163" s="292">
        <v>-3.0947775628626693E-2</v>
      </c>
    </row>
    <row r="164" spans="1:16" ht="15">
      <c r="A164" s="254">
        <v>154</v>
      </c>
      <c r="B164" s="342" t="s">
        <v>42</v>
      </c>
      <c r="C164" s="415" t="s">
        <v>187</v>
      </c>
      <c r="D164" s="416">
        <v>44406</v>
      </c>
      <c r="E164" s="288">
        <v>472.9</v>
      </c>
      <c r="F164" s="288">
        <v>472.91666666666669</v>
      </c>
      <c r="G164" s="289">
        <v>468.23333333333335</v>
      </c>
      <c r="H164" s="289">
        <v>463.56666666666666</v>
      </c>
      <c r="I164" s="289">
        <v>458.88333333333333</v>
      </c>
      <c r="J164" s="289">
        <v>477.58333333333337</v>
      </c>
      <c r="K164" s="289">
        <v>482.26666666666665</v>
      </c>
      <c r="L164" s="289">
        <v>486.93333333333339</v>
      </c>
      <c r="M164" s="276">
        <v>477.6</v>
      </c>
      <c r="N164" s="276">
        <v>468.25</v>
      </c>
      <c r="O164" s="291">
        <v>2979000</v>
      </c>
      <c r="P164" s="292">
        <v>-2.4078624078624079E-2</v>
      </c>
    </row>
    <row r="165" spans="1:16" ht="15">
      <c r="A165" s="254">
        <v>155</v>
      </c>
      <c r="B165" s="342" t="s">
        <v>39</v>
      </c>
      <c r="C165" s="415" t="s">
        <v>492</v>
      </c>
      <c r="D165" s="416">
        <v>44406</v>
      </c>
      <c r="E165" s="288">
        <v>925.05</v>
      </c>
      <c r="F165" s="288">
        <v>928.66666666666663</v>
      </c>
      <c r="G165" s="289">
        <v>906.18333333333328</v>
      </c>
      <c r="H165" s="289">
        <v>887.31666666666661</v>
      </c>
      <c r="I165" s="289">
        <v>864.83333333333326</v>
      </c>
      <c r="J165" s="289">
        <v>947.5333333333333</v>
      </c>
      <c r="K165" s="289">
        <v>970.01666666666665</v>
      </c>
      <c r="L165" s="289">
        <v>988.88333333333333</v>
      </c>
      <c r="M165" s="276">
        <v>951.15</v>
      </c>
      <c r="N165" s="276">
        <v>909.8</v>
      </c>
      <c r="O165" s="291">
        <v>1036025</v>
      </c>
      <c r="P165" s="292">
        <v>0.1998320738874895</v>
      </c>
    </row>
    <row r="166" spans="1:16" ht="15">
      <c r="A166" s="254">
        <v>156</v>
      </c>
      <c r="B166" s="342" t="s">
        <v>43</v>
      </c>
      <c r="C166" s="415" t="s">
        <v>188</v>
      </c>
      <c r="D166" s="416">
        <v>44406</v>
      </c>
      <c r="E166" s="288">
        <v>601.4</v>
      </c>
      <c r="F166" s="288">
        <v>604.53333333333342</v>
      </c>
      <c r="G166" s="289">
        <v>595.06666666666683</v>
      </c>
      <c r="H166" s="289">
        <v>588.73333333333346</v>
      </c>
      <c r="I166" s="289">
        <v>579.26666666666688</v>
      </c>
      <c r="J166" s="289">
        <v>610.86666666666679</v>
      </c>
      <c r="K166" s="289">
        <v>620.33333333333326</v>
      </c>
      <c r="L166" s="289">
        <v>626.66666666666674</v>
      </c>
      <c r="M166" s="276">
        <v>614</v>
      </c>
      <c r="N166" s="276">
        <v>598.20000000000005</v>
      </c>
      <c r="O166" s="291">
        <v>6801200</v>
      </c>
      <c r="P166" s="292">
        <v>3.958912903916114E-2</v>
      </c>
    </row>
    <row r="167" spans="1:16" ht="15">
      <c r="A167" s="254">
        <v>157</v>
      </c>
      <c r="B167" s="342" t="s">
        <v>49</v>
      </c>
      <c r="C167" s="415" t="s">
        <v>189</v>
      </c>
      <c r="D167" s="416">
        <v>44406</v>
      </c>
      <c r="E167" s="288">
        <v>1426.75</v>
      </c>
      <c r="F167" s="288">
        <v>1429.4666666666665</v>
      </c>
      <c r="G167" s="289">
        <v>1414.9333333333329</v>
      </c>
      <c r="H167" s="289">
        <v>1403.1166666666666</v>
      </c>
      <c r="I167" s="289">
        <v>1388.583333333333</v>
      </c>
      <c r="J167" s="289">
        <v>1441.2833333333328</v>
      </c>
      <c r="K167" s="289">
        <v>1455.8166666666662</v>
      </c>
      <c r="L167" s="289">
        <v>1467.6333333333328</v>
      </c>
      <c r="M167" s="276">
        <v>1444</v>
      </c>
      <c r="N167" s="276">
        <v>1417.65</v>
      </c>
      <c r="O167" s="291">
        <v>1563800</v>
      </c>
      <c r="P167" s="292">
        <v>-2.7850304612706701E-2</v>
      </c>
    </row>
    <row r="168" spans="1:16" ht="15">
      <c r="A168" s="254">
        <v>158</v>
      </c>
      <c r="B168" s="342" t="s">
        <v>37</v>
      </c>
      <c r="C168" s="415" t="s">
        <v>191</v>
      </c>
      <c r="D168" s="416">
        <v>44406</v>
      </c>
      <c r="E168" s="288">
        <v>6899.75</v>
      </c>
      <c r="F168" s="288">
        <v>6919.1833333333334</v>
      </c>
      <c r="G168" s="289">
        <v>6831.8666666666668</v>
      </c>
      <c r="H168" s="289">
        <v>6763.9833333333336</v>
      </c>
      <c r="I168" s="289">
        <v>6676.666666666667</v>
      </c>
      <c r="J168" s="289">
        <v>6987.0666666666666</v>
      </c>
      <c r="K168" s="289">
        <v>7074.3833333333341</v>
      </c>
      <c r="L168" s="289">
        <v>7142.2666666666664</v>
      </c>
      <c r="M168" s="276">
        <v>7006.5</v>
      </c>
      <c r="N168" s="276">
        <v>6851.3</v>
      </c>
      <c r="O168" s="291">
        <v>2096500</v>
      </c>
      <c r="P168" s="292">
        <v>-5.0778283978739564E-3</v>
      </c>
    </row>
    <row r="169" spans="1:16" ht="15">
      <c r="A169" s="254">
        <v>159</v>
      </c>
      <c r="B169" s="342" t="s">
        <v>813</v>
      </c>
      <c r="C169" s="415" t="s">
        <v>193</v>
      </c>
      <c r="D169" s="416">
        <v>44406</v>
      </c>
      <c r="E169" s="288">
        <v>806.5</v>
      </c>
      <c r="F169" s="288">
        <v>807.93333333333339</v>
      </c>
      <c r="G169" s="289">
        <v>798.81666666666683</v>
      </c>
      <c r="H169" s="289">
        <v>791.13333333333344</v>
      </c>
      <c r="I169" s="289">
        <v>782.01666666666688</v>
      </c>
      <c r="J169" s="289">
        <v>815.61666666666679</v>
      </c>
      <c r="K169" s="289">
        <v>824.73333333333335</v>
      </c>
      <c r="L169" s="289">
        <v>832.41666666666674</v>
      </c>
      <c r="M169" s="276">
        <v>817.05</v>
      </c>
      <c r="N169" s="276">
        <v>800.25</v>
      </c>
      <c r="O169" s="291">
        <v>22705800</v>
      </c>
      <c r="P169" s="292">
        <v>6.9180214458664825E-3</v>
      </c>
    </row>
    <row r="170" spans="1:16" ht="15">
      <c r="A170" s="254">
        <v>160</v>
      </c>
      <c r="B170" s="342" t="s">
        <v>111</v>
      </c>
      <c r="C170" s="415" t="s">
        <v>194</v>
      </c>
      <c r="D170" s="416">
        <v>44406</v>
      </c>
      <c r="E170" s="288">
        <v>265.10000000000002</v>
      </c>
      <c r="F170" s="288">
        <v>267.26666666666665</v>
      </c>
      <c r="G170" s="289">
        <v>261.0333333333333</v>
      </c>
      <c r="H170" s="289">
        <v>256.96666666666664</v>
      </c>
      <c r="I170" s="289">
        <v>250.73333333333329</v>
      </c>
      <c r="J170" s="289">
        <v>271.33333333333331</v>
      </c>
      <c r="K170" s="289">
        <v>277.56666666666666</v>
      </c>
      <c r="L170" s="289">
        <v>281.63333333333333</v>
      </c>
      <c r="M170" s="276">
        <v>273.5</v>
      </c>
      <c r="N170" s="276">
        <v>263.2</v>
      </c>
      <c r="O170" s="291">
        <v>120311000</v>
      </c>
      <c r="P170" s="292">
        <v>-6.273204455255409E-3</v>
      </c>
    </row>
    <row r="171" spans="1:16" ht="15">
      <c r="A171" s="254">
        <v>161</v>
      </c>
      <c r="B171" s="342" t="s">
        <v>63</v>
      </c>
      <c r="C171" s="415" t="s">
        <v>195</v>
      </c>
      <c r="D171" s="416">
        <v>44406</v>
      </c>
      <c r="E171" s="288">
        <v>1014.8</v>
      </c>
      <c r="F171" s="288">
        <v>1017.9333333333334</v>
      </c>
      <c r="G171" s="289">
        <v>1006.8666666666668</v>
      </c>
      <c r="H171" s="289">
        <v>998.93333333333339</v>
      </c>
      <c r="I171" s="289">
        <v>987.86666666666679</v>
      </c>
      <c r="J171" s="289">
        <v>1025.8666666666668</v>
      </c>
      <c r="K171" s="289">
        <v>1036.9333333333334</v>
      </c>
      <c r="L171" s="289">
        <v>1044.8666666666668</v>
      </c>
      <c r="M171" s="276">
        <v>1029</v>
      </c>
      <c r="N171" s="276">
        <v>1010</v>
      </c>
      <c r="O171" s="291">
        <v>3340500</v>
      </c>
      <c r="P171" s="292">
        <v>-3.7280047718461079E-3</v>
      </c>
    </row>
    <row r="172" spans="1:16" ht="15">
      <c r="A172" s="254">
        <v>162</v>
      </c>
      <c r="B172" s="342" t="s">
        <v>106</v>
      </c>
      <c r="C172" s="415" t="s">
        <v>196</v>
      </c>
      <c r="D172" s="416">
        <v>44406</v>
      </c>
      <c r="E172" s="288">
        <v>532.54999999999995</v>
      </c>
      <c r="F172" s="288">
        <v>533.19999999999993</v>
      </c>
      <c r="G172" s="289">
        <v>528.44999999999982</v>
      </c>
      <c r="H172" s="289">
        <v>524.34999999999991</v>
      </c>
      <c r="I172" s="289">
        <v>519.5999999999998</v>
      </c>
      <c r="J172" s="289">
        <v>537.29999999999984</v>
      </c>
      <c r="K172" s="289">
        <v>542.05000000000007</v>
      </c>
      <c r="L172" s="289">
        <v>546.14999999999986</v>
      </c>
      <c r="M172" s="276">
        <v>537.95000000000005</v>
      </c>
      <c r="N172" s="276">
        <v>529.1</v>
      </c>
      <c r="O172" s="291">
        <v>31772800</v>
      </c>
      <c r="P172" s="292">
        <v>4.4003844013959844E-3</v>
      </c>
    </row>
    <row r="173" spans="1:16" ht="15">
      <c r="A173" s="254">
        <v>163</v>
      </c>
      <c r="B173" s="342" t="s">
        <v>88</v>
      </c>
      <c r="C173" s="415" t="s">
        <v>198</v>
      </c>
      <c r="D173" s="416">
        <v>44406</v>
      </c>
      <c r="E173" s="288">
        <v>216.85</v>
      </c>
      <c r="F173" s="288">
        <v>218.43333333333331</v>
      </c>
      <c r="G173" s="289">
        <v>213.36666666666662</v>
      </c>
      <c r="H173" s="289">
        <v>209.8833333333333</v>
      </c>
      <c r="I173" s="289">
        <v>204.81666666666661</v>
      </c>
      <c r="J173" s="289">
        <v>221.91666666666663</v>
      </c>
      <c r="K173" s="289">
        <v>226.98333333333329</v>
      </c>
      <c r="L173" s="289">
        <v>230.46666666666664</v>
      </c>
      <c r="M173" s="276">
        <v>223.5</v>
      </c>
      <c r="N173" s="276">
        <v>214.95</v>
      </c>
      <c r="O173" s="291">
        <v>62121000</v>
      </c>
      <c r="P173" s="292">
        <v>-5.2363566487317447E-3</v>
      </c>
    </row>
    <row r="174" spans="1:16" ht="15">
      <c r="A174" s="477"/>
      <c r="B174" s="478"/>
      <c r="C174" s="477"/>
      <c r="D174" s="479"/>
      <c r="E174" s="480"/>
      <c r="F174" s="480"/>
      <c r="G174" s="481"/>
      <c r="H174" s="481"/>
      <c r="I174" s="481"/>
      <c r="J174" s="481"/>
      <c r="K174" s="481"/>
      <c r="L174" s="481"/>
      <c r="M174" s="482"/>
      <c r="N174" s="482"/>
      <c r="O174" s="483"/>
      <c r="P174" s="484"/>
    </row>
    <row r="175" spans="1:16" ht="15">
      <c r="A175" s="477"/>
      <c r="B175" s="478"/>
      <c r="C175" s="477"/>
      <c r="D175" s="479"/>
      <c r="E175" s="480"/>
      <c r="F175" s="480"/>
      <c r="G175" s="481"/>
      <c r="H175" s="481"/>
      <c r="I175" s="481"/>
      <c r="J175" s="481"/>
      <c r="K175" s="481"/>
      <c r="L175" s="481"/>
      <c r="M175" s="482"/>
      <c r="N175" s="482"/>
      <c r="O175" s="483"/>
      <c r="P175" s="484"/>
    </row>
    <row r="176" spans="1:16" ht="15">
      <c r="A176" s="477"/>
      <c r="B176" s="478"/>
      <c r="C176" s="477"/>
      <c r="D176" s="479"/>
      <c r="E176" s="480"/>
      <c r="F176" s="480"/>
      <c r="G176" s="481"/>
      <c r="H176" s="481"/>
      <c r="I176" s="481"/>
      <c r="J176" s="481"/>
      <c r="K176" s="481"/>
      <c r="L176" s="481"/>
      <c r="M176" s="482"/>
      <c r="N176" s="482"/>
      <c r="O176" s="483"/>
      <c r="P176" s="484"/>
    </row>
    <row r="177" spans="1:16" ht="15">
      <c r="A177" s="477"/>
      <c r="B177" s="478"/>
      <c r="C177" s="477"/>
      <c r="D177" s="479"/>
      <c r="E177" s="480"/>
      <c r="F177" s="480"/>
      <c r="G177" s="481"/>
      <c r="H177" s="481"/>
      <c r="I177" s="481"/>
      <c r="J177" s="481"/>
      <c r="K177" s="481"/>
      <c r="L177" s="481"/>
      <c r="M177" s="482"/>
      <c r="N177" s="482"/>
      <c r="O177" s="483"/>
      <c r="P177" s="484"/>
    </row>
    <row r="178" spans="1:16" ht="15">
      <c r="A178" s="477"/>
      <c r="B178" s="478"/>
      <c r="C178" s="477"/>
      <c r="D178" s="479"/>
      <c r="E178" s="480"/>
      <c r="F178" s="480"/>
      <c r="G178" s="481"/>
      <c r="H178" s="481"/>
      <c r="I178" s="481"/>
      <c r="J178" s="481"/>
      <c r="K178" s="481"/>
      <c r="L178" s="481"/>
      <c r="M178" s="482"/>
      <c r="N178" s="482"/>
      <c r="O178" s="483"/>
      <c r="P178" s="484"/>
    </row>
    <row r="179" spans="1:16">
      <c r="B179" s="478"/>
    </row>
    <row r="180" spans="1:16">
      <c r="B180" s="478"/>
    </row>
    <row r="181" spans="1:16">
      <c r="B181" s="478"/>
    </row>
    <row r="182" spans="1:16">
      <c r="B182" s="478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44386</v>
      </c>
    </row>
    <row r="7" spans="1:15">
      <c r="A7"/>
    </row>
    <row r="8" spans="1:15" ht="28.5" customHeight="1">
      <c r="A8" s="560" t="s">
        <v>16</v>
      </c>
      <c r="B8" s="561"/>
      <c r="C8" s="559" t="s">
        <v>19</v>
      </c>
      <c r="D8" s="559" t="s">
        <v>20</v>
      </c>
      <c r="E8" s="559" t="s">
        <v>21</v>
      </c>
      <c r="F8" s="559"/>
      <c r="G8" s="559"/>
      <c r="H8" s="559" t="s">
        <v>22</v>
      </c>
      <c r="I8" s="559"/>
      <c r="J8" s="559"/>
      <c r="K8" s="251"/>
      <c r="L8" s="259"/>
      <c r="M8" s="259"/>
    </row>
    <row r="9" spans="1:15" ht="36" customHeight="1">
      <c r="A9" s="555"/>
      <c r="B9" s="557"/>
      <c r="C9" s="562" t="s">
        <v>23</v>
      </c>
      <c r="D9" s="562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15727.9</v>
      </c>
      <c r="D10" s="275">
        <v>15765.516666666668</v>
      </c>
      <c r="E10" s="275">
        <v>15645.283333333336</v>
      </c>
      <c r="F10" s="275">
        <v>15562.666666666668</v>
      </c>
      <c r="G10" s="275">
        <v>15442.433333333336</v>
      </c>
      <c r="H10" s="275">
        <v>15848.133333333337</v>
      </c>
      <c r="I10" s="275">
        <v>15968.36666666667</v>
      </c>
      <c r="J10" s="275">
        <v>16050.983333333337</v>
      </c>
      <c r="K10" s="274">
        <v>15885.75</v>
      </c>
      <c r="L10" s="274">
        <v>15682.9</v>
      </c>
      <c r="M10" s="279"/>
    </row>
    <row r="11" spans="1:15">
      <c r="A11" s="273">
        <v>2</v>
      </c>
      <c r="B11" s="254" t="s">
        <v>216</v>
      </c>
      <c r="C11" s="276">
        <v>35274.1</v>
      </c>
      <c r="D11" s="256">
        <v>35406.583333333336</v>
      </c>
      <c r="E11" s="256">
        <v>35002.166666666672</v>
      </c>
      <c r="F11" s="256">
        <v>34730.233333333337</v>
      </c>
      <c r="G11" s="256">
        <v>34325.816666666673</v>
      </c>
      <c r="H11" s="256">
        <v>35678.51666666667</v>
      </c>
      <c r="I11" s="256">
        <v>36082.933333333342</v>
      </c>
      <c r="J11" s="256">
        <v>36354.866666666669</v>
      </c>
      <c r="K11" s="276">
        <v>35811</v>
      </c>
      <c r="L11" s="276">
        <v>35134.65</v>
      </c>
      <c r="M11" s="279"/>
    </row>
    <row r="12" spans="1:15">
      <c r="A12" s="273">
        <v>3</v>
      </c>
      <c r="B12" s="262" t="s">
        <v>217</v>
      </c>
      <c r="C12" s="276">
        <v>2044.05</v>
      </c>
      <c r="D12" s="256">
        <v>2049.9</v>
      </c>
      <c r="E12" s="256">
        <v>2031.9</v>
      </c>
      <c r="F12" s="256">
        <v>2019.75</v>
      </c>
      <c r="G12" s="256">
        <v>2001.75</v>
      </c>
      <c r="H12" s="256">
        <v>2062.0500000000002</v>
      </c>
      <c r="I12" s="256">
        <v>2080.0500000000002</v>
      </c>
      <c r="J12" s="256">
        <v>2092.2000000000003</v>
      </c>
      <c r="K12" s="276">
        <v>2067.9</v>
      </c>
      <c r="L12" s="276">
        <v>2037.75</v>
      </c>
      <c r="M12" s="279"/>
    </row>
    <row r="13" spans="1:15">
      <c r="A13" s="273">
        <v>4</v>
      </c>
      <c r="B13" s="254" t="s">
        <v>218</v>
      </c>
      <c r="C13" s="276">
        <v>4351.05</v>
      </c>
      <c r="D13" s="256">
        <v>4360.5999999999995</v>
      </c>
      <c r="E13" s="256">
        <v>4331.7499999999991</v>
      </c>
      <c r="F13" s="256">
        <v>4312.45</v>
      </c>
      <c r="G13" s="256">
        <v>4283.5999999999995</v>
      </c>
      <c r="H13" s="256">
        <v>4379.8999999999987</v>
      </c>
      <c r="I13" s="256">
        <v>4408.7499999999991</v>
      </c>
      <c r="J13" s="256">
        <v>4428.0499999999984</v>
      </c>
      <c r="K13" s="276">
        <v>4389.45</v>
      </c>
      <c r="L13" s="276">
        <v>4341.3</v>
      </c>
      <c r="M13" s="279"/>
    </row>
    <row r="14" spans="1:15">
      <c r="A14" s="273">
        <v>5</v>
      </c>
      <c r="B14" s="254" t="s">
        <v>219</v>
      </c>
      <c r="C14" s="276">
        <v>28748.95</v>
      </c>
      <c r="D14" s="256">
        <v>28741.783333333336</v>
      </c>
      <c r="E14" s="256">
        <v>28549.116666666672</v>
      </c>
      <c r="F14" s="256">
        <v>28349.283333333336</v>
      </c>
      <c r="G14" s="256">
        <v>28156.616666666672</v>
      </c>
      <c r="H14" s="256">
        <v>28941.616666666672</v>
      </c>
      <c r="I14" s="256">
        <v>29134.283333333336</v>
      </c>
      <c r="J14" s="256">
        <v>29334.116666666672</v>
      </c>
      <c r="K14" s="276">
        <v>28934.45</v>
      </c>
      <c r="L14" s="276">
        <v>28541.95</v>
      </c>
      <c r="M14" s="279"/>
    </row>
    <row r="15" spans="1:15">
      <c r="A15" s="273">
        <v>6</v>
      </c>
      <c r="B15" s="254" t="s">
        <v>220</v>
      </c>
      <c r="C15" s="276">
        <v>3596.85</v>
      </c>
      <c r="D15" s="256">
        <v>3608.4166666666665</v>
      </c>
      <c r="E15" s="256">
        <v>3574.083333333333</v>
      </c>
      <c r="F15" s="256">
        <v>3551.3166666666666</v>
      </c>
      <c r="G15" s="256">
        <v>3516.9833333333331</v>
      </c>
      <c r="H15" s="256">
        <v>3631.1833333333329</v>
      </c>
      <c r="I15" s="256">
        <v>3665.516666666666</v>
      </c>
      <c r="J15" s="256">
        <v>3688.2833333333328</v>
      </c>
      <c r="K15" s="276">
        <v>3642.75</v>
      </c>
      <c r="L15" s="276">
        <v>3585.65</v>
      </c>
      <c r="M15" s="279"/>
    </row>
    <row r="16" spans="1:15">
      <c r="A16" s="273">
        <v>7</v>
      </c>
      <c r="B16" s="254" t="s">
        <v>221</v>
      </c>
      <c r="C16" s="276">
        <v>7523.6</v>
      </c>
      <c r="D16" s="256">
        <v>7546.05</v>
      </c>
      <c r="E16" s="256">
        <v>7468</v>
      </c>
      <c r="F16" s="256">
        <v>7412.4</v>
      </c>
      <c r="G16" s="256">
        <v>7334.3499999999995</v>
      </c>
      <c r="H16" s="256">
        <v>7601.6500000000005</v>
      </c>
      <c r="I16" s="256">
        <v>7679.7000000000016</v>
      </c>
      <c r="J16" s="256">
        <v>7735.3000000000011</v>
      </c>
      <c r="K16" s="276">
        <v>7624.1</v>
      </c>
      <c r="L16" s="276">
        <v>7490.45</v>
      </c>
      <c r="M16" s="279"/>
    </row>
    <row r="17" spans="1:13">
      <c r="A17" s="273">
        <v>8</v>
      </c>
      <c r="B17" s="254" t="s">
        <v>38</v>
      </c>
      <c r="C17" s="254">
        <v>2029.5</v>
      </c>
      <c r="D17" s="256">
        <v>2036.2833333333335</v>
      </c>
      <c r="E17" s="256">
        <v>2015.2166666666672</v>
      </c>
      <c r="F17" s="256">
        <v>2000.9333333333336</v>
      </c>
      <c r="G17" s="256">
        <v>1979.8666666666672</v>
      </c>
      <c r="H17" s="256">
        <v>2050.5666666666671</v>
      </c>
      <c r="I17" s="256">
        <v>2071.6333333333332</v>
      </c>
      <c r="J17" s="256">
        <v>2085.916666666667</v>
      </c>
      <c r="K17" s="254">
        <v>2057.35</v>
      </c>
      <c r="L17" s="254">
        <v>2022</v>
      </c>
      <c r="M17" s="254">
        <v>3.4255300000000002</v>
      </c>
    </row>
    <row r="18" spans="1:13">
      <c r="A18" s="273">
        <v>9</v>
      </c>
      <c r="B18" s="254" t="s">
        <v>222</v>
      </c>
      <c r="C18" s="254">
        <v>1141.4000000000001</v>
      </c>
      <c r="D18" s="256">
        <v>1135.5166666666667</v>
      </c>
      <c r="E18" s="256">
        <v>1117.6333333333332</v>
      </c>
      <c r="F18" s="256">
        <v>1093.8666666666666</v>
      </c>
      <c r="G18" s="256">
        <v>1075.9833333333331</v>
      </c>
      <c r="H18" s="256">
        <v>1159.2833333333333</v>
      </c>
      <c r="I18" s="256">
        <v>1177.166666666667</v>
      </c>
      <c r="J18" s="256">
        <v>1200.9333333333334</v>
      </c>
      <c r="K18" s="254">
        <v>1153.4000000000001</v>
      </c>
      <c r="L18" s="254">
        <v>1111.75</v>
      </c>
      <c r="M18" s="254">
        <v>19.6553</v>
      </c>
    </row>
    <row r="19" spans="1:13">
      <c r="A19" s="273">
        <v>10</v>
      </c>
      <c r="B19" s="254" t="s">
        <v>717</v>
      </c>
      <c r="C19" s="255">
        <v>848.4</v>
      </c>
      <c r="D19" s="256">
        <v>853</v>
      </c>
      <c r="E19" s="256">
        <v>836.5</v>
      </c>
      <c r="F19" s="256">
        <v>824.6</v>
      </c>
      <c r="G19" s="256">
        <v>808.1</v>
      </c>
      <c r="H19" s="256">
        <v>864.9</v>
      </c>
      <c r="I19" s="256">
        <v>881.4</v>
      </c>
      <c r="J19" s="256">
        <v>893.3</v>
      </c>
      <c r="K19" s="254">
        <v>869.5</v>
      </c>
      <c r="L19" s="254">
        <v>841.1</v>
      </c>
      <c r="M19" s="254">
        <v>14.34478</v>
      </c>
    </row>
    <row r="20" spans="1:13">
      <c r="A20" s="273">
        <v>11</v>
      </c>
      <c r="B20" s="254" t="s">
        <v>288</v>
      </c>
      <c r="C20" s="254">
        <v>17257.099999999999</v>
      </c>
      <c r="D20" s="256">
        <v>17214.133333333331</v>
      </c>
      <c r="E20" s="256">
        <v>17144.916666666664</v>
      </c>
      <c r="F20" s="256">
        <v>17032.733333333334</v>
      </c>
      <c r="G20" s="256">
        <v>16963.516666666666</v>
      </c>
      <c r="H20" s="256">
        <v>17326.316666666662</v>
      </c>
      <c r="I20" s="256">
        <v>17395.533333333329</v>
      </c>
      <c r="J20" s="256">
        <v>17507.71666666666</v>
      </c>
      <c r="K20" s="254">
        <v>17283.349999999999</v>
      </c>
      <c r="L20" s="254">
        <v>17101.95</v>
      </c>
      <c r="M20" s="254">
        <v>6.3140000000000002E-2</v>
      </c>
    </row>
    <row r="21" spans="1:13">
      <c r="A21" s="273">
        <v>12</v>
      </c>
      <c r="B21" s="254" t="s">
        <v>40</v>
      </c>
      <c r="C21" s="254">
        <v>1425.9</v>
      </c>
      <c r="D21" s="256">
        <v>1427.5666666666666</v>
      </c>
      <c r="E21" s="256">
        <v>1410.1333333333332</v>
      </c>
      <c r="F21" s="256">
        <v>1394.3666666666666</v>
      </c>
      <c r="G21" s="256">
        <v>1376.9333333333332</v>
      </c>
      <c r="H21" s="256">
        <v>1443.3333333333333</v>
      </c>
      <c r="I21" s="256">
        <v>1460.7666666666667</v>
      </c>
      <c r="J21" s="256">
        <v>1476.5333333333333</v>
      </c>
      <c r="K21" s="254">
        <v>1445</v>
      </c>
      <c r="L21" s="254">
        <v>1411.8</v>
      </c>
      <c r="M21" s="254">
        <v>38.988300000000002</v>
      </c>
    </row>
    <row r="22" spans="1:13">
      <c r="A22" s="273">
        <v>13</v>
      </c>
      <c r="B22" s="254" t="s">
        <v>289</v>
      </c>
      <c r="C22" s="254">
        <v>1028.6500000000001</v>
      </c>
      <c r="D22" s="256">
        <v>1029.8833333333334</v>
      </c>
      <c r="E22" s="256">
        <v>999.76666666666688</v>
      </c>
      <c r="F22" s="256">
        <v>970.88333333333344</v>
      </c>
      <c r="G22" s="256">
        <v>940.76666666666688</v>
      </c>
      <c r="H22" s="256">
        <v>1058.7666666666669</v>
      </c>
      <c r="I22" s="256">
        <v>1088.8833333333332</v>
      </c>
      <c r="J22" s="256">
        <v>1117.7666666666669</v>
      </c>
      <c r="K22" s="254">
        <v>1060</v>
      </c>
      <c r="L22" s="254">
        <v>1001</v>
      </c>
      <c r="M22" s="254">
        <v>1.6627099999999999</v>
      </c>
    </row>
    <row r="23" spans="1:13">
      <c r="A23" s="273">
        <v>14</v>
      </c>
      <c r="B23" s="254" t="s">
        <v>41</v>
      </c>
      <c r="C23" s="254">
        <v>711.7</v>
      </c>
      <c r="D23" s="256">
        <v>716.26666666666677</v>
      </c>
      <c r="E23" s="256">
        <v>704.53333333333353</v>
      </c>
      <c r="F23" s="256">
        <v>697.36666666666679</v>
      </c>
      <c r="G23" s="256">
        <v>685.63333333333355</v>
      </c>
      <c r="H23" s="256">
        <v>723.43333333333351</v>
      </c>
      <c r="I23" s="256">
        <v>735.16666666666686</v>
      </c>
      <c r="J23" s="256">
        <v>742.33333333333348</v>
      </c>
      <c r="K23" s="254">
        <v>728</v>
      </c>
      <c r="L23" s="254">
        <v>709.1</v>
      </c>
      <c r="M23" s="254">
        <v>78.044390000000007</v>
      </c>
    </row>
    <row r="24" spans="1:13">
      <c r="A24" s="273">
        <v>15</v>
      </c>
      <c r="B24" s="254" t="s">
        <v>804</v>
      </c>
      <c r="C24" s="254">
        <v>921.95</v>
      </c>
      <c r="D24" s="256">
        <v>912.98333333333323</v>
      </c>
      <c r="E24" s="256">
        <v>888.96666666666647</v>
      </c>
      <c r="F24" s="256">
        <v>855.98333333333323</v>
      </c>
      <c r="G24" s="256">
        <v>831.96666666666647</v>
      </c>
      <c r="H24" s="256">
        <v>945.96666666666647</v>
      </c>
      <c r="I24" s="256">
        <v>969.98333333333312</v>
      </c>
      <c r="J24" s="256">
        <v>1002.9666666666665</v>
      </c>
      <c r="K24" s="254">
        <v>937</v>
      </c>
      <c r="L24" s="254">
        <v>880</v>
      </c>
      <c r="M24" s="254">
        <v>3.45356</v>
      </c>
    </row>
    <row r="25" spans="1:13">
      <c r="A25" s="273">
        <v>16</v>
      </c>
      <c r="B25" s="254" t="s">
        <v>290</v>
      </c>
      <c r="C25" s="254">
        <v>986.65</v>
      </c>
      <c r="D25" s="256">
        <v>966.1</v>
      </c>
      <c r="E25" s="256">
        <v>945.55000000000007</v>
      </c>
      <c r="F25" s="256">
        <v>904.45</v>
      </c>
      <c r="G25" s="256">
        <v>883.90000000000009</v>
      </c>
      <c r="H25" s="256">
        <v>1007.2</v>
      </c>
      <c r="I25" s="256">
        <v>1027.75</v>
      </c>
      <c r="J25" s="256">
        <v>1068.8499999999999</v>
      </c>
      <c r="K25" s="254">
        <v>986.65</v>
      </c>
      <c r="L25" s="254">
        <v>925</v>
      </c>
      <c r="M25" s="254">
        <v>2.2666400000000002</v>
      </c>
    </row>
    <row r="26" spans="1:13">
      <c r="A26" s="273">
        <v>17</v>
      </c>
      <c r="B26" s="254" t="s">
        <v>223</v>
      </c>
      <c r="C26" s="254">
        <v>113.95</v>
      </c>
      <c r="D26" s="256">
        <v>114.78333333333335</v>
      </c>
      <c r="E26" s="256">
        <v>112.56666666666669</v>
      </c>
      <c r="F26" s="256">
        <v>111.18333333333335</v>
      </c>
      <c r="G26" s="256">
        <v>108.9666666666667</v>
      </c>
      <c r="H26" s="256">
        <v>116.16666666666669</v>
      </c>
      <c r="I26" s="256">
        <v>118.38333333333335</v>
      </c>
      <c r="J26" s="256">
        <v>119.76666666666668</v>
      </c>
      <c r="K26" s="254">
        <v>117</v>
      </c>
      <c r="L26" s="254">
        <v>113.4</v>
      </c>
      <c r="M26" s="254">
        <v>20.988140000000001</v>
      </c>
    </row>
    <row r="27" spans="1:13">
      <c r="A27" s="273">
        <v>18</v>
      </c>
      <c r="B27" s="254" t="s">
        <v>224</v>
      </c>
      <c r="C27" s="254">
        <v>214.25</v>
      </c>
      <c r="D27" s="256">
        <v>215.56666666666669</v>
      </c>
      <c r="E27" s="256">
        <v>211.23333333333338</v>
      </c>
      <c r="F27" s="256">
        <v>208.2166666666667</v>
      </c>
      <c r="G27" s="256">
        <v>203.88333333333338</v>
      </c>
      <c r="H27" s="256">
        <v>218.58333333333337</v>
      </c>
      <c r="I27" s="256">
        <v>222.91666666666669</v>
      </c>
      <c r="J27" s="256">
        <v>225.93333333333337</v>
      </c>
      <c r="K27" s="254">
        <v>219.9</v>
      </c>
      <c r="L27" s="254">
        <v>212.55</v>
      </c>
      <c r="M27" s="254">
        <v>27.855699999999999</v>
      </c>
    </row>
    <row r="28" spans="1:13">
      <c r="A28" s="273">
        <v>19</v>
      </c>
      <c r="B28" s="254" t="s">
        <v>225</v>
      </c>
      <c r="C28" s="254">
        <v>2180.0500000000002</v>
      </c>
      <c r="D28" s="256">
        <v>2175.5833333333335</v>
      </c>
      <c r="E28" s="256">
        <v>2161.416666666667</v>
      </c>
      <c r="F28" s="256">
        <v>2142.7833333333333</v>
      </c>
      <c r="G28" s="256">
        <v>2128.6166666666668</v>
      </c>
      <c r="H28" s="256">
        <v>2194.2166666666672</v>
      </c>
      <c r="I28" s="256">
        <v>2208.3833333333341</v>
      </c>
      <c r="J28" s="256">
        <v>2227.0166666666673</v>
      </c>
      <c r="K28" s="254">
        <v>2189.75</v>
      </c>
      <c r="L28" s="254">
        <v>2156.9499999999998</v>
      </c>
      <c r="M28" s="254">
        <v>0.81494999999999995</v>
      </c>
    </row>
    <row r="29" spans="1:13">
      <c r="A29" s="273">
        <v>20</v>
      </c>
      <c r="B29" s="254" t="s">
        <v>294</v>
      </c>
      <c r="C29" s="254">
        <v>986.1</v>
      </c>
      <c r="D29" s="256">
        <v>988.19999999999993</v>
      </c>
      <c r="E29" s="256">
        <v>977.49999999999989</v>
      </c>
      <c r="F29" s="256">
        <v>968.9</v>
      </c>
      <c r="G29" s="256">
        <v>958.19999999999993</v>
      </c>
      <c r="H29" s="256">
        <v>996.79999999999984</v>
      </c>
      <c r="I29" s="256">
        <v>1007.4999999999999</v>
      </c>
      <c r="J29" s="256">
        <v>1016.0999999999998</v>
      </c>
      <c r="K29" s="254">
        <v>998.9</v>
      </c>
      <c r="L29" s="254">
        <v>979.6</v>
      </c>
      <c r="M29" s="254">
        <v>1.85422</v>
      </c>
    </row>
    <row r="30" spans="1:13">
      <c r="A30" s="273">
        <v>21</v>
      </c>
      <c r="B30" s="254" t="s">
        <v>226</v>
      </c>
      <c r="C30" s="254">
        <v>3324.85</v>
      </c>
      <c r="D30" s="256">
        <v>3318.3333333333335</v>
      </c>
      <c r="E30" s="256">
        <v>3301.666666666667</v>
      </c>
      <c r="F30" s="256">
        <v>3278.4833333333336</v>
      </c>
      <c r="G30" s="256">
        <v>3261.8166666666671</v>
      </c>
      <c r="H30" s="256">
        <v>3341.5166666666669</v>
      </c>
      <c r="I30" s="256">
        <v>3358.1833333333338</v>
      </c>
      <c r="J30" s="256">
        <v>3381.3666666666668</v>
      </c>
      <c r="K30" s="254">
        <v>3335</v>
      </c>
      <c r="L30" s="254">
        <v>3295.15</v>
      </c>
      <c r="M30" s="254">
        <v>0.95365</v>
      </c>
    </row>
    <row r="31" spans="1:13">
      <c r="A31" s="273">
        <v>22</v>
      </c>
      <c r="B31" s="254" t="s">
        <v>44</v>
      </c>
      <c r="C31" s="254">
        <v>738.45</v>
      </c>
      <c r="D31" s="256">
        <v>739.65</v>
      </c>
      <c r="E31" s="256">
        <v>734.84999999999991</v>
      </c>
      <c r="F31" s="256">
        <v>731.24999999999989</v>
      </c>
      <c r="G31" s="256">
        <v>726.44999999999982</v>
      </c>
      <c r="H31" s="256">
        <v>743.25</v>
      </c>
      <c r="I31" s="256">
        <v>748.05</v>
      </c>
      <c r="J31" s="256">
        <v>751.65000000000009</v>
      </c>
      <c r="K31" s="254">
        <v>744.45</v>
      </c>
      <c r="L31" s="254">
        <v>736.05</v>
      </c>
      <c r="M31" s="254">
        <v>5.0386699999999998</v>
      </c>
    </row>
    <row r="32" spans="1:13">
      <c r="A32" s="273">
        <v>23</v>
      </c>
      <c r="B32" s="254" t="s">
        <v>45</v>
      </c>
      <c r="C32" s="254">
        <v>360.75</v>
      </c>
      <c r="D32" s="256">
        <v>359.45</v>
      </c>
      <c r="E32" s="256">
        <v>357.04999999999995</v>
      </c>
      <c r="F32" s="256">
        <v>353.34999999999997</v>
      </c>
      <c r="G32" s="256">
        <v>350.94999999999993</v>
      </c>
      <c r="H32" s="256">
        <v>363.15</v>
      </c>
      <c r="I32" s="256">
        <v>365.54999999999995</v>
      </c>
      <c r="J32" s="256">
        <v>369.25</v>
      </c>
      <c r="K32" s="254">
        <v>361.85</v>
      </c>
      <c r="L32" s="254">
        <v>355.75</v>
      </c>
      <c r="M32" s="254">
        <v>55.056959999999997</v>
      </c>
    </row>
    <row r="33" spans="1:13">
      <c r="A33" s="273">
        <v>24</v>
      </c>
      <c r="B33" s="254" t="s">
        <v>46</v>
      </c>
      <c r="C33" s="254">
        <v>3671.4</v>
      </c>
      <c r="D33" s="256">
        <v>3682.7999999999997</v>
      </c>
      <c r="E33" s="256">
        <v>3645.5999999999995</v>
      </c>
      <c r="F33" s="256">
        <v>3619.7999999999997</v>
      </c>
      <c r="G33" s="256">
        <v>3582.5999999999995</v>
      </c>
      <c r="H33" s="256">
        <v>3708.5999999999995</v>
      </c>
      <c r="I33" s="256">
        <v>3745.7999999999993</v>
      </c>
      <c r="J33" s="256">
        <v>3771.5999999999995</v>
      </c>
      <c r="K33" s="254">
        <v>3720</v>
      </c>
      <c r="L33" s="254">
        <v>3657</v>
      </c>
      <c r="M33" s="254">
        <v>4.5981100000000001</v>
      </c>
    </row>
    <row r="34" spans="1:13">
      <c r="A34" s="273">
        <v>25</v>
      </c>
      <c r="B34" s="254" t="s">
        <v>47</v>
      </c>
      <c r="C34" s="254">
        <v>226.9</v>
      </c>
      <c r="D34" s="256">
        <v>227.91666666666666</v>
      </c>
      <c r="E34" s="256">
        <v>224.58333333333331</v>
      </c>
      <c r="F34" s="256">
        <v>222.26666666666665</v>
      </c>
      <c r="G34" s="256">
        <v>218.93333333333331</v>
      </c>
      <c r="H34" s="256">
        <v>230.23333333333332</v>
      </c>
      <c r="I34" s="256">
        <v>233.56666666666663</v>
      </c>
      <c r="J34" s="256">
        <v>235.88333333333333</v>
      </c>
      <c r="K34" s="254">
        <v>231.25</v>
      </c>
      <c r="L34" s="254">
        <v>225.6</v>
      </c>
      <c r="M34" s="254">
        <v>30.719090000000001</v>
      </c>
    </row>
    <row r="35" spans="1:13">
      <c r="A35" s="273">
        <v>26</v>
      </c>
      <c r="B35" s="254" t="s">
        <v>48</v>
      </c>
      <c r="C35" s="254">
        <v>124</v>
      </c>
      <c r="D35" s="256">
        <v>123.95</v>
      </c>
      <c r="E35" s="256">
        <v>122.45</v>
      </c>
      <c r="F35" s="256">
        <v>120.9</v>
      </c>
      <c r="G35" s="256">
        <v>119.4</v>
      </c>
      <c r="H35" s="256">
        <v>125.5</v>
      </c>
      <c r="I35" s="256">
        <v>127</v>
      </c>
      <c r="J35" s="256">
        <v>128.55000000000001</v>
      </c>
      <c r="K35" s="254">
        <v>125.45</v>
      </c>
      <c r="L35" s="254">
        <v>122.4</v>
      </c>
      <c r="M35" s="254">
        <v>149.99039999999999</v>
      </c>
    </row>
    <row r="36" spans="1:13">
      <c r="A36" s="273">
        <v>27</v>
      </c>
      <c r="B36" s="254" t="s">
        <v>50</v>
      </c>
      <c r="C36" s="254">
        <v>3028.3</v>
      </c>
      <c r="D36" s="256">
        <v>3035.3666666666668</v>
      </c>
      <c r="E36" s="256">
        <v>3011.7333333333336</v>
      </c>
      <c r="F36" s="256">
        <v>2995.166666666667</v>
      </c>
      <c r="G36" s="256">
        <v>2971.5333333333338</v>
      </c>
      <c r="H36" s="256">
        <v>3051.9333333333334</v>
      </c>
      <c r="I36" s="256">
        <v>3075.5666666666666</v>
      </c>
      <c r="J36" s="256">
        <v>3092.1333333333332</v>
      </c>
      <c r="K36" s="254">
        <v>3059</v>
      </c>
      <c r="L36" s="254">
        <v>3018.8</v>
      </c>
      <c r="M36" s="254">
        <v>9.0739099999999997</v>
      </c>
    </row>
    <row r="37" spans="1:13">
      <c r="A37" s="273">
        <v>28</v>
      </c>
      <c r="B37" s="254" t="s">
        <v>52</v>
      </c>
      <c r="C37" s="254">
        <v>951.75</v>
      </c>
      <c r="D37" s="256">
        <v>957.5333333333333</v>
      </c>
      <c r="E37" s="256">
        <v>941.56666666666661</v>
      </c>
      <c r="F37" s="256">
        <v>931.38333333333333</v>
      </c>
      <c r="G37" s="256">
        <v>915.41666666666663</v>
      </c>
      <c r="H37" s="256">
        <v>967.71666666666658</v>
      </c>
      <c r="I37" s="256">
        <v>983.68333333333328</v>
      </c>
      <c r="J37" s="256">
        <v>993.86666666666656</v>
      </c>
      <c r="K37" s="254">
        <v>973.5</v>
      </c>
      <c r="L37" s="254">
        <v>947.35</v>
      </c>
      <c r="M37" s="254">
        <v>13.4861</v>
      </c>
    </row>
    <row r="38" spans="1:13">
      <c r="A38" s="273">
        <v>29</v>
      </c>
      <c r="B38" s="254" t="s">
        <v>227</v>
      </c>
      <c r="C38" s="254">
        <v>3389.2</v>
      </c>
      <c r="D38" s="256">
        <v>3392.4</v>
      </c>
      <c r="E38" s="256">
        <v>3364.8</v>
      </c>
      <c r="F38" s="256">
        <v>3340.4</v>
      </c>
      <c r="G38" s="256">
        <v>3312.8</v>
      </c>
      <c r="H38" s="256">
        <v>3416.8</v>
      </c>
      <c r="I38" s="256">
        <v>3444.3999999999996</v>
      </c>
      <c r="J38" s="256">
        <v>3468.8</v>
      </c>
      <c r="K38" s="254">
        <v>3420</v>
      </c>
      <c r="L38" s="254">
        <v>3368</v>
      </c>
      <c r="M38" s="254">
        <v>1.8489800000000001</v>
      </c>
    </row>
    <row r="39" spans="1:13">
      <c r="A39" s="273">
        <v>30</v>
      </c>
      <c r="B39" s="254" t="s">
        <v>54</v>
      </c>
      <c r="C39" s="254">
        <v>754.4</v>
      </c>
      <c r="D39" s="256">
        <v>757.75</v>
      </c>
      <c r="E39" s="256">
        <v>748.35</v>
      </c>
      <c r="F39" s="256">
        <v>742.30000000000007</v>
      </c>
      <c r="G39" s="256">
        <v>732.90000000000009</v>
      </c>
      <c r="H39" s="256">
        <v>763.8</v>
      </c>
      <c r="I39" s="256">
        <v>773.2</v>
      </c>
      <c r="J39" s="256">
        <v>779.24999999999989</v>
      </c>
      <c r="K39" s="254">
        <v>767.15</v>
      </c>
      <c r="L39" s="254">
        <v>751.7</v>
      </c>
      <c r="M39" s="254">
        <v>41.882669999999997</v>
      </c>
    </row>
    <row r="40" spans="1:13">
      <c r="A40" s="273">
        <v>31</v>
      </c>
      <c r="B40" s="254" t="s">
        <v>55</v>
      </c>
      <c r="C40" s="254">
        <v>4077.3</v>
      </c>
      <c r="D40" s="256">
        <v>4075.4166666666665</v>
      </c>
      <c r="E40" s="256">
        <v>4032.4333333333334</v>
      </c>
      <c r="F40" s="256">
        <v>3987.5666666666671</v>
      </c>
      <c r="G40" s="256">
        <v>3944.5833333333339</v>
      </c>
      <c r="H40" s="256">
        <v>4120.2833333333328</v>
      </c>
      <c r="I40" s="256">
        <v>4163.2666666666655</v>
      </c>
      <c r="J40" s="256">
        <v>4208.1333333333323</v>
      </c>
      <c r="K40" s="254">
        <v>4118.3999999999996</v>
      </c>
      <c r="L40" s="254">
        <v>4030.55</v>
      </c>
      <c r="M40" s="254">
        <v>6.2549099999999997</v>
      </c>
    </row>
    <row r="41" spans="1:13">
      <c r="A41" s="273">
        <v>32</v>
      </c>
      <c r="B41" s="254" t="s">
        <v>58</v>
      </c>
      <c r="C41" s="254">
        <v>6117.8</v>
      </c>
      <c r="D41" s="256">
        <v>6139.7</v>
      </c>
      <c r="E41" s="256">
        <v>6058.5</v>
      </c>
      <c r="F41" s="256">
        <v>5999.2</v>
      </c>
      <c r="G41" s="256">
        <v>5918</v>
      </c>
      <c r="H41" s="256">
        <v>6199</v>
      </c>
      <c r="I41" s="256">
        <v>6280.1999999999989</v>
      </c>
      <c r="J41" s="256">
        <v>6339.5</v>
      </c>
      <c r="K41" s="254">
        <v>6220.9</v>
      </c>
      <c r="L41" s="254">
        <v>6080.4</v>
      </c>
      <c r="M41" s="254">
        <v>11.3056</v>
      </c>
    </row>
    <row r="42" spans="1:13">
      <c r="A42" s="273">
        <v>33</v>
      </c>
      <c r="B42" s="254" t="s">
        <v>57</v>
      </c>
      <c r="C42" s="254">
        <v>12333.9</v>
      </c>
      <c r="D42" s="256">
        <v>12341.300000000001</v>
      </c>
      <c r="E42" s="256">
        <v>12232.600000000002</v>
      </c>
      <c r="F42" s="256">
        <v>12131.300000000001</v>
      </c>
      <c r="G42" s="256">
        <v>12022.600000000002</v>
      </c>
      <c r="H42" s="256">
        <v>12442.600000000002</v>
      </c>
      <c r="I42" s="256">
        <v>12551.300000000003</v>
      </c>
      <c r="J42" s="256">
        <v>12652.600000000002</v>
      </c>
      <c r="K42" s="254">
        <v>12450</v>
      </c>
      <c r="L42" s="254">
        <v>12240</v>
      </c>
      <c r="M42" s="254">
        <v>2.0663</v>
      </c>
    </row>
    <row r="43" spans="1:13">
      <c r="A43" s="273">
        <v>34</v>
      </c>
      <c r="B43" s="254" t="s">
        <v>228</v>
      </c>
      <c r="C43" s="254">
        <v>3774.1</v>
      </c>
      <c r="D43" s="256">
        <v>3773.3333333333335</v>
      </c>
      <c r="E43" s="256">
        <v>3760.7666666666669</v>
      </c>
      <c r="F43" s="256">
        <v>3747.4333333333334</v>
      </c>
      <c r="G43" s="256">
        <v>3734.8666666666668</v>
      </c>
      <c r="H43" s="256">
        <v>3786.666666666667</v>
      </c>
      <c r="I43" s="256">
        <v>3799.2333333333336</v>
      </c>
      <c r="J43" s="256">
        <v>3812.5666666666671</v>
      </c>
      <c r="K43" s="254">
        <v>3785.9</v>
      </c>
      <c r="L43" s="254">
        <v>3760</v>
      </c>
      <c r="M43" s="254">
        <v>0.13056999999999999</v>
      </c>
    </row>
    <row r="44" spans="1:13">
      <c r="A44" s="273">
        <v>35</v>
      </c>
      <c r="B44" s="254" t="s">
        <v>59</v>
      </c>
      <c r="C44" s="254">
        <v>2292.6</v>
      </c>
      <c r="D44" s="256">
        <v>2290.4166666666665</v>
      </c>
      <c r="E44" s="256">
        <v>2274.5333333333328</v>
      </c>
      <c r="F44" s="256">
        <v>2256.4666666666662</v>
      </c>
      <c r="G44" s="256">
        <v>2240.5833333333326</v>
      </c>
      <c r="H44" s="256">
        <v>2308.4833333333331</v>
      </c>
      <c r="I44" s="256">
        <v>2324.3666666666672</v>
      </c>
      <c r="J44" s="256">
        <v>2342.4333333333334</v>
      </c>
      <c r="K44" s="254">
        <v>2306.3000000000002</v>
      </c>
      <c r="L44" s="254">
        <v>2272.35</v>
      </c>
      <c r="M44" s="254">
        <v>2.47776</v>
      </c>
    </row>
    <row r="45" spans="1:13">
      <c r="A45" s="273">
        <v>36</v>
      </c>
      <c r="B45" s="254" t="s">
        <v>229</v>
      </c>
      <c r="C45" s="254">
        <v>314.10000000000002</v>
      </c>
      <c r="D45" s="256">
        <v>317.50000000000006</v>
      </c>
      <c r="E45" s="256">
        <v>309.7000000000001</v>
      </c>
      <c r="F45" s="256">
        <v>305.30000000000007</v>
      </c>
      <c r="G45" s="256">
        <v>297.50000000000011</v>
      </c>
      <c r="H45" s="256">
        <v>321.90000000000009</v>
      </c>
      <c r="I45" s="256">
        <v>329.70000000000005</v>
      </c>
      <c r="J45" s="256">
        <v>334.10000000000008</v>
      </c>
      <c r="K45" s="254">
        <v>325.3</v>
      </c>
      <c r="L45" s="254">
        <v>313.10000000000002</v>
      </c>
      <c r="M45" s="254">
        <v>72.900599999999997</v>
      </c>
    </row>
    <row r="46" spans="1:13">
      <c r="A46" s="273">
        <v>37</v>
      </c>
      <c r="B46" s="254" t="s">
        <v>60</v>
      </c>
      <c r="C46" s="254">
        <v>83.5</v>
      </c>
      <c r="D46" s="256">
        <v>84.433333333333337</v>
      </c>
      <c r="E46" s="256">
        <v>81.866666666666674</v>
      </c>
      <c r="F46" s="256">
        <v>80.233333333333334</v>
      </c>
      <c r="G46" s="256">
        <v>77.666666666666671</v>
      </c>
      <c r="H46" s="256">
        <v>86.066666666666677</v>
      </c>
      <c r="I46" s="256">
        <v>88.63333333333334</v>
      </c>
      <c r="J46" s="256">
        <v>90.26666666666668</v>
      </c>
      <c r="K46" s="254">
        <v>87</v>
      </c>
      <c r="L46" s="254">
        <v>82.8</v>
      </c>
      <c r="M46" s="254">
        <v>452.35131000000001</v>
      </c>
    </row>
    <row r="47" spans="1:13">
      <c r="A47" s="273">
        <v>38</v>
      </c>
      <c r="B47" s="254" t="s">
        <v>61</v>
      </c>
      <c r="C47" s="254">
        <v>75.599999999999994</v>
      </c>
      <c r="D47" s="256">
        <v>75.916666666666671</v>
      </c>
      <c r="E47" s="256">
        <v>74.983333333333348</v>
      </c>
      <c r="F47" s="256">
        <v>74.366666666666674</v>
      </c>
      <c r="G47" s="256">
        <v>73.433333333333351</v>
      </c>
      <c r="H47" s="256">
        <v>76.533333333333346</v>
      </c>
      <c r="I47" s="256">
        <v>77.466666666666654</v>
      </c>
      <c r="J47" s="256">
        <v>78.083333333333343</v>
      </c>
      <c r="K47" s="254">
        <v>76.849999999999994</v>
      </c>
      <c r="L47" s="254">
        <v>75.3</v>
      </c>
      <c r="M47" s="254">
        <v>18.87</v>
      </c>
    </row>
    <row r="48" spans="1:13">
      <c r="A48" s="273">
        <v>39</v>
      </c>
      <c r="B48" s="254" t="s">
        <v>62</v>
      </c>
      <c r="C48" s="254">
        <v>1575.45</v>
      </c>
      <c r="D48" s="256">
        <v>1574.1499999999999</v>
      </c>
      <c r="E48" s="256">
        <v>1560.2999999999997</v>
      </c>
      <c r="F48" s="256">
        <v>1545.1499999999999</v>
      </c>
      <c r="G48" s="256">
        <v>1531.2999999999997</v>
      </c>
      <c r="H48" s="256">
        <v>1589.2999999999997</v>
      </c>
      <c r="I48" s="256">
        <v>1603.1499999999996</v>
      </c>
      <c r="J48" s="256">
        <v>1618.2999999999997</v>
      </c>
      <c r="K48" s="254">
        <v>1588</v>
      </c>
      <c r="L48" s="254">
        <v>1559</v>
      </c>
      <c r="M48" s="254">
        <v>2.0338400000000001</v>
      </c>
    </row>
    <row r="49" spans="1:13">
      <c r="A49" s="273">
        <v>40</v>
      </c>
      <c r="B49" s="254" t="s">
        <v>65</v>
      </c>
      <c r="C49" s="254">
        <v>841.65</v>
      </c>
      <c r="D49" s="256">
        <v>845.04999999999984</v>
      </c>
      <c r="E49" s="256">
        <v>830.29999999999973</v>
      </c>
      <c r="F49" s="256">
        <v>818.94999999999993</v>
      </c>
      <c r="G49" s="256">
        <v>804.19999999999982</v>
      </c>
      <c r="H49" s="256">
        <v>856.39999999999964</v>
      </c>
      <c r="I49" s="256">
        <v>871.14999999999986</v>
      </c>
      <c r="J49" s="256">
        <v>882.49999999999955</v>
      </c>
      <c r="K49" s="254">
        <v>859.8</v>
      </c>
      <c r="L49" s="254">
        <v>833.7</v>
      </c>
      <c r="M49" s="254">
        <v>21.42493</v>
      </c>
    </row>
    <row r="50" spans="1:13">
      <c r="A50" s="273">
        <v>41</v>
      </c>
      <c r="B50" s="254" t="s">
        <v>64</v>
      </c>
      <c r="C50" s="254">
        <v>180.65</v>
      </c>
      <c r="D50" s="256">
        <v>182.38333333333333</v>
      </c>
      <c r="E50" s="256">
        <v>177.36666666666665</v>
      </c>
      <c r="F50" s="256">
        <v>174.08333333333331</v>
      </c>
      <c r="G50" s="256">
        <v>169.06666666666663</v>
      </c>
      <c r="H50" s="256">
        <v>185.66666666666666</v>
      </c>
      <c r="I50" s="256">
        <v>190.68333333333331</v>
      </c>
      <c r="J50" s="256">
        <v>193.96666666666667</v>
      </c>
      <c r="K50" s="254">
        <v>187.4</v>
      </c>
      <c r="L50" s="254">
        <v>179.1</v>
      </c>
      <c r="M50" s="254">
        <v>149.62478999999999</v>
      </c>
    </row>
    <row r="51" spans="1:13">
      <c r="A51" s="273">
        <v>42</v>
      </c>
      <c r="B51" s="254" t="s">
        <v>66</v>
      </c>
      <c r="C51" s="254">
        <v>808.95</v>
      </c>
      <c r="D51" s="256">
        <v>809.11666666666679</v>
      </c>
      <c r="E51" s="256">
        <v>800.38333333333355</v>
      </c>
      <c r="F51" s="256">
        <v>791.81666666666672</v>
      </c>
      <c r="G51" s="256">
        <v>783.08333333333348</v>
      </c>
      <c r="H51" s="256">
        <v>817.68333333333362</v>
      </c>
      <c r="I51" s="256">
        <v>826.41666666666674</v>
      </c>
      <c r="J51" s="256">
        <v>834.98333333333369</v>
      </c>
      <c r="K51" s="254">
        <v>817.85</v>
      </c>
      <c r="L51" s="254">
        <v>800.55</v>
      </c>
      <c r="M51" s="254">
        <v>24.642040000000001</v>
      </c>
    </row>
    <row r="52" spans="1:13">
      <c r="A52" s="273">
        <v>43</v>
      </c>
      <c r="B52" s="254" t="s">
        <v>69</v>
      </c>
      <c r="C52" s="254">
        <v>67.05</v>
      </c>
      <c r="D52" s="256">
        <v>67.466666666666669</v>
      </c>
      <c r="E52" s="256">
        <v>65.933333333333337</v>
      </c>
      <c r="F52" s="256">
        <v>64.816666666666663</v>
      </c>
      <c r="G52" s="256">
        <v>63.283333333333331</v>
      </c>
      <c r="H52" s="256">
        <v>68.583333333333343</v>
      </c>
      <c r="I52" s="256">
        <v>70.116666666666674</v>
      </c>
      <c r="J52" s="256">
        <v>71.233333333333348</v>
      </c>
      <c r="K52" s="254">
        <v>69</v>
      </c>
      <c r="L52" s="254">
        <v>66.349999999999994</v>
      </c>
      <c r="M52" s="254">
        <v>638.77405999999996</v>
      </c>
    </row>
    <row r="53" spans="1:13">
      <c r="A53" s="273">
        <v>44</v>
      </c>
      <c r="B53" s="254" t="s">
        <v>73</v>
      </c>
      <c r="C53" s="254">
        <v>458.2</v>
      </c>
      <c r="D53" s="256">
        <v>460.04999999999995</v>
      </c>
      <c r="E53" s="256">
        <v>454.69999999999993</v>
      </c>
      <c r="F53" s="256">
        <v>451.2</v>
      </c>
      <c r="G53" s="256">
        <v>445.84999999999997</v>
      </c>
      <c r="H53" s="256">
        <v>463.5499999999999</v>
      </c>
      <c r="I53" s="256">
        <v>468.89999999999992</v>
      </c>
      <c r="J53" s="256">
        <v>472.39999999999986</v>
      </c>
      <c r="K53" s="254">
        <v>465.4</v>
      </c>
      <c r="L53" s="254">
        <v>456.55</v>
      </c>
      <c r="M53" s="254">
        <v>32.133890000000001</v>
      </c>
    </row>
    <row r="54" spans="1:13">
      <c r="A54" s="273">
        <v>45</v>
      </c>
      <c r="B54" s="254" t="s">
        <v>68</v>
      </c>
      <c r="C54" s="254">
        <v>525.29999999999995</v>
      </c>
      <c r="D54" s="256">
        <v>527.21666666666658</v>
      </c>
      <c r="E54" s="256">
        <v>521.63333333333321</v>
      </c>
      <c r="F54" s="256">
        <v>517.96666666666658</v>
      </c>
      <c r="G54" s="256">
        <v>512.38333333333321</v>
      </c>
      <c r="H54" s="256">
        <v>530.88333333333321</v>
      </c>
      <c r="I54" s="256">
        <v>536.46666666666647</v>
      </c>
      <c r="J54" s="256">
        <v>540.13333333333321</v>
      </c>
      <c r="K54" s="254">
        <v>532.79999999999995</v>
      </c>
      <c r="L54" s="254">
        <v>523.54999999999995</v>
      </c>
      <c r="M54" s="254">
        <v>53.014279999999999</v>
      </c>
    </row>
    <row r="55" spans="1:13">
      <c r="A55" s="273">
        <v>46</v>
      </c>
      <c r="B55" s="254" t="s">
        <v>70</v>
      </c>
      <c r="C55" s="254">
        <v>389.35</v>
      </c>
      <c r="D55" s="256">
        <v>389.95</v>
      </c>
      <c r="E55" s="256">
        <v>386.4</v>
      </c>
      <c r="F55" s="256">
        <v>383.45</v>
      </c>
      <c r="G55" s="256">
        <v>379.9</v>
      </c>
      <c r="H55" s="256">
        <v>392.9</v>
      </c>
      <c r="I55" s="256">
        <v>396.45000000000005</v>
      </c>
      <c r="J55" s="256">
        <v>399.4</v>
      </c>
      <c r="K55" s="254">
        <v>393.5</v>
      </c>
      <c r="L55" s="254">
        <v>387</v>
      </c>
      <c r="M55" s="254">
        <v>9.7270699999999994</v>
      </c>
    </row>
    <row r="56" spans="1:13">
      <c r="A56" s="273">
        <v>47</v>
      </c>
      <c r="B56" s="254" t="s">
        <v>230</v>
      </c>
      <c r="C56" s="254">
        <v>1294.3</v>
      </c>
      <c r="D56" s="256">
        <v>1298.5333333333333</v>
      </c>
      <c r="E56" s="256">
        <v>1282.1666666666665</v>
      </c>
      <c r="F56" s="256">
        <v>1270.0333333333333</v>
      </c>
      <c r="G56" s="256">
        <v>1253.6666666666665</v>
      </c>
      <c r="H56" s="256">
        <v>1310.6666666666665</v>
      </c>
      <c r="I56" s="256">
        <v>1327.0333333333333</v>
      </c>
      <c r="J56" s="256">
        <v>1339.1666666666665</v>
      </c>
      <c r="K56" s="254">
        <v>1314.9</v>
      </c>
      <c r="L56" s="254">
        <v>1286.4000000000001</v>
      </c>
      <c r="M56" s="254">
        <v>0.66852999999999996</v>
      </c>
    </row>
    <row r="57" spans="1:13">
      <c r="A57" s="273">
        <v>48</v>
      </c>
      <c r="B57" s="254" t="s">
        <v>71</v>
      </c>
      <c r="C57" s="254">
        <v>15273.3</v>
      </c>
      <c r="D57" s="256">
        <v>15351.233333333332</v>
      </c>
      <c r="E57" s="256">
        <v>15102.466666666664</v>
      </c>
      <c r="F57" s="256">
        <v>14931.633333333331</v>
      </c>
      <c r="G57" s="256">
        <v>14682.866666666663</v>
      </c>
      <c r="H57" s="256">
        <v>15522.066666666664</v>
      </c>
      <c r="I57" s="256">
        <v>15770.83333333333</v>
      </c>
      <c r="J57" s="256">
        <v>15941.666666666664</v>
      </c>
      <c r="K57" s="254">
        <v>15600</v>
      </c>
      <c r="L57" s="254">
        <v>15180.4</v>
      </c>
      <c r="M57" s="254">
        <v>0.32623999999999997</v>
      </c>
    </row>
    <row r="58" spans="1:13">
      <c r="A58" s="273">
        <v>49</v>
      </c>
      <c r="B58" s="254" t="s">
        <v>74</v>
      </c>
      <c r="C58" s="254">
        <v>3491.4</v>
      </c>
      <c r="D58" s="256">
        <v>3496.85</v>
      </c>
      <c r="E58" s="256">
        <v>3467.7999999999997</v>
      </c>
      <c r="F58" s="256">
        <v>3444.2</v>
      </c>
      <c r="G58" s="256">
        <v>3415.1499999999996</v>
      </c>
      <c r="H58" s="256">
        <v>3520.45</v>
      </c>
      <c r="I58" s="256">
        <v>3549.5</v>
      </c>
      <c r="J58" s="256">
        <v>3573.1</v>
      </c>
      <c r="K58" s="254">
        <v>3525.9</v>
      </c>
      <c r="L58" s="254">
        <v>3473.25</v>
      </c>
      <c r="M58" s="254">
        <v>6.2722699999999998</v>
      </c>
    </row>
    <row r="59" spans="1:13">
      <c r="A59" s="273">
        <v>50</v>
      </c>
      <c r="B59" s="254" t="s">
        <v>80</v>
      </c>
      <c r="C59" s="254">
        <v>765</v>
      </c>
      <c r="D59" s="256">
        <v>762.80000000000007</v>
      </c>
      <c r="E59" s="256">
        <v>755.60000000000014</v>
      </c>
      <c r="F59" s="256">
        <v>746.2</v>
      </c>
      <c r="G59" s="256">
        <v>739.00000000000011</v>
      </c>
      <c r="H59" s="256">
        <v>772.20000000000016</v>
      </c>
      <c r="I59" s="256">
        <v>779.4000000000002</v>
      </c>
      <c r="J59" s="256">
        <v>788.80000000000018</v>
      </c>
      <c r="K59" s="254">
        <v>770</v>
      </c>
      <c r="L59" s="254">
        <v>753.4</v>
      </c>
      <c r="M59" s="254">
        <v>8.9403100000000002</v>
      </c>
    </row>
    <row r="60" spans="1:13">
      <c r="A60" s="273">
        <v>51</v>
      </c>
      <c r="B60" s="254" t="s">
        <v>75</v>
      </c>
      <c r="C60" s="254">
        <v>632.65</v>
      </c>
      <c r="D60" s="256">
        <v>633.95000000000005</v>
      </c>
      <c r="E60" s="256">
        <v>626.90000000000009</v>
      </c>
      <c r="F60" s="256">
        <v>621.15000000000009</v>
      </c>
      <c r="G60" s="256">
        <v>614.10000000000014</v>
      </c>
      <c r="H60" s="256">
        <v>639.70000000000005</v>
      </c>
      <c r="I60" s="256">
        <v>646.75</v>
      </c>
      <c r="J60" s="256">
        <v>652.5</v>
      </c>
      <c r="K60" s="254">
        <v>641</v>
      </c>
      <c r="L60" s="254">
        <v>628.20000000000005</v>
      </c>
      <c r="M60" s="254">
        <v>24.544799999999999</v>
      </c>
    </row>
    <row r="61" spans="1:13">
      <c r="A61" s="273">
        <v>52</v>
      </c>
      <c r="B61" s="254" t="s">
        <v>76</v>
      </c>
      <c r="C61" s="254">
        <v>151.80000000000001</v>
      </c>
      <c r="D61" s="256">
        <v>152.93333333333331</v>
      </c>
      <c r="E61" s="256">
        <v>149.51666666666662</v>
      </c>
      <c r="F61" s="256">
        <v>147.23333333333332</v>
      </c>
      <c r="G61" s="256">
        <v>143.81666666666663</v>
      </c>
      <c r="H61" s="256">
        <v>155.21666666666661</v>
      </c>
      <c r="I61" s="256">
        <v>158.6333333333333</v>
      </c>
      <c r="J61" s="256">
        <v>160.9166666666666</v>
      </c>
      <c r="K61" s="254">
        <v>156.35</v>
      </c>
      <c r="L61" s="254">
        <v>150.65</v>
      </c>
      <c r="M61" s="254">
        <v>83.574849999999998</v>
      </c>
    </row>
    <row r="62" spans="1:13">
      <c r="A62" s="273">
        <v>53</v>
      </c>
      <c r="B62" s="254" t="s">
        <v>77</v>
      </c>
      <c r="C62" s="254">
        <v>145.65</v>
      </c>
      <c r="D62" s="256">
        <v>146.11666666666667</v>
      </c>
      <c r="E62" s="256">
        <v>143.93333333333334</v>
      </c>
      <c r="F62" s="256">
        <v>142.21666666666667</v>
      </c>
      <c r="G62" s="256">
        <v>140.03333333333333</v>
      </c>
      <c r="H62" s="256">
        <v>147.83333333333334</v>
      </c>
      <c r="I62" s="256">
        <v>150.01666666666668</v>
      </c>
      <c r="J62" s="256">
        <v>151.73333333333335</v>
      </c>
      <c r="K62" s="254">
        <v>148.30000000000001</v>
      </c>
      <c r="L62" s="254">
        <v>144.4</v>
      </c>
      <c r="M62" s="254">
        <v>7.3497599999999998</v>
      </c>
    </row>
    <row r="63" spans="1:13">
      <c r="A63" s="273">
        <v>54</v>
      </c>
      <c r="B63" s="254" t="s">
        <v>81</v>
      </c>
      <c r="C63" s="254">
        <v>514.35</v>
      </c>
      <c r="D63" s="256">
        <v>516.70000000000005</v>
      </c>
      <c r="E63" s="256">
        <v>507.95000000000005</v>
      </c>
      <c r="F63" s="256">
        <v>501.55</v>
      </c>
      <c r="G63" s="256">
        <v>492.8</v>
      </c>
      <c r="H63" s="256">
        <v>523.10000000000014</v>
      </c>
      <c r="I63" s="256">
        <v>531.85000000000014</v>
      </c>
      <c r="J63" s="256">
        <v>538.25000000000011</v>
      </c>
      <c r="K63" s="254">
        <v>525.45000000000005</v>
      </c>
      <c r="L63" s="254">
        <v>510.3</v>
      </c>
      <c r="M63" s="254">
        <v>22.762810000000002</v>
      </c>
    </row>
    <row r="64" spans="1:13">
      <c r="A64" s="273">
        <v>55</v>
      </c>
      <c r="B64" s="254" t="s">
        <v>82</v>
      </c>
      <c r="C64" s="254">
        <v>950.65</v>
      </c>
      <c r="D64" s="256">
        <v>954.48333333333323</v>
      </c>
      <c r="E64" s="256">
        <v>940.96666666666647</v>
      </c>
      <c r="F64" s="256">
        <v>931.28333333333319</v>
      </c>
      <c r="G64" s="256">
        <v>917.76666666666642</v>
      </c>
      <c r="H64" s="256">
        <v>964.16666666666652</v>
      </c>
      <c r="I64" s="256">
        <v>977.68333333333317</v>
      </c>
      <c r="J64" s="256">
        <v>987.36666666666656</v>
      </c>
      <c r="K64" s="254">
        <v>968</v>
      </c>
      <c r="L64" s="254">
        <v>944.8</v>
      </c>
      <c r="M64" s="254">
        <v>16.62518</v>
      </c>
    </row>
    <row r="65" spans="1:13">
      <c r="A65" s="273">
        <v>56</v>
      </c>
      <c r="B65" s="254" t="s">
        <v>231</v>
      </c>
      <c r="C65" s="254">
        <v>162.44999999999999</v>
      </c>
      <c r="D65" s="256">
        <v>163.31666666666666</v>
      </c>
      <c r="E65" s="256">
        <v>160.33333333333331</v>
      </c>
      <c r="F65" s="256">
        <v>158.21666666666664</v>
      </c>
      <c r="G65" s="256">
        <v>155.23333333333329</v>
      </c>
      <c r="H65" s="256">
        <v>165.43333333333334</v>
      </c>
      <c r="I65" s="256">
        <v>168.41666666666669</v>
      </c>
      <c r="J65" s="256">
        <v>170.53333333333336</v>
      </c>
      <c r="K65" s="254">
        <v>166.3</v>
      </c>
      <c r="L65" s="254">
        <v>161.19999999999999</v>
      </c>
      <c r="M65" s="254">
        <v>18.28162</v>
      </c>
    </row>
    <row r="66" spans="1:13">
      <c r="A66" s="273">
        <v>57</v>
      </c>
      <c r="B66" s="254" t="s">
        <v>83</v>
      </c>
      <c r="C66" s="254">
        <v>146.25</v>
      </c>
      <c r="D66" s="256">
        <v>146.56666666666666</v>
      </c>
      <c r="E66" s="256">
        <v>144.98333333333332</v>
      </c>
      <c r="F66" s="256">
        <v>143.71666666666667</v>
      </c>
      <c r="G66" s="256">
        <v>142.13333333333333</v>
      </c>
      <c r="H66" s="256">
        <v>147.83333333333331</v>
      </c>
      <c r="I66" s="256">
        <v>149.41666666666669</v>
      </c>
      <c r="J66" s="256">
        <v>150.68333333333331</v>
      </c>
      <c r="K66" s="254">
        <v>148.15</v>
      </c>
      <c r="L66" s="254">
        <v>145.30000000000001</v>
      </c>
      <c r="M66" s="254">
        <v>123.4967</v>
      </c>
    </row>
    <row r="67" spans="1:13">
      <c r="A67" s="273">
        <v>58</v>
      </c>
      <c r="B67" s="254" t="s">
        <v>798</v>
      </c>
      <c r="C67" s="254">
        <v>4464.6000000000004</v>
      </c>
      <c r="D67" s="256">
        <v>4399.916666666667</v>
      </c>
      <c r="E67" s="256">
        <v>4279.6833333333343</v>
      </c>
      <c r="F67" s="256">
        <v>4094.7666666666673</v>
      </c>
      <c r="G67" s="256">
        <v>3974.5333333333347</v>
      </c>
      <c r="H67" s="256">
        <v>4584.8333333333339</v>
      </c>
      <c r="I67" s="256">
        <v>4705.0666666666657</v>
      </c>
      <c r="J67" s="256">
        <v>4889.9833333333336</v>
      </c>
      <c r="K67" s="254">
        <v>4520.1499999999996</v>
      </c>
      <c r="L67" s="254">
        <v>4215</v>
      </c>
      <c r="M67" s="254">
        <v>8.6206999999999994</v>
      </c>
    </row>
    <row r="68" spans="1:13">
      <c r="A68" s="273">
        <v>59</v>
      </c>
      <c r="B68" s="254" t="s">
        <v>84</v>
      </c>
      <c r="C68" s="254">
        <v>1740.45</v>
      </c>
      <c r="D68" s="256">
        <v>1747.4833333333333</v>
      </c>
      <c r="E68" s="256">
        <v>1719.9666666666667</v>
      </c>
      <c r="F68" s="256">
        <v>1699.4833333333333</v>
      </c>
      <c r="G68" s="256">
        <v>1671.9666666666667</v>
      </c>
      <c r="H68" s="256">
        <v>1767.9666666666667</v>
      </c>
      <c r="I68" s="256">
        <v>1795.4833333333336</v>
      </c>
      <c r="J68" s="256">
        <v>1815.9666666666667</v>
      </c>
      <c r="K68" s="254">
        <v>1775</v>
      </c>
      <c r="L68" s="254">
        <v>1727</v>
      </c>
      <c r="M68" s="254">
        <v>10.91778</v>
      </c>
    </row>
    <row r="69" spans="1:13">
      <c r="A69" s="273">
        <v>60</v>
      </c>
      <c r="B69" s="254" t="s">
        <v>85</v>
      </c>
      <c r="C69" s="254">
        <v>681.75</v>
      </c>
      <c r="D69" s="256">
        <v>685.91666666666663</v>
      </c>
      <c r="E69" s="256">
        <v>673.83333333333326</v>
      </c>
      <c r="F69" s="256">
        <v>665.91666666666663</v>
      </c>
      <c r="G69" s="256">
        <v>653.83333333333326</v>
      </c>
      <c r="H69" s="256">
        <v>693.83333333333326</v>
      </c>
      <c r="I69" s="256">
        <v>705.91666666666652</v>
      </c>
      <c r="J69" s="256">
        <v>713.83333333333326</v>
      </c>
      <c r="K69" s="254">
        <v>698</v>
      </c>
      <c r="L69" s="254">
        <v>678</v>
      </c>
      <c r="M69" s="254">
        <v>10.631740000000001</v>
      </c>
    </row>
    <row r="70" spans="1:13">
      <c r="A70" s="273">
        <v>61</v>
      </c>
      <c r="B70" s="254" t="s">
        <v>232</v>
      </c>
      <c r="C70" s="254">
        <v>895.8</v>
      </c>
      <c r="D70" s="256">
        <v>897.03333333333342</v>
      </c>
      <c r="E70" s="256">
        <v>887.71666666666681</v>
      </c>
      <c r="F70" s="256">
        <v>879.63333333333344</v>
      </c>
      <c r="G70" s="256">
        <v>870.31666666666683</v>
      </c>
      <c r="H70" s="256">
        <v>905.11666666666679</v>
      </c>
      <c r="I70" s="256">
        <v>914.43333333333339</v>
      </c>
      <c r="J70" s="256">
        <v>922.51666666666677</v>
      </c>
      <c r="K70" s="254">
        <v>906.35</v>
      </c>
      <c r="L70" s="254">
        <v>888.95</v>
      </c>
      <c r="M70" s="254">
        <v>2.7807300000000001</v>
      </c>
    </row>
    <row r="71" spans="1:13">
      <c r="A71" s="273">
        <v>62</v>
      </c>
      <c r="B71" s="254" t="s">
        <v>233</v>
      </c>
      <c r="C71" s="254">
        <v>441.4</v>
      </c>
      <c r="D71" s="256">
        <v>444.81666666666661</v>
      </c>
      <c r="E71" s="256">
        <v>434.68333333333322</v>
      </c>
      <c r="F71" s="256">
        <v>427.96666666666664</v>
      </c>
      <c r="G71" s="256">
        <v>417.83333333333326</v>
      </c>
      <c r="H71" s="256">
        <v>451.53333333333319</v>
      </c>
      <c r="I71" s="256">
        <v>461.66666666666663</v>
      </c>
      <c r="J71" s="256">
        <v>468.38333333333316</v>
      </c>
      <c r="K71" s="254">
        <v>454.95</v>
      </c>
      <c r="L71" s="254">
        <v>438.1</v>
      </c>
      <c r="M71" s="254">
        <v>20.895910000000001</v>
      </c>
    </row>
    <row r="72" spans="1:13">
      <c r="A72" s="273">
        <v>63</v>
      </c>
      <c r="B72" s="254" t="s">
        <v>86</v>
      </c>
      <c r="C72" s="254">
        <v>867.45</v>
      </c>
      <c r="D72" s="256">
        <v>871.98333333333323</v>
      </c>
      <c r="E72" s="256">
        <v>856.96666666666647</v>
      </c>
      <c r="F72" s="256">
        <v>846.48333333333323</v>
      </c>
      <c r="G72" s="256">
        <v>831.46666666666647</v>
      </c>
      <c r="H72" s="256">
        <v>882.46666666666647</v>
      </c>
      <c r="I72" s="256">
        <v>897.48333333333312</v>
      </c>
      <c r="J72" s="256">
        <v>907.96666666666647</v>
      </c>
      <c r="K72" s="254">
        <v>887</v>
      </c>
      <c r="L72" s="254">
        <v>861.5</v>
      </c>
      <c r="M72" s="254">
        <v>7.2845300000000002</v>
      </c>
    </row>
    <row r="73" spans="1:13">
      <c r="A73" s="273">
        <v>64</v>
      </c>
      <c r="B73" s="254" t="s">
        <v>92</v>
      </c>
      <c r="C73" s="254">
        <v>287.85000000000002</v>
      </c>
      <c r="D73" s="256">
        <v>291.18333333333334</v>
      </c>
      <c r="E73" s="256">
        <v>283.66666666666669</v>
      </c>
      <c r="F73" s="256">
        <v>279.48333333333335</v>
      </c>
      <c r="G73" s="256">
        <v>271.9666666666667</v>
      </c>
      <c r="H73" s="256">
        <v>295.36666666666667</v>
      </c>
      <c r="I73" s="256">
        <v>302.88333333333333</v>
      </c>
      <c r="J73" s="256">
        <v>307.06666666666666</v>
      </c>
      <c r="K73" s="254">
        <v>298.7</v>
      </c>
      <c r="L73" s="254">
        <v>287</v>
      </c>
      <c r="M73" s="254">
        <v>64.079409999999996</v>
      </c>
    </row>
    <row r="74" spans="1:13">
      <c r="A74" s="273">
        <v>65</v>
      </c>
      <c r="B74" s="254" t="s">
        <v>87</v>
      </c>
      <c r="C74" s="254">
        <v>596.1</v>
      </c>
      <c r="D74" s="256">
        <v>595.36666666666667</v>
      </c>
      <c r="E74" s="256">
        <v>591.73333333333335</v>
      </c>
      <c r="F74" s="256">
        <v>587.36666666666667</v>
      </c>
      <c r="G74" s="256">
        <v>583.73333333333335</v>
      </c>
      <c r="H74" s="256">
        <v>599.73333333333335</v>
      </c>
      <c r="I74" s="256">
        <v>603.36666666666679</v>
      </c>
      <c r="J74" s="256">
        <v>607.73333333333335</v>
      </c>
      <c r="K74" s="254">
        <v>599</v>
      </c>
      <c r="L74" s="254">
        <v>591</v>
      </c>
      <c r="M74" s="254">
        <v>18.459250000000001</v>
      </c>
    </row>
    <row r="75" spans="1:13">
      <c r="A75" s="273">
        <v>66</v>
      </c>
      <c r="B75" s="254" t="s">
        <v>234</v>
      </c>
      <c r="C75" s="254">
        <v>2059.85</v>
      </c>
      <c r="D75" s="256">
        <v>2056.2833333333333</v>
      </c>
      <c r="E75" s="256">
        <v>2038.5666666666666</v>
      </c>
      <c r="F75" s="256">
        <v>2017.2833333333333</v>
      </c>
      <c r="G75" s="256">
        <v>1999.5666666666666</v>
      </c>
      <c r="H75" s="256">
        <v>2077.5666666666666</v>
      </c>
      <c r="I75" s="256">
        <v>2095.2833333333328</v>
      </c>
      <c r="J75" s="256">
        <v>2116.5666666666666</v>
      </c>
      <c r="K75" s="254">
        <v>2074</v>
      </c>
      <c r="L75" s="254">
        <v>2035</v>
      </c>
      <c r="M75" s="254">
        <v>1.62147</v>
      </c>
    </row>
    <row r="76" spans="1:13">
      <c r="A76" s="273">
        <v>67</v>
      </c>
      <c r="B76" s="254" t="s">
        <v>339</v>
      </c>
      <c r="C76" s="254">
        <v>1937</v>
      </c>
      <c r="D76" s="256">
        <v>1947.5833333333333</v>
      </c>
      <c r="E76" s="256">
        <v>1917.5166666666664</v>
      </c>
      <c r="F76" s="256">
        <v>1898.0333333333331</v>
      </c>
      <c r="G76" s="256">
        <v>1867.9666666666662</v>
      </c>
      <c r="H76" s="256">
        <v>1967.0666666666666</v>
      </c>
      <c r="I76" s="256">
        <v>1997.1333333333337</v>
      </c>
      <c r="J76" s="256">
        <v>2016.6166666666668</v>
      </c>
      <c r="K76" s="254">
        <v>1977.65</v>
      </c>
      <c r="L76" s="254">
        <v>1928.1</v>
      </c>
      <c r="M76" s="254">
        <v>16.847270000000002</v>
      </c>
    </row>
    <row r="77" spans="1:13">
      <c r="A77" s="273">
        <v>68</v>
      </c>
      <c r="B77" s="254" t="s">
        <v>806</v>
      </c>
      <c r="C77" s="254">
        <v>191.95</v>
      </c>
      <c r="D77" s="256">
        <v>191.94999999999996</v>
      </c>
      <c r="E77" s="256">
        <v>191.94999999999993</v>
      </c>
      <c r="F77" s="256">
        <v>191.94999999999996</v>
      </c>
      <c r="G77" s="256">
        <v>191.94999999999993</v>
      </c>
      <c r="H77" s="256">
        <v>191.94999999999993</v>
      </c>
      <c r="I77" s="256">
        <v>191.95</v>
      </c>
      <c r="J77" s="256">
        <v>191.94999999999993</v>
      </c>
      <c r="K77" s="254">
        <v>191.95</v>
      </c>
      <c r="L77" s="254">
        <v>191.95</v>
      </c>
      <c r="M77" s="254">
        <v>1.66055</v>
      </c>
    </row>
    <row r="78" spans="1:13">
      <c r="A78" s="273">
        <v>69</v>
      </c>
      <c r="B78" s="254" t="s">
        <v>90</v>
      </c>
      <c r="C78" s="254">
        <v>4510.5</v>
      </c>
      <c r="D78" s="256">
        <v>4523.5</v>
      </c>
      <c r="E78" s="256">
        <v>4487</v>
      </c>
      <c r="F78" s="256">
        <v>4463.5</v>
      </c>
      <c r="G78" s="256">
        <v>4427</v>
      </c>
      <c r="H78" s="256">
        <v>4547</v>
      </c>
      <c r="I78" s="256">
        <v>4583.5</v>
      </c>
      <c r="J78" s="256">
        <v>4607</v>
      </c>
      <c r="K78" s="254">
        <v>4560</v>
      </c>
      <c r="L78" s="254">
        <v>4500</v>
      </c>
      <c r="M78" s="254">
        <v>2.0758899999999998</v>
      </c>
    </row>
    <row r="79" spans="1:13">
      <c r="A79" s="273">
        <v>70</v>
      </c>
      <c r="B79" s="254" t="s">
        <v>344</v>
      </c>
      <c r="C79" s="254">
        <v>4530.5</v>
      </c>
      <c r="D79" s="256">
        <v>4541.166666666667</v>
      </c>
      <c r="E79" s="256">
        <v>4498.3333333333339</v>
      </c>
      <c r="F79" s="256">
        <v>4466.166666666667</v>
      </c>
      <c r="G79" s="256">
        <v>4423.3333333333339</v>
      </c>
      <c r="H79" s="256">
        <v>4573.3333333333339</v>
      </c>
      <c r="I79" s="256">
        <v>4616.1666666666679</v>
      </c>
      <c r="J79" s="256">
        <v>4648.3333333333339</v>
      </c>
      <c r="K79" s="254">
        <v>4584</v>
      </c>
      <c r="L79" s="254">
        <v>4509</v>
      </c>
      <c r="M79" s="254">
        <v>1.59704</v>
      </c>
    </row>
    <row r="80" spans="1:13">
      <c r="A80" s="273">
        <v>71</v>
      </c>
      <c r="B80" s="254" t="s">
        <v>345</v>
      </c>
      <c r="C80" s="254">
        <v>3457.75</v>
      </c>
      <c r="D80" s="256">
        <v>3452.8833333333332</v>
      </c>
      <c r="E80" s="256">
        <v>3430.7666666666664</v>
      </c>
      <c r="F80" s="256">
        <v>3403.7833333333333</v>
      </c>
      <c r="G80" s="256">
        <v>3381.6666666666665</v>
      </c>
      <c r="H80" s="256">
        <v>3479.8666666666663</v>
      </c>
      <c r="I80" s="256">
        <v>3501.9833333333331</v>
      </c>
      <c r="J80" s="256">
        <v>3528.9666666666662</v>
      </c>
      <c r="K80" s="254">
        <v>3475</v>
      </c>
      <c r="L80" s="254">
        <v>3425.9</v>
      </c>
      <c r="M80" s="254">
        <v>1.335</v>
      </c>
    </row>
    <row r="81" spans="1:13">
      <c r="A81" s="273">
        <v>72</v>
      </c>
      <c r="B81" s="254" t="s">
        <v>93</v>
      </c>
      <c r="C81" s="254">
        <v>5466.75</v>
      </c>
      <c r="D81" s="256">
        <v>5501.45</v>
      </c>
      <c r="E81" s="256">
        <v>5414.9</v>
      </c>
      <c r="F81" s="256">
        <v>5363.05</v>
      </c>
      <c r="G81" s="256">
        <v>5276.5</v>
      </c>
      <c r="H81" s="256">
        <v>5553.2999999999993</v>
      </c>
      <c r="I81" s="256">
        <v>5639.85</v>
      </c>
      <c r="J81" s="256">
        <v>5691.6999999999989</v>
      </c>
      <c r="K81" s="254">
        <v>5588</v>
      </c>
      <c r="L81" s="254">
        <v>5449.6</v>
      </c>
      <c r="M81" s="254">
        <v>4.5116699999999996</v>
      </c>
    </row>
    <row r="82" spans="1:13">
      <c r="A82" s="273">
        <v>73</v>
      </c>
      <c r="B82" s="254" t="s">
        <v>94</v>
      </c>
      <c r="C82" s="254">
        <v>2729.3</v>
      </c>
      <c r="D82" s="256">
        <v>2723.7999999999997</v>
      </c>
      <c r="E82" s="256">
        <v>2710.5999999999995</v>
      </c>
      <c r="F82" s="256">
        <v>2691.8999999999996</v>
      </c>
      <c r="G82" s="256">
        <v>2678.6999999999994</v>
      </c>
      <c r="H82" s="256">
        <v>2742.4999999999995</v>
      </c>
      <c r="I82" s="256">
        <v>2755.6999999999994</v>
      </c>
      <c r="J82" s="256">
        <v>2774.3999999999996</v>
      </c>
      <c r="K82" s="254">
        <v>2737</v>
      </c>
      <c r="L82" s="254">
        <v>2705.1</v>
      </c>
      <c r="M82" s="254">
        <v>5.0996800000000002</v>
      </c>
    </row>
    <row r="83" spans="1:13">
      <c r="A83" s="273">
        <v>74</v>
      </c>
      <c r="B83" s="254" t="s">
        <v>236</v>
      </c>
      <c r="C83" s="254">
        <v>549.1</v>
      </c>
      <c r="D83" s="256">
        <v>554.1</v>
      </c>
      <c r="E83" s="256">
        <v>537.05000000000007</v>
      </c>
      <c r="F83" s="256">
        <v>525</v>
      </c>
      <c r="G83" s="256">
        <v>507.95000000000005</v>
      </c>
      <c r="H83" s="256">
        <v>566.15000000000009</v>
      </c>
      <c r="I83" s="256">
        <v>583.20000000000005</v>
      </c>
      <c r="J83" s="256">
        <v>595.25000000000011</v>
      </c>
      <c r="K83" s="254">
        <v>571.15</v>
      </c>
      <c r="L83" s="254">
        <v>542.04999999999995</v>
      </c>
      <c r="M83" s="254">
        <v>13.85755</v>
      </c>
    </row>
    <row r="84" spans="1:13">
      <c r="A84" s="273">
        <v>75</v>
      </c>
      <c r="B84" s="254" t="s">
        <v>237</v>
      </c>
      <c r="C84" s="254">
        <v>1616.7</v>
      </c>
      <c r="D84" s="256">
        <v>1623.8500000000001</v>
      </c>
      <c r="E84" s="256">
        <v>1585.6500000000003</v>
      </c>
      <c r="F84" s="256">
        <v>1554.6000000000001</v>
      </c>
      <c r="G84" s="256">
        <v>1516.4000000000003</v>
      </c>
      <c r="H84" s="256">
        <v>1654.9000000000003</v>
      </c>
      <c r="I84" s="256">
        <v>1693.1000000000001</v>
      </c>
      <c r="J84" s="256">
        <v>1724.1500000000003</v>
      </c>
      <c r="K84" s="254">
        <v>1662.05</v>
      </c>
      <c r="L84" s="254">
        <v>1592.8</v>
      </c>
      <c r="M84" s="254">
        <v>0.71392999999999995</v>
      </c>
    </row>
    <row r="85" spans="1:13">
      <c r="A85" s="273">
        <v>76</v>
      </c>
      <c r="B85" s="254" t="s">
        <v>96</v>
      </c>
      <c r="C85" s="254">
        <v>1202.05</v>
      </c>
      <c r="D85" s="256">
        <v>1205.5166666666667</v>
      </c>
      <c r="E85" s="256">
        <v>1192.7833333333333</v>
      </c>
      <c r="F85" s="256">
        <v>1183.5166666666667</v>
      </c>
      <c r="G85" s="256">
        <v>1170.7833333333333</v>
      </c>
      <c r="H85" s="256">
        <v>1214.7833333333333</v>
      </c>
      <c r="I85" s="256">
        <v>1227.5166666666664</v>
      </c>
      <c r="J85" s="256">
        <v>1236.7833333333333</v>
      </c>
      <c r="K85" s="254">
        <v>1218.25</v>
      </c>
      <c r="L85" s="254">
        <v>1196.25</v>
      </c>
      <c r="M85" s="254">
        <v>7.4376699999999998</v>
      </c>
    </row>
    <row r="86" spans="1:13">
      <c r="A86" s="273">
        <v>77</v>
      </c>
      <c r="B86" s="254" t="s">
        <v>97</v>
      </c>
      <c r="C86" s="254">
        <v>183.55</v>
      </c>
      <c r="D86" s="256">
        <v>183.88333333333333</v>
      </c>
      <c r="E86" s="256">
        <v>182.01666666666665</v>
      </c>
      <c r="F86" s="256">
        <v>180.48333333333332</v>
      </c>
      <c r="G86" s="256">
        <v>178.61666666666665</v>
      </c>
      <c r="H86" s="256">
        <v>185.41666666666666</v>
      </c>
      <c r="I86" s="256">
        <v>187.28333333333333</v>
      </c>
      <c r="J86" s="256">
        <v>188.81666666666666</v>
      </c>
      <c r="K86" s="254">
        <v>185.75</v>
      </c>
      <c r="L86" s="254">
        <v>182.35</v>
      </c>
      <c r="M86" s="254">
        <v>21.591010000000001</v>
      </c>
    </row>
    <row r="87" spans="1:13">
      <c r="A87" s="273">
        <v>78</v>
      </c>
      <c r="B87" s="254" t="s">
        <v>98</v>
      </c>
      <c r="C87" s="254">
        <v>86.05</v>
      </c>
      <c r="D87" s="256">
        <v>86.45</v>
      </c>
      <c r="E87" s="256">
        <v>85.100000000000009</v>
      </c>
      <c r="F87" s="256">
        <v>84.15</v>
      </c>
      <c r="G87" s="256">
        <v>82.800000000000011</v>
      </c>
      <c r="H87" s="256">
        <v>87.4</v>
      </c>
      <c r="I87" s="256">
        <v>88.75</v>
      </c>
      <c r="J87" s="256">
        <v>89.7</v>
      </c>
      <c r="K87" s="254">
        <v>87.8</v>
      </c>
      <c r="L87" s="254">
        <v>85.5</v>
      </c>
      <c r="M87" s="254">
        <v>149.29357999999999</v>
      </c>
    </row>
    <row r="88" spans="1:13">
      <c r="A88" s="273">
        <v>79</v>
      </c>
      <c r="B88" s="254" t="s">
        <v>356</v>
      </c>
      <c r="C88" s="254">
        <v>239.4</v>
      </c>
      <c r="D88" s="256">
        <v>240.48333333333335</v>
      </c>
      <c r="E88" s="256">
        <v>236.16666666666669</v>
      </c>
      <c r="F88" s="256">
        <v>232.93333333333334</v>
      </c>
      <c r="G88" s="256">
        <v>228.61666666666667</v>
      </c>
      <c r="H88" s="256">
        <v>243.7166666666667</v>
      </c>
      <c r="I88" s="256">
        <v>248.03333333333336</v>
      </c>
      <c r="J88" s="256">
        <v>251.26666666666671</v>
      </c>
      <c r="K88" s="254">
        <v>244.8</v>
      </c>
      <c r="L88" s="254">
        <v>237.25</v>
      </c>
      <c r="M88" s="254">
        <v>13.850059999999999</v>
      </c>
    </row>
    <row r="89" spans="1:13">
      <c r="A89" s="273">
        <v>80</v>
      </c>
      <c r="B89" s="254" t="s">
        <v>99</v>
      </c>
      <c r="C89" s="254">
        <v>148.69999999999999</v>
      </c>
      <c r="D89" s="256">
        <v>149.41666666666666</v>
      </c>
      <c r="E89" s="256">
        <v>147.73333333333332</v>
      </c>
      <c r="F89" s="256">
        <v>146.76666666666665</v>
      </c>
      <c r="G89" s="256">
        <v>145.08333333333331</v>
      </c>
      <c r="H89" s="256">
        <v>150.38333333333333</v>
      </c>
      <c r="I89" s="256">
        <v>152.06666666666666</v>
      </c>
      <c r="J89" s="256">
        <v>153.03333333333333</v>
      </c>
      <c r="K89" s="254">
        <v>151.1</v>
      </c>
      <c r="L89" s="254">
        <v>148.44999999999999</v>
      </c>
      <c r="M89" s="254">
        <v>85.370699999999999</v>
      </c>
    </row>
    <row r="90" spans="1:13">
      <c r="A90" s="273">
        <v>81</v>
      </c>
      <c r="B90" s="254" t="s">
        <v>102</v>
      </c>
      <c r="C90" s="254">
        <v>32.15</v>
      </c>
      <c r="D90" s="256">
        <v>32.316666666666663</v>
      </c>
      <c r="E90" s="256">
        <v>31.483333333333327</v>
      </c>
      <c r="F90" s="256">
        <v>30.816666666666663</v>
      </c>
      <c r="G90" s="256">
        <v>29.983333333333327</v>
      </c>
      <c r="H90" s="256">
        <v>32.983333333333327</v>
      </c>
      <c r="I90" s="256">
        <v>33.81666666666667</v>
      </c>
      <c r="J90" s="256">
        <v>34.483333333333327</v>
      </c>
      <c r="K90" s="254">
        <v>33.15</v>
      </c>
      <c r="L90" s="254">
        <v>31.65</v>
      </c>
      <c r="M90" s="254">
        <v>338.31303000000003</v>
      </c>
    </row>
    <row r="91" spans="1:13">
      <c r="A91" s="273">
        <v>82</v>
      </c>
      <c r="B91" s="254" t="s">
        <v>872</v>
      </c>
      <c r="C91" s="254">
        <v>3539.85</v>
      </c>
      <c r="D91" s="256">
        <v>3539.8166666666671</v>
      </c>
      <c r="E91" s="256">
        <v>3481.5333333333342</v>
      </c>
      <c r="F91" s="256">
        <v>3423.2166666666672</v>
      </c>
      <c r="G91" s="256">
        <v>3364.9333333333343</v>
      </c>
      <c r="H91" s="256">
        <v>3598.1333333333341</v>
      </c>
      <c r="I91" s="256">
        <v>3656.416666666667</v>
      </c>
      <c r="J91" s="256">
        <v>3714.733333333334</v>
      </c>
      <c r="K91" s="254">
        <v>3598.1</v>
      </c>
      <c r="L91" s="254">
        <v>3481.5</v>
      </c>
      <c r="M91" s="254">
        <v>1.5282800000000001</v>
      </c>
    </row>
    <row r="92" spans="1:13">
      <c r="A92" s="273">
        <v>83</v>
      </c>
      <c r="B92" s="254" t="s">
        <v>100</v>
      </c>
      <c r="C92" s="254">
        <v>649.20000000000005</v>
      </c>
      <c r="D92" s="256">
        <v>653.4666666666667</v>
      </c>
      <c r="E92" s="256">
        <v>642.13333333333344</v>
      </c>
      <c r="F92" s="256">
        <v>635.06666666666672</v>
      </c>
      <c r="G92" s="256">
        <v>623.73333333333346</v>
      </c>
      <c r="H92" s="256">
        <v>660.53333333333342</v>
      </c>
      <c r="I92" s="256">
        <v>671.86666666666667</v>
      </c>
      <c r="J92" s="256">
        <v>678.93333333333339</v>
      </c>
      <c r="K92" s="254">
        <v>664.8</v>
      </c>
      <c r="L92" s="254">
        <v>646.4</v>
      </c>
      <c r="M92" s="254">
        <v>9.3404500000000006</v>
      </c>
    </row>
    <row r="93" spans="1:13">
      <c r="A93" s="273">
        <v>84</v>
      </c>
      <c r="B93" s="254" t="s">
        <v>242</v>
      </c>
      <c r="C93" s="254">
        <v>652.1</v>
      </c>
      <c r="D93" s="256">
        <v>657.33333333333337</v>
      </c>
      <c r="E93" s="256">
        <v>640.26666666666677</v>
      </c>
      <c r="F93" s="256">
        <v>628.43333333333339</v>
      </c>
      <c r="G93" s="256">
        <v>611.36666666666679</v>
      </c>
      <c r="H93" s="256">
        <v>669.16666666666674</v>
      </c>
      <c r="I93" s="256">
        <v>686.23333333333335</v>
      </c>
      <c r="J93" s="256">
        <v>698.06666666666672</v>
      </c>
      <c r="K93" s="254">
        <v>674.4</v>
      </c>
      <c r="L93" s="254">
        <v>645.5</v>
      </c>
      <c r="M93" s="254">
        <v>3.3991799999999999</v>
      </c>
    </row>
    <row r="94" spans="1:13">
      <c r="A94" s="273">
        <v>85</v>
      </c>
      <c r="B94" s="254" t="s">
        <v>103</v>
      </c>
      <c r="C94" s="254">
        <v>962.7</v>
      </c>
      <c r="D94" s="256">
        <v>961.35</v>
      </c>
      <c r="E94" s="256">
        <v>953.1</v>
      </c>
      <c r="F94" s="256">
        <v>943.5</v>
      </c>
      <c r="G94" s="256">
        <v>935.25</v>
      </c>
      <c r="H94" s="256">
        <v>970.95</v>
      </c>
      <c r="I94" s="256">
        <v>979.2</v>
      </c>
      <c r="J94" s="256">
        <v>988.80000000000007</v>
      </c>
      <c r="K94" s="254">
        <v>969.6</v>
      </c>
      <c r="L94" s="254">
        <v>951.75</v>
      </c>
      <c r="M94" s="254">
        <v>11.0497</v>
      </c>
    </row>
    <row r="95" spans="1:13">
      <c r="A95" s="273">
        <v>86</v>
      </c>
      <c r="B95" s="254" t="s">
        <v>243</v>
      </c>
      <c r="C95" s="254">
        <v>549.54999999999995</v>
      </c>
      <c r="D95" s="256">
        <v>553.33333333333337</v>
      </c>
      <c r="E95" s="256">
        <v>542.31666666666672</v>
      </c>
      <c r="F95" s="256">
        <v>535.08333333333337</v>
      </c>
      <c r="G95" s="256">
        <v>524.06666666666672</v>
      </c>
      <c r="H95" s="256">
        <v>560.56666666666672</v>
      </c>
      <c r="I95" s="256">
        <v>571.58333333333337</v>
      </c>
      <c r="J95" s="256">
        <v>578.81666666666672</v>
      </c>
      <c r="K95" s="254">
        <v>564.35</v>
      </c>
      <c r="L95" s="254">
        <v>546.1</v>
      </c>
      <c r="M95" s="254">
        <v>1.59765</v>
      </c>
    </row>
    <row r="96" spans="1:13">
      <c r="A96" s="273">
        <v>87</v>
      </c>
      <c r="B96" s="254" t="s">
        <v>244</v>
      </c>
      <c r="C96" s="254">
        <v>1454.65</v>
      </c>
      <c r="D96" s="256">
        <v>1467.0666666666666</v>
      </c>
      <c r="E96" s="256">
        <v>1432.1333333333332</v>
      </c>
      <c r="F96" s="256">
        <v>1409.6166666666666</v>
      </c>
      <c r="G96" s="256">
        <v>1374.6833333333332</v>
      </c>
      <c r="H96" s="256">
        <v>1489.5833333333333</v>
      </c>
      <c r="I96" s="256">
        <v>1524.5166666666667</v>
      </c>
      <c r="J96" s="256">
        <v>1547.0333333333333</v>
      </c>
      <c r="K96" s="254">
        <v>1502</v>
      </c>
      <c r="L96" s="254">
        <v>1444.55</v>
      </c>
      <c r="M96" s="254">
        <v>5.01729</v>
      </c>
    </row>
    <row r="97" spans="1:13">
      <c r="A97" s="273">
        <v>88</v>
      </c>
      <c r="B97" s="254" t="s">
        <v>104</v>
      </c>
      <c r="C97" s="254">
        <v>1475.45</v>
      </c>
      <c r="D97" s="256">
        <v>1482.1333333333332</v>
      </c>
      <c r="E97" s="256">
        <v>1465.5166666666664</v>
      </c>
      <c r="F97" s="256">
        <v>1455.5833333333333</v>
      </c>
      <c r="G97" s="256">
        <v>1438.9666666666665</v>
      </c>
      <c r="H97" s="256">
        <v>1492.0666666666664</v>
      </c>
      <c r="I97" s="256">
        <v>1508.6833333333332</v>
      </c>
      <c r="J97" s="256">
        <v>1518.6166666666663</v>
      </c>
      <c r="K97" s="254">
        <v>1498.75</v>
      </c>
      <c r="L97" s="254">
        <v>1472.2</v>
      </c>
      <c r="M97" s="254">
        <v>10.750629999999999</v>
      </c>
    </row>
    <row r="98" spans="1:13">
      <c r="A98" s="273">
        <v>89</v>
      </c>
      <c r="B98" s="254" t="s">
        <v>368</v>
      </c>
      <c r="C98" s="254">
        <v>672.3</v>
      </c>
      <c r="D98" s="256">
        <v>674.35</v>
      </c>
      <c r="E98" s="256">
        <v>664.75</v>
      </c>
      <c r="F98" s="256">
        <v>657.19999999999993</v>
      </c>
      <c r="G98" s="256">
        <v>647.59999999999991</v>
      </c>
      <c r="H98" s="256">
        <v>681.90000000000009</v>
      </c>
      <c r="I98" s="256">
        <v>691.50000000000023</v>
      </c>
      <c r="J98" s="256">
        <v>699.05000000000018</v>
      </c>
      <c r="K98" s="254">
        <v>683.95</v>
      </c>
      <c r="L98" s="254">
        <v>666.8</v>
      </c>
      <c r="M98" s="254">
        <v>16.185179999999999</v>
      </c>
    </row>
    <row r="99" spans="1:13">
      <c r="A99" s="273">
        <v>90</v>
      </c>
      <c r="B99" s="254" t="s">
        <v>246</v>
      </c>
      <c r="C99" s="254">
        <v>308.25</v>
      </c>
      <c r="D99" s="256">
        <v>310.09999999999997</v>
      </c>
      <c r="E99" s="256">
        <v>303.39999999999992</v>
      </c>
      <c r="F99" s="256">
        <v>298.54999999999995</v>
      </c>
      <c r="G99" s="256">
        <v>291.84999999999991</v>
      </c>
      <c r="H99" s="256">
        <v>314.94999999999993</v>
      </c>
      <c r="I99" s="256">
        <v>321.64999999999998</v>
      </c>
      <c r="J99" s="256">
        <v>326.49999999999994</v>
      </c>
      <c r="K99" s="254">
        <v>316.8</v>
      </c>
      <c r="L99" s="254">
        <v>305.25</v>
      </c>
      <c r="M99" s="254">
        <v>8.4882200000000001</v>
      </c>
    </row>
    <row r="100" spans="1:13">
      <c r="A100" s="273">
        <v>91</v>
      </c>
      <c r="B100" s="254" t="s">
        <v>107</v>
      </c>
      <c r="C100" s="254">
        <v>976.8</v>
      </c>
      <c r="D100" s="256">
        <v>976.26666666666677</v>
      </c>
      <c r="E100" s="256">
        <v>970.53333333333353</v>
      </c>
      <c r="F100" s="256">
        <v>964.26666666666677</v>
      </c>
      <c r="G100" s="256">
        <v>958.53333333333353</v>
      </c>
      <c r="H100" s="256">
        <v>982.53333333333353</v>
      </c>
      <c r="I100" s="256">
        <v>988.26666666666688</v>
      </c>
      <c r="J100" s="256">
        <v>994.53333333333353</v>
      </c>
      <c r="K100" s="254">
        <v>982</v>
      </c>
      <c r="L100" s="254">
        <v>970</v>
      </c>
      <c r="M100" s="254">
        <v>25.556239999999999</v>
      </c>
    </row>
    <row r="101" spans="1:13">
      <c r="A101" s="273">
        <v>92</v>
      </c>
      <c r="B101" s="254" t="s">
        <v>248</v>
      </c>
      <c r="C101" s="254">
        <v>2934.7</v>
      </c>
      <c r="D101" s="256">
        <v>2928.25</v>
      </c>
      <c r="E101" s="256">
        <v>2902.5</v>
      </c>
      <c r="F101" s="256">
        <v>2870.3</v>
      </c>
      <c r="G101" s="256">
        <v>2844.55</v>
      </c>
      <c r="H101" s="256">
        <v>2960.45</v>
      </c>
      <c r="I101" s="256">
        <v>2986.2</v>
      </c>
      <c r="J101" s="256">
        <v>3018.3999999999996</v>
      </c>
      <c r="K101" s="254">
        <v>2954</v>
      </c>
      <c r="L101" s="254">
        <v>2896.05</v>
      </c>
      <c r="M101" s="254">
        <v>3.1852</v>
      </c>
    </row>
    <row r="102" spans="1:13">
      <c r="A102" s="273">
        <v>93</v>
      </c>
      <c r="B102" s="254" t="s">
        <v>109</v>
      </c>
      <c r="C102" s="254">
        <v>1520.45</v>
      </c>
      <c r="D102" s="256">
        <v>1523.8666666666668</v>
      </c>
      <c r="E102" s="256">
        <v>1510.0333333333335</v>
      </c>
      <c r="F102" s="256">
        <v>1499.6166666666668</v>
      </c>
      <c r="G102" s="256">
        <v>1485.7833333333335</v>
      </c>
      <c r="H102" s="256">
        <v>1534.2833333333335</v>
      </c>
      <c r="I102" s="256">
        <v>1548.1166666666666</v>
      </c>
      <c r="J102" s="256">
        <v>1558.5333333333335</v>
      </c>
      <c r="K102" s="254">
        <v>1537.7</v>
      </c>
      <c r="L102" s="254">
        <v>1513.45</v>
      </c>
      <c r="M102" s="254">
        <v>42.104610000000001</v>
      </c>
    </row>
    <row r="103" spans="1:13">
      <c r="A103" s="273">
        <v>94</v>
      </c>
      <c r="B103" s="254" t="s">
        <v>249</v>
      </c>
      <c r="C103" s="254">
        <v>681.3</v>
      </c>
      <c r="D103" s="256">
        <v>683</v>
      </c>
      <c r="E103" s="256">
        <v>676.7</v>
      </c>
      <c r="F103" s="256">
        <v>672.1</v>
      </c>
      <c r="G103" s="256">
        <v>665.80000000000007</v>
      </c>
      <c r="H103" s="256">
        <v>687.6</v>
      </c>
      <c r="I103" s="256">
        <v>693.9</v>
      </c>
      <c r="J103" s="256">
        <v>698.5</v>
      </c>
      <c r="K103" s="254">
        <v>689.3</v>
      </c>
      <c r="L103" s="254">
        <v>678.4</v>
      </c>
      <c r="M103" s="254">
        <v>35.68036</v>
      </c>
    </row>
    <row r="104" spans="1:13">
      <c r="A104" s="273">
        <v>95</v>
      </c>
      <c r="B104" s="254" t="s">
        <v>105</v>
      </c>
      <c r="C104" s="254">
        <v>1028.5</v>
      </c>
      <c r="D104" s="256">
        <v>1028.1499999999999</v>
      </c>
      <c r="E104" s="256">
        <v>1020.3999999999996</v>
      </c>
      <c r="F104" s="256">
        <v>1012.2999999999997</v>
      </c>
      <c r="G104" s="256">
        <v>1004.5499999999995</v>
      </c>
      <c r="H104" s="256">
        <v>1036.2499999999998</v>
      </c>
      <c r="I104" s="256">
        <v>1044.0000000000002</v>
      </c>
      <c r="J104" s="256">
        <v>1052.0999999999999</v>
      </c>
      <c r="K104" s="254">
        <v>1035.9000000000001</v>
      </c>
      <c r="L104" s="254">
        <v>1020.05</v>
      </c>
      <c r="M104" s="254">
        <v>18.60896</v>
      </c>
    </row>
    <row r="105" spans="1:13">
      <c r="A105" s="273">
        <v>96</v>
      </c>
      <c r="B105" s="254" t="s">
        <v>110</v>
      </c>
      <c r="C105" s="254">
        <v>2900.4</v>
      </c>
      <c r="D105" s="256">
        <v>2908.4666666666667</v>
      </c>
      <c r="E105" s="256">
        <v>2882.0833333333335</v>
      </c>
      <c r="F105" s="256">
        <v>2863.7666666666669</v>
      </c>
      <c r="G105" s="256">
        <v>2837.3833333333337</v>
      </c>
      <c r="H105" s="256">
        <v>2926.7833333333333</v>
      </c>
      <c r="I105" s="256">
        <v>2953.1666666666665</v>
      </c>
      <c r="J105" s="256">
        <v>2971.4833333333331</v>
      </c>
      <c r="K105" s="254">
        <v>2934.85</v>
      </c>
      <c r="L105" s="254">
        <v>2890.15</v>
      </c>
      <c r="M105" s="254">
        <v>5.2483700000000004</v>
      </c>
    </row>
    <row r="106" spans="1:13">
      <c r="A106" s="273">
        <v>97</v>
      </c>
      <c r="B106" s="254" t="s">
        <v>112</v>
      </c>
      <c r="C106" s="254">
        <v>383.1</v>
      </c>
      <c r="D106" s="256">
        <v>385.73333333333335</v>
      </c>
      <c r="E106" s="256">
        <v>378.56666666666672</v>
      </c>
      <c r="F106" s="256">
        <v>374.03333333333336</v>
      </c>
      <c r="G106" s="256">
        <v>366.86666666666673</v>
      </c>
      <c r="H106" s="256">
        <v>390.26666666666671</v>
      </c>
      <c r="I106" s="256">
        <v>397.43333333333334</v>
      </c>
      <c r="J106" s="256">
        <v>401.9666666666667</v>
      </c>
      <c r="K106" s="254">
        <v>392.9</v>
      </c>
      <c r="L106" s="254">
        <v>381.2</v>
      </c>
      <c r="M106" s="254">
        <v>123.33337</v>
      </c>
    </row>
    <row r="107" spans="1:13">
      <c r="A107" s="273">
        <v>98</v>
      </c>
      <c r="B107" s="254" t="s">
        <v>377</v>
      </c>
      <c r="C107" s="254">
        <v>1147.05</v>
      </c>
      <c r="D107" s="256">
        <v>1135.3500000000001</v>
      </c>
      <c r="E107" s="256">
        <v>1113.7000000000003</v>
      </c>
      <c r="F107" s="256">
        <v>1080.3500000000001</v>
      </c>
      <c r="G107" s="256">
        <v>1058.7000000000003</v>
      </c>
      <c r="H107" s="256">
        <v>1168.7000000000003</v>
      </c>
      <c r="I107" s="256">
        <v>1190.3500000000004</v>
      </c>
      <c r="J107" s="256">
        <v>1223.7000000000003</v>
      </c>
      <c r="K107" s="254">
        <v>1157</v>
      </c>
      <c r="L107" s="254">
        <v>1102</v>
      </c>
      <c r="M107" s="254">
        <v>12.27482</v>
      </c>
    </row>
    <row r="108" spans="1:13">
      <c r="A108" s="273">
        <v>99</v>
      </c>
      <c r="B108" s="254" t="s">
        <v>113</v>
      </c>
      <c r="C108" s="254">
        <v>283.85000000000002</v>
      </c>
      <c r="D108" s="256">
        <v>285.43333333333334</v>
      </c>
      <c r="E108" s="256">
        <v>281.4666666666667</v>
      </c>
      <c r="F108" s="256">
        <v>279.08333333333337</v>
      </c>
      <c r="G108" s="256">
        <v>275.11666666666673</v>
      </c>
      <c r="H108" s="256">
        <v>287.81666666666666</v>
      </c>
      <c r="I108" s="256">
        <v>291.78333333333325</v>
      </c>
      <c r="J108" s="256">
        <v>294.16666666666663</v>
      </c>
      <c r="K108" s="254">
        <v>289.39999999999998</v>
      </c>
      <c r="L108" s="254">
        <v>283.05</v>
      </c>
      <c r="M108" s="254">
        <v>92.367769999999993</v>
      </c>
    </row>
    <row r="109" spans="1:13">
      <c r="A109" s="273">
        <v>100</v>
      </c>
      <c r="B109" s="254" t="s">
        <v>114</v>
      </c>
      <c r="C109" s="254">
        <v>2447.5500000000002</v>
      </c>
      <c r="D109" s="256">
        <v>2451.9166666666665</v>
      </c>
      <c r="E109" s="256">
        <v>2434.083333333333</v>
      </c>
      <c r="F109" s="256">
        <v>2420.6166666666663</v>
      </c>
      <c r="G109" s="256">
        <v>2402.7833333333328</v>
      </c>
      <c r="H109" s="256">
        <v>2465.3833333333332</v>
      </c>
      <c r="I109" s="256">
        <v>2483.2166666666662</v>
      </c>
      <c r="J109" s="256">
        <v>2496.6833333333334</v>
      </c>
      <c r="K109" s="254">
        <v>2469.75</v>
      </c>
      <c r="L109" s="254">
        <v>2438.4499999999998</v>
      </c>
      <c r="M109" s="254">
        <v>11.144259999999999</v>
      </c>
    </row>
    <row r="110" spans="1:13">
      <c r="A110" s="273">
        <v>101</v>
      </c>
      <c r="B110" s="254" t="s">
        <v>250</v>
      </c>
      <c r="C110" s="254">
        <v>331.45</v>
      </c>
      <c r="D110" s="256">
        <v>333.38333333333333</v>
      </c>
      <c r="E110" s="256">
        <v>328.31666666666666</v>
      </c>
      <c r="F110" s="256">
        <v>325.18333333333334</v>
      </c>
      <c r="G110" s="256">
        <v>320.11666666666667</v>
      </c>
      <c r="H110" s="256">
        <v>336.51666666666665</v>
      </c>
      <c r="I110" s="256">
        <v>341.58333333333326</v>
      </c>
      <c r="J110" s="256">
        <v>344.71666666666664</v>
      </c>
      <c r="K110" s="254">
        <v>338.45</v>
      </c>
      <c r="L110" s="254">
        <v>330.25</v>
      </c>
      <c r="M110" s="254">
        <v>7.8587300000000004</v>
      </c>
    </row>
    <row r="111" spans="1:13">
      <c r="A111" s="273">
        <v>102</v>
      </c>
      <c r="B111" s="254" t="s">
        <v>108</v>
      </c>
      <c r="C111" s="254">
        <v>2512.0500000000002</v>
      </c>
      <c r="D111" s="256">
        <v>2521.2999999999997</v>
      </c>
      <c r="E111" s="256">
        <v>2498.7499999999995</v>
      </c>
      <c r="F111" s="256">
        <v>2485.4499999999998</v>
      </c>
      <c r="G111" s="256">
        <v>2462.8999999999996</v>
      </c>
      <c r="H111" s="256">
        <v>2534.5999999999995</v>
      </c>
      <c r="I111" s="256">
        <v>2557.1499999999996</v>
      </c>
      <c r="J111" s="256">
        <v>2570.4499999999994</v>
      </c>
      <c r="K111" s="254">
        <v>2543.85</v>
      </c>
      <c r="L111" s="254">
        <v>2508</v>
      </c>
      <c r="M111" s="254">
        <v>26.837289999999999</v>
      </c>
    </row>
    <row r="112" spans="1:13">
      <c r="A112" s="273">
        <v>103</v>
      </c>
      <c r="B112" s="254" t="s">
        <v>116</v>
      </c>
      <c r="C112" s="254">
        <v>641.9</v>
      </c>
      <c r="D112" s="256">
        <v>644.66666666666663</v>
      </c>
      <c r="E112" s="256">
        <v>635.33333333333326</v>
      </c>
      <c r="F112" s="256">
        <v>628.76666666666665</v>
      </c>
      <c r="G112" s="256">
        <v>619.43333333333328</v>
      </c>
      <c r="H112" s="256">
        <v>651.23333333333323</v>
      </c>
      <c r="I112" s="256">
        <v>660.56666666666649</v>
      </c>
      <c r="J112" s="256">
        <v>667.13333333333321</v>
      </c>
      <c r="K112" s="254">
        <v>654</v>
      </c>
      <c r="L112" s="254">
        <v>638.1</v>
      </c>
      <c r="M112" s="254">
        <v>107.82941</v>
      </c>
    </row>
    <row r="113" spans="1:13">
      <c r="A113" s="273">
        <v>104</v>
      </c>
      <c r="B113" s="254" t="s">
        <v>252</v>
      </c>
      <c r="C113" s="254">
        <v>1569.2</v>
      </c>
      <c r="D113" s="256">
        <v>1579.8666666666668</v>
      </c>
      <c r="E113" s="256">
        <v>1554.7333333333336</v>
      </c>
      <c r="F113" s="256">
        <v>1540.2666666666669</v>
      </c>
      <c r="G113" s="256">
        <v>1515.1333333333337</v>
      </c>
      <c r="H113" s="256">
        <v>1594.3333333333335</v>
      </c>
      <c r="I113" s="256">
        <v>1619.4666666666667</v>
      </c>
      <c r="J113" s="256">
        <v>1633.9333333333334</v>
      </c>
      <c r="K113" s="254">
        <v>1605</v>
      </c>
      <c r="L113" s="254">
        <v>1565.4</v>
      </c>
      <c r="M113" s="254">
        <v>4.1139000000000001</v>
      </c>
    </row>
    <row r="114" spans="1:13">
      <c r="A114" s="273">
        <v>105</v>
      </c>
      <c r="B114" s="254" t="s">
        <v>117</v>
      </c>
      <c r="C114" s="254">
        <v>621.1</v>
      </c>
      <c r="D114" s="256">
        <v>623.38333333333333</v>
      </c>
      <c r="E114" s="256">
        <v>612.01666666666665</v>
      </c>
      <c r="F114" s="256">
        <v>602.93333333333328</v>
      </c>
      <c r="G114" s="256">
        <v>591.56666666666661</v>
      </c>
      <c r="H114" s="256">
        <v>632.4666666666667</v>
      </c>
      <c r="I114" s="256">
        <v>643.83333333333326</v>
      </c>
      <c r="J114" s="256">
        <v>652.91666666666674</v>
      </c>
      <c r="K114" s="254">
        <v>634.75</v>
      </c>
      <c r="L114" s="254">
        <v>614.29999999999995</v>
      </c>
      <c r="M114" s="254">
        <v>14.86586</v>
      </c>
    </row>
    <row r="115" spans="1:13">
      <c r="A115" s="273">
        <v>106</v>
      </c>
      <c r="B115" s="254" t="s">
        <v>380</v>
      </c>
      <c r="C115" s="254">
        <v>706.7</v>
      </c>
      <c r="D115" s="256">
        <v>714.19999999999993</v>
      </c>
      <c r="E115" s="256">
        <v>694.49999999999989</v>
      </c>
      <c r="F115" s="256">
        <v>682.3</v>
      </c>
      <c r="G115" s="256">
        <v>662.59999999999991</v>
      </c>
      <c r="H115" s="256">
        <v>726.39999999999986</v>
      </c>
      <c r="I115" s="256">
        <v>746.09999999999991</v>
      </c>
      <c r="J115" s="256">
        <v>758.29999999999984</v>
      </c>
      <c r="K115" s="254">
        <v>733.9</v>
      </c>
      <c r="L115" s="254">
        <v>702</v>
      </c>
      <c r="M115" s="254">
        <v>6.3882199999999996</v>
      </c>
    </row>
    <row r="116" spans="1:13">
      <c r="A116" s="273">
        <v>107</v>
      </c>
      <c r="B116" s="254" t="s">
        <v>119</v>
      </c>
      <c r="C116" s="254">
        <v>53.2</v>
      </c>
      <c r="D116" s="256">
        <v>53.466666666666669</v>
      </c>
      <c r="E116" s="256">
        <v>52.63333333333334</v>
      </c>
      <c r="F116" s="256">
        <v>52.06666666666667</v>
      </c>
      <c r="G116" s="256">
        <v>51.233333333333341</v>
      </c>
      <c r="H116" s="256">
        <v>54.033333333333339</v>
      </c>
      <c r="I116" s="256">
        <v>54.866666666666667</v>
      </c>
      <c r="J116" s="256">
        <v>55.433333333333337</v>
      </c>
      <c r="K116" s="254">
        <v>54.3</v>
      </c>
      <c r="L116" s="254">
        <v>52.9</v>
      </c>
      <c r="M116" s="254">
        <v>232.79657</v>
      </c>
    </row>
    <row r="117" spans="1:13">
      <c r="A117" s="273">
        <v>108</v>
      </c>
      <c r="B117" s="254" t="s">
        <v>126</v>
      </c>
      <c r="C117" s="254">
        <v>202</v>
      </c>
      <c r="D117" s="256">
        <v>202.76666666666665</v>
      </c>
      <c r="E117" s="256">
        <v>201.0333333333333</v>
      </c>
      <c r="F117" s="256">
        <v>200.06666666666666</v>
      </c>
      <c r="G117" s="256">
        <v>198.33333333333331</v>
      </c>
      <c r="H117" s="256">
        <v>203.73333333333329</v>
      </c>
      <c r="I117" s="256">
        <v>205.46666666666664</v>
      </c>
      <c r="J117" s="256">
        <v>206.43333333333328</v>
      </c>
      <c r="K117" s="254">
        <v>204.5</v>
      </c>
      <c r="L117" s="254">
        <v>201.8</v>
      </c>
      <c r="M117" s="254">
        <v>209.25008</v>
      </c>
    </row>
    <row r="118" spans="1:13">
      <c r="A118" s="273">
        <v>109</v>
      </c>
      <c r="B118" s="254" t="s">
        <v>115</v>
      </c>
      <c r="C118" s="254">
        <v>261.64999999999998</v>
      </c>
      <c r="D118" s="256">
        <v>262.89999999999998</v>
      </c>
      <c r="E118" s="256">
        <v>259.14999999999998</v>
      </c>
      <c r="F118" s="256">
        <v>256.64999999999998</v>
      </c>
      <c r="G118" s="256">
        <v>252.89999999999998</v>
      </c>
      <c r="H118" s="256">
        <v>265.39999999999998</v>
      </c>
      <c r="I118" s="256">
        <v>269.14999999999998</v>
      </c>
      <c r="J118" s="256">
        <v>271.64999999999998</v>
      </c>
      <c r="K118" s="254">
        <v>266.64999999999998</v>
      </c>
      <c r="L118" s="254">
        <v>260.39999999999998</v>
      </c>
      <c r="M118" s="254">
        <v>63.677010000000003</v>
      </c>
    </row>
    <row r="119" spans="1:13">
      <c r="A119" s="273">
        <v>110</v>
      </c>
      <c r="B119" s="254" t="s">
        <v>728</v>
      </c>
      <c r="C119" s="254">
        <v>7321</v>
      </c>
      <c r="D119" s="256">
        <v>7307.5</v>
      </c>
      <c r="E119" s="256">
        <v>7243.5</v>
      </c>
      <c r="F119" s="256">
        <v>7166</v>
      </c>
      <c r="G119" s="256">
        <v>7102</v>
      </c>
      <c r="H119" s="256">
        <v>7385</v>
      </c>
      <c r="I119" s="256">
        <v>7449</v>
      </c>
      <c r="J119" s="256">
        <v>7526.5</v>
      </c>
      <c r="K119" s="254">
        <v>7371.5</v>
      </c>
      <c r="L119" s="254">
        <v>7230</v>
      </c>
      <c r="M119" s="254">
        <v>0.50163999999999997</v>
      </c>
    </row>
    <row r="120" spans="1:13">
      <c r="A120" s="273">
        <v>111</v>
      </c>
      <c r="B120" s="254" t="s">
        <v>255</v>
      </c>
      <c r="C120" s="254">
        <v>150.5</v>
      </c>
      <c r="D120" s="256">
        <v>151.48333333333332</v>
      </c>
      <c r="E120" s="256">
        <v>147.96666666666664</v>
      </c>
      <c r="F120" s="256">
        <v>145.43333333333331</v>
      </c>
      <c r="G120" s="256">
        <v>141.91666666666663</v>
      </c>
      <c r="H120" s="256">
        <v>154.01666666666665</v>
      </c>
      <c r="I120" s="256">
        <v>157.53333333333336</v>
      </c>
      <c r="J120" s="256">
        <v>160.06666666666666</v>
      </c>
      <c r="K120" s="254">
        <v>155</v>
      </c>
      <c r="L120" s="254">
        <v>148.94999999999999</v>
      </c>
      <c r="M120" s="254">
        <v>62.295610000000003</v>
      </c>
    </row>
    <row r="121" spans="1:13">
      <c r="A121" s="273">
        <v>112</v>
      </c>
      <c r="B121" s="254" t="s">
        <v>125</v>
      </c>
      <c r="C121" s="254">
        <v>107.55</v>
      </c>
      <c r="D121" s="256">
        <v>108</v>
      </c>
      <c r="E121" s="256">
        <v>106.9</v>
      </c>
      <c r="F121" s="256">
        <v>106.25</v>
      </c>
      <c r="G121" s="256">
        <v>105.15</v>
      </c>
      <c r="H121" s="256">
        <v>108.65</v>
      </c>
      <c r="I121" s="256">
        <v>109.75</v>
      </c>
      <c r="J121" s="256">
        <v>110.4</v>
      </c>
      <c r="K121" s="254">
        <v>109.1</v>
      </c>
      <c r="L121" s="254">
        <v>107.35</v>
      </c>
      <c r="M121" s="254">
        <v>95.319090000000003</v>
      </c>
    </row>
    <row r="122" spans="1:13">
      <c r="A122" s="273">
        <v>113</v>
      </c>
      <c r="B122" s="254" t="s">
        <v>750</v>
      </c>
      <c r="C122" s="254">
        <v>2193.9</v>
      </c>
      <c r="D122" s="256">
        <v>2208.9666666666667</v>
      </c>
      <c r="E122" s="256">
        <v>2169.9333333333334</v>
      </c>
      <c r="F122" s="256">
        <v>2145.9666666666667</v>
      </c>
      <c r="G122" s="256">
        <v>2106.9333333333334</v>
      </c>
      <c r="H122" s="256">
        <v>2232.9333333333334</v>
      </c>
      <c r="I122" s="256">
        <v>2271.9666666666672</v>
      </c>
      <c r="J122" s="256">
        <v>2295.9333333333334</v>
      </c>
      <c r="K122" s="254">
        <v>2248</v>
      </c>
      <c r="L122" s="254">
        <v>2185</v>
      </c>
      <c r="M122" s="254">
        <v>26.452059999999999</v>
      </c>
    </row>
    <row r="123" spans="1:13">
      <c r="A123" s="273">
        <v>114</v>
      </c>
      <c r="B123" s="254" t="s">
        <v>120</v>
      </c>
      <c r="C123" s="254">
        <v>578.85</v>
      </c>
      <c r="D123" s="256">
        <v>575.2833333333333</v>
      </c>
      <c r="E123" s="256">
        <v>566.56666666666661</v>
      </c>
      <c r="F123" s="256">
        <v>554.2833333333333</v>
      </c>
      <c r="G123" s="256">
        <v>545.56666666666661</v>
      </c>
      <c r="H123" s="256">
        <v>587.56666666666661</v>
      </c>
      <c r="I123" s="256">
        <v>596.2833333333333</v>
      </c>
      <c r="J123" s="256">
        <v>608.56666666666661</v>
      </c>
      <c r="K123" s="254">
        <v>584</v>
      </c>
      <c r="L123" s="254">
        <v>563</v>
      </c>
      <c r="M123" s="254">
        <v>89.852789999999999</v>
      </c>
    </row>
    <row r="124" spans="1:13">
      <c r="A124" s="273">
        <v>115</v>
      </c>
      <c r="B124" s="254" t="s">
        <v>800</v>
      </c>
      <c r="C124" s="254">
        <v>239.85</v>
      </c>
      <c r="D124" s="256">
        <v>238.6</v>
      </c>
      <c r="E124" s="256">
        <v>236.45</v>
      </c>
      <c r="F124" s="256">
        <v>233.04999999999998</v>
      </c>
      <c r="G124" s="256">
        <v>230.89999999999998</v>
      </c>
      <c r="H124" s="256">
        <v>242</v>
      </c>
      <c r="I124" s="256">
        <v>244.15000000000003</v>
      </c>
      <c r="J124" s="256">
        <v>247.55</v>
      </c>
      <c r="K124" s="254">
        <v>240.75</v>
      </c>
      <c r="L124" s="254">
        <v>235.2</v>
      </c>
      <c r="M124" s="254">
        <v>48.57</v>
      </c>
    </row>
    <row r="125" spans="1:13">
      <c r="A125" s="273">
        <v>116</v>
      </c>
      <c r="B125" s="254" t="s">
        <v>122</v>
      </c>
      <c r="C125" s="254">
        <v>1045.45</v>
      </c>
      <c r="D125" s="256">
        <v>1047.55</v>
      </c>
      <c r="E125" s="256">
        <v>1034.0999999999999</v>
      </c>
      <c r="F125" s="256">
        <v>1022.75</v>
      </c>
      <c r="G125" s="256">
        <v>1009.3</v>
      </c>
      <c r="H125" s="256">
        <v>1058.8999999999999</v>
      </c>
      <c r="I125" s="256">
        <v>1072.3500000000001</v>
      </c>
      <c r="J125" s="256">
        <v>1083.6999999999998</v>
      </c>
      <c r="K125" s="254">
        <v>1061</v>
      </c>
      <c r="L125" s="254">
        <v>1036.2</v>
      </c>
      <c r="M125" s="254">
        <v>41.39752</v>
      </c>
    </row>
    <row r="126" spans="1:13">
      <c r="A126" s="273">
        <v>117</v>
      </c>
      <c r="B126" s="254" t="s">
        <v>256</v>
      </c>
      <c r="C126" s="254">
        <v>5377.4</v>
      </c>
      <c r="D126" s="256">
        <v>5407.4666666666662</v>
      </c>
      <c r="E126" s="256">
        <v>5299.9333333333325</v>
      </c>
      <c r="F126" s="256">
        <v>5222.4666666666662</v>
      </c>
      <c r="G126" s="256">
        <v>5114.9333333333325</v>
      </c>
      <c r="H126" s="256">
        <v>5484.9333333333325</v>
      </c>
      <c r="I126" s="256">
        <v>5592.4666666666672</v>
      </c>
      <c r="J126" s="256">
        <v>5669.9333333333325</v>
      </c>
      <c r="K126" s="254">
        <v>5515</v>
      </c>
      <c r="L126" s="254">
        <v>5330</v>
      </c>
      <c r="M126" s="254">
        <v>10.872059999999999</v>
      </c>
    </row>
    <row r="127" spans="1:13">
      <c r="A127" s="273">
        <v>118</v>
      </c>
      <c r="B127" s="254" t="s">
        <v>124</v>
      </c>
      <c r="C127" s="254">
        <v>1560.75</v>
      </c>
      <c r="D127" s="256">
        <v>1561.9166666666667</v>
      </c>
      <c r="E127" s="256">
        <v>1547.8333333333335</v>
      </c>
      <c r="F127" s="256">
        <v>1534.9166666666667</v>
      </c>
      <c r="G127" s="256">
        <v>1520.8333333333335</v>
      </c>
      <c r="H127" s="256">
        <v>1574.8333333333335</v>
      </c>
      <c r="I127" s="256">
        <v>1588.916666666667</v>
      </c>
      <c r="J127" s="256">
        <v>1601.8333333333335</v>
      </c>
      <c r="K127" s="254">
        <v>1576</v>
      </c>
      <c r="L127" s="254">
        <v>1549</v>
      </c>
      <c r="M127" s="254">
        <v>33.268129999999999</v>
      </c>
    </row>
    <row r="128" spans="1:13">
      <c r="A128" s="273">
        <v>119</v>
      </c>
      <c r="B128" s="254" t="s">
        <v>121</v>
      </c>
      <c r="C128" s="254">
        <v>1821.95</v>
      </c>
      <c r="D128" s="256">
        <v>1823.5833333333333</v>
      </c>
      <c r="E128" s="256">
        <v>1803.8666666666666</v>
      </c>
      <c r="F128" s="256">
        <v>1785.7833333333333</v>
      </c>
      <c r="G128" s="256">
        <v>1766.0666666666666</v>
      </c>
      <c r="H128" s="256">
        <v>1841.6666666666665</v>
      </c>
      <c r="I128" s="256">
        <v>1861.3833333333332</v>
      </c>
      <c r="J128" s="256">
        <v>1879.4666666666665</v>
      </c>
      <c r="K128" s="254">
        <v>1843.3</v>
      </c>
      <c r="L128" s="254">
        <v>1805.5</v>
      </c>
      <c r="M128" s="254">
        <v>8.4110499999999995</v>
      </c>
    </row>
    <row r="129" spans="1:13">
      <c r="A129" s="273">
        <v>120</v>
      </c>
      <c r="B129" s="254" t="s">
        <v>257</v>
      </c>
      <c r="C129" s="254">
        <v>2108.65</v>
      </c>
      <c r="D129" s="256">
        <v>2112.9166666666665</v>
      </c>
      <c r="E129" s="256">
        <v>2085.833333333333</v>
      </c>
      <c r="F129" s="256">
        <v>2063.0166666666664</v>
      </c>
      <c r="G129" s="256">
        <v>2035.9333333333329</v>
      </c>
      <c r="H129" s="256">
        <v>2135.7333333333331</v>
      </c>
      <c r="I129" s="256">
        <v>2162.8166666666662</v>
      </c>
      <c r="J129" s="256">
        <v>2185.6333333333332</v>
      </c>
      <c r="K129" s="254">
        <v>2140</v>
      </c>
      <c r="L129" s="254">
        <v>2090.1</v>
      </c>
      <c r="M129" s="254">
        <v>2.0806900000000002</v>
      </c>
    </row>
    <row r="130" spans="1:13">
      <c r="A130" s="273">
        <v>121</v>
      </c>
      <c r="B130" s="254" t="s">
        <v>258</v>
      </c>
      <c r="C130" s="254">
        <v>167.1</v>
      </c>
      <c r="D130" s="256">
        <v>169.26666666666668</v>
      </c>
      <c r="E130" s="256">
        <v>164.13333333333335</v>
      </c>
      <c r="F130" s="256">
        <v>161.16666666666669</v>
      </c>
      <c r="G130" s="256">
        <v>156.03333333333336</v>
      </c>
      <c r="H130" s="256">
        <v>172.23333333333335</v>
      </c>
      <c r="I130" s="256">
        <v>177.36666666666667</v>
      </c>
      <c r="J130" s="256">
        <v>180.33333333333334</v>
      </c>
      <c r="K130" s="254">
        <v>174.4</v>
      </c>
      <c r="L130" s="254">
        <v>166.3</v>
      </c>
      <c r="M130" s="254">
        <v>55.385620000000003</v>
      </c>
    </row>
    <row r="131" spans="1:13">
      <c r="A131" s="273">
        <v>122</v>
      </c>
      <c r="B131" s="254" t="s">
        <v>128</v>
      </c>
      <c r="C131" s="254">
        <v>668.25</v>
      </c>
      <c r="D131" s="256">
        <v>675.44999999999993</v>
      </c>
      <c r="E131" s="256">
        <v>659.44999999999982</v>
      </c>
      <c r="F131" s="256">
        <v>650.64999999999986</v>
      </c>
      <c r="G131" s="256">
        <v>634.64999999999975</v>
      </c>
      <c r="H131" s="256">
        <v>684.24999999999989</v>
      </c>
      <c r="I131" s="256">
        <v>700.25000000000011</v>
      </c>
      <c r="J131" s="256">
        <v>709.05</v>
      </c>
      <c r="K131" s="254">
        <v>691.45</v>
      </c>
      <c r="L131" s="254">
        <v>666.65</v>
      </c>
      <c r="M131" s="254">
        <v>70.995289999999997</v>
      </c>
    </row>
    <row r="132" spans="1:13">
      <c r="A132" s="273">
        <v>123</v>
      </c>
      <c r="B132" s="254" t="s">
        <v>127</v>
      </c>
      <c r="C132" s="254">
        <v>386.55</v>
      </c>
      <c r="D132" s="256">
        <v>390.86666666666662</v>
      </c>
      <c r="E132" s="256">
        <v>379.98333333333323</v>
      </c>
      <c r="F132" s="256">
        <v>373.41666666666663</v>
      </c>
      <c r="G132" s="256">
        <v>362.53333333333325</v>
      </c>
      <c r="H132" s="256">
        <v>397.43333333333322</v>
      </c>
      <c r="I132" s="256">
        <v>408.31666666666655</v>
      </c>
      <c r="J132" s="256">
        <v>414.88333333333321</v>
      </c>
      <c r="K132" s="254">
        <v>401.75</v>
      </c>
      <c r="L132" s="254">
        <v>384.3</v>
      </c>
      <c r="M132" s="254">
        <v>90.094130000000007</v>
      </c>
    </row>
    <row r="133" spans="1:13">
      <c r="A133" s="273">
        <v>124</v>
      </c>
      <c r="B133" s="254" t="s">
        <v>129</v>
      </c>
      <c r="C133" s="254">
        <v>3126.45</v>
      </c>
      <c r="D133" s="256">
        <v>3131.8166666666671</v>
      </c>
      <c r="E133" s="256">
        <v>3104.6333333333341</v>
      </c>
      <c r="F133" s="256">
        <v>3082.8166666666671</v>
      </c>
      <c r="G133" s="256">
        <v>3055.6333333333341</v>
      </c>
      <c r="H133" s="256">
        <v>3153.6333333333341</v>
      </c>
      <c r="I133" s="256">
        <v>3180.8166666666675</v>
      </c>
      <c r="J133" s="256">
        <v>3202.6333333333341</v>
      </c>
      <c r="K133" s="254">
        <v>3159</v>
      </c>
      <c r="L133" s="254">
        <v>3110</v>
      </c>
      <c r="M133" s="254">
        <v>2.5752600000000001</v>
      </c>
    </row>
    <row r="134" spans="1:13">
      <c r="A134" s="273">
        <v>125</v>
      </c>
      <c r="B134" s="254" t="s">
        <v>131</v>
      </c>
      <c r="C134" s="254">
        <v>1732.3</v>
      </c>
      <c r="D134" s="256">
        <v>1740.1000000000001</v>
      </c>
      <c r="E134" s="256">
        <v>1717.2000000000003</v>
      </c>
      <c r="F134" s="256">
        <v>1702.1000000000001</v>
      </c>
      <c r="G134" s="256">
        <v>1679.2000000000003</v>
      </c>
      <c r="H134" s="256">
        <v>1755.2000000000003</v>
      </c>
      <c r="I134" s="256">
        <v>1778.1000000000004</v>
      </c>
      <c r="J134" s="256">
        <v>1793.2000000000003</v>
      </c>
      <c r="K134" s="254">
        <v>1763</v>
      </c>
      <c r="L134" s="254">
        <v>1725</v>
      </c>
      <c r="M134" s="254">
        <v>22.08015</v>
      </c>
    </row>
    <row r="135" spans="1:13">
      <c r="A135" s="273">
        <v>126</v>
      </c>
      <c r="B135" s="254" t="s">
        <v>132</v>
      </c>
      <c r="C135" s="254">
        <v>92.45</v>
      </c>
      <c r="D135" s="256">
        <v>92.833333333333329</v>
      </c>
      <c r="E135" s="256">
        <v>91.316666666666663</v>
      </c>
      <c r="F135" s="256">
        <v>90.183333333333337</v>
      </c>
      <c r="G135" s="256">
        <v>88.666666666666671</v>
      </c>
      <c r="H135" s="256">
        <v>93.966666666666654</v>
      </c>
      <c r="I135" s="256">
        <v>95.483333333333334</v>
      </c>
      <c r="J135" s="256">
        <v>96.616666666666646</v>
      </c>
      <c r="K135" s="254">
        <v>94.35</v>
      </c>
      <c r="L135" s="254">
        <v>91.7</v>
      </c>
      <c r="M135" s="254">
        <v>56.328949999999999</v>
      </c>
    </row>
    <row r="136" spans="1:13">
      <c r="A136" s="273">
        <v>127</v>
      </c>
      <c r="B136" s="254" t="s">
        <v>259</v>
      </c>
      <c r="C136" s="254">
        <v>2963.7</v>
      </c>
      <c r="D136" s="256">
        <v>2953.3833333333332</v>
      </c>
      <c r="E136" s="256">
        <v>2919.7666666666664</v>
      </c>
      <c r="F136" s="256">
        <v>2875.833333333333</v>
      </c>
      <c r="G136" s="256">
        <v>2842.2166666666662</v>
      </c>
      <c r="H136" s="256">
        <v>2997.3166666666666</v>
      </c>
      <c r="I136" s="256">
        <v>3030.9333333333334</v>
      </c>
      <c r="J136" s="256">
        <v>3074.8666666666668</v>
      </c>
      <c r="K136" s="254">
        <v>2987</v>
      </c>
      <c r="L136" s="254">
        <v>2909.45</v>
      </c>
      <c r="M136" s="254">
        <v>2.99987</v>
      </c>
    </row>
    <row r="137" spans="1:13">
      <c r="A137" s="273">
        <v>128</v>
      </c>
      <c r="B137" s="254" t="s">
        <v>133</v>
      </c>
      <c r="C137" s="254">
        <v>461.2</v>
      </c>
      <c r="D137" s="256">
        <v>463.61666666666662</v>
      </c>
      <c r="E137" s="256">
        <v>457.08333333333326</v>
      </c>
      <c r="F137" s="256">
        <v>452.96666666666664</v>
      </c>
      <c r="G137" s="256">
        <v>446.43333333333328</v>
      </c>
      <c r="H137" s="256">
        <v>467.73333333333323</v>
      </c>
      <c r="I137" s="256">
        <v>474.26666666666665</v>
      </c>
      <c r="J137" s="256">
        <v>478.38333333333321</v>
      </c>
      <c r="K137" s="254">
        <v>470.15</v>
      </c>
      <c r="L137" s="254">
        <v>459.5</v>
      </c>
      <c r="M137" s="254">
        <v>17.020199999999999</v>
      </c>
    </row>
    <row r="138" spans="1:13">
      <c r="A138" s="273">
        <v>129</v>
      </c>
      <c r="B138" s="254" t="s">
        <v>260</v>
      </c>
      <c r="C138" s="254">
        <v>4042.5</v>
      </c>
      <c r="D138" s="256">
        <v>4056.2166666666667</v>
      </c>
      <c r="E138" s="256">
        <v>4012.4333333333334</v>
      </c>
      <c r="F138" s="256">
        <v>3982.3666666666668</v>
      </c>
      <c r="G138" s="256">
        <v>3938.5833333333335</v>
      </c>
      <c r="H138" s="256">
        <v>4086.2833333333333</v>
      </c>
      <c r="I138" s="256">
        <v>4130.0666666666675</v>
      </c>
      <c r="J138" s="256">
        <v>4160.1333333333332</v>
      </c>
      <c r="K138" s="254">
        <v>4100</v>
      </c>
      <c r="L138" s="254">
        <v>4026.15</v>
      </c>
      <c r="M138" s="254">
        <v>2.0484200000000001</v>
      </c>
    </row>
    <row r="139" spans="1:13">
      <c r="A139" s="273">
        <v>130</v>
      </c>
      <c r="B139" s="254" t="s">
        <v>134</v>
      </c>
      <c r="C139" s="254">
        <v>1500.7</v>
      </c>
      <c r="D139" s="256">
        <v>1507.2333333333333</v>
      </c>
      <c r="E139" s="256">
        <v>1490.4666666666667</v>
      </c>
      <c r="F139" s="256">
        <v>1480.2333333333333</v>
      </c>
      <c r="G139" s="256">
        <v>1463.4666666666667</v>
      </c>
      <c r="H139" s="256">
        <v>1517.4666666666667</v>
      </c>
      <c r="I139" s="256">
        <v>1534.2333333333336</v>
      </c>
      <c r="J139" s="256">
        <v>1544.4666666666667</v>
      </c>
      <c r="K139" s="254">
        <v>1524</v>
      </c>
      <c r="L139" s="254">
        <v>1497</v>
      </c>
      <c r="M139" s="254">
        <v>14.56033</v>
      </c>
    </row>
    <row r="140" spans="1:13">
      <c r="A140" s="273">
        <v>131</v>
      </c>
      <c r="B140" s="254" t="s">
        <v>416</v>
      </c>
      <c r="C140" s="254">
        <v>682.4</v>
      </c>
      <c r="D140" s="256">
        <v>680.75</v>
      </c>
      <c r="E140" s="256">
        <v>675.65</v>
      </c>
      <c r="F140" s="256">
        <v>668.9</v>
      </c>
      <c r="G140" s="256">
        <v>663.8</v>
      </c>
      <c r="H140" s="256">
        <v>687.5</v>
      </c>
      <c r="I140" s="256">
        <v>692.59999999999991</v>
      </c>
      <c r="J140" s="256">
        <v>699.35</v>
      </c>
      <c r="K140" s="254">
        <v>685.85</v>
      </c>
      <c r="L140" s="254">
        <v>674</v>
      </c>
      <c r="M140" s="254">
        <v>38.573419999999999</v>
      </c>
    </row>
    <row r="141" spans="1:13">
      <c r="A141" s="273">
        <v>132</v>
      </c>
      <c r="B141" s="254" t="s">
        <v>135</v>
      </c>
      <c r="C141" s="254">
        <v>1140.0999999999999</v>
      </c>
      <c r="D141" s="256">
        <v>1144.5</v>
      </c>
      <c r="E141" s="256">
        <v>1131.5999999999999</v>
      </c>
      <c r="F141" s="256">
        <v>1123.0999999999999</v>
      </c>
      <c r="G141" s="256">
        <v>1110.1999999999998</v>
      </c>
      <c r="H141" s="256">
        <v>1153</v>
      </c>
      <c r="I141" s="256">
        <v>1165.9000000000001</v>
      </c>
      <c r="J141" s="256">
        <v>1174.4000000000001</v>
      </c>
      <c r="K141" s="254">
        <v>1157.4000000000001</v>
      </c>
      <c r="L141" s="254">
        <v>1136</v>
      </c>
      <c r="M141" s="254">
        <v>7.7240399999999996</v>
      </c>
    </row>
    <row r="142" spans="1:13">
      <c r="A142" s="273">
        <v>133</v>
      </c>
      <c r="B142" s="254" t="s">
        <v>146</v>
      </c>
      <c r="C142" s="254">
        <v>80417.95</v>
      </c>
      <c r="D142" s="256">
        <v>80619.3</v>
      </c>
      <c r="E142" s="256">
        <v>79898.650000000009</v>
      </c>
      <c r="F142" s="256">
        <v>79379.350000000006</v>
      </c>
      <c r="G142" s="256">
        <v>78658.700000000012</v>
      </c>
      <c r="H142" s="256">
        <v>81138.600000000006</v>
      </c>
      <c r="I142" s="256">
        <v>81859.25</v>
      </c>
      <c r="J142" s="256">
        <v>82378.55</v>
      </c>
      <c r="K142" s="254">
        <v>81339.95</v>
      </c>
      <c r="L142" s="254">
        <v>80100</v>
      </c>
      <c r="M142" s="254">
        <v>5.867E-2</v>
      </c>
    </row>
    <row r="143" spans="1:13">
      <c r="A143" s="273">
        <v>134</v>
      </c>
      <c r="B143" s="254" t="s">
        <v>143</v>
      </c>
      <c r="C143" s="254">
        <v>1165.25</v>
      </c>
      <c r="D143" s="256">
        <v>1170.1166666666668</v>
      </c>
      <c r="E143" s="256">
        <v>1157.4333333333336</v>
      </c>
      <c r="F143" s="256">
        <v>1149.6166666666668</v>
      </c>
      <c r="G143" s="256">
        <v>1136.9333333333336</v>
      </c>
      <c r="H143" s="256">
        <v>1177.9333333333336</v>
      </c>
      <c r="I143" s="256">
        <v>1190.616666666667</v>
      </c>
      <c r="J143" s="256">
        <v>1198.4333333333336</v>
      </c>
      <c r="K143" s="254">
        <v>1182.8</v>
      </c>
      <c r="L143" s="254">
        <v>1162.3</v>
      </c>
      <c r="M143" s="254">
        <v>7.9118000000000004</v>
      </c>
    </row>
    <row r="144" spans="1:13">
      <c r="A144" s="273">
        <v>135</v>
      </c>
      <c r="B144" s="254" t="s">
        <v>137</v>
      </c>
      <c r="C144" s="254">
        <v>160.65</v>
      </c>
      <c r="D144" s="256">
        <v>160.98333333333332</v>
      </c>
      <c r="E144" s="256">
        <v>158.86666666666665</v>
      </c>
      <c r="F144" s="256">
        <v>157.08333333333331</v>
      </c>
      <c r="G144" s="256">
        <v>154.96666666666664</v>
      </c>
      <c r="H144" s="256">
        <v>162.76666666666665</v>
      </c>
      <c r="I144" s="256">
        <v>164.88333333333333</v>
      </c>
      <c r="J144" s="256">
        <v>166.66666666666666</v>
      </c>
      <c r="K144" s="254">
        <v>163.1</v>
      </c>
      <c r="L144" s="254">
        <v>159.19999999999999</v>
      </c>
      <c r="M144" s="254">
        <v>57.4495</v>
      </c>
    </row>
    <row r="145" spans="1:13">
      <c r="A145" s="273">
        <v>136</v>
      </c>
      <c r="B145" s="254" t="s">
        <v>136</v>
      </c>
      <c r="C145" s="254">
        <v>776.25</v>
      </c>
      <c r="D145" s="256">
        <v>778.2833333333333</v>
      </c>
      <c r="E145" s="256">
        <v>768.96666666666658</v>
      </c>
      <c r="F145" s="256">
        <v>761.68333333333328</v>
      </c>
      <c r="G145" s="256">
        <v>752.36666666666656</v>
      </c>
      <c r="H145" s="256">
        <v>785.56666666666661</v>
      </c>
      <c r="I145" s="256">
        <v>794.88333333333321</v>
      </c>
      <c r="J145" s="256">
        <v>802.16666666666663</v>
      </c>
      <c r="K145" s="254">
        <v>787.6</v>
      </c>
      <c r="L145" s="254">
        <v>771</v>
      </c>
      <c r="M145" s="254">
        <v>20.100269999999998</v>
      </c>
    </row>
    <row r="146" spans="1:13">
      <c r="A146" s="273">
        <v>137</v>
      </c>
      <c r="B146" s="254" t="s">
        <v>138</v>
      </c>
      <c r="C146" s="254">
        <v>174.5</v>
      </c>
      <c r="D146" s="256">
        <v>175.78333333333333</v>
      </c>
      <c r="E146" s="256">
        <v>172.21666666666667</v>
      </c>
      <c r="F146" s="256">
        <v>169.93333333333334</v>
      </c>
      <c r="G146" s="256">
        <v>166.36666666666667</v>
      </c>
      <c r="H146" s="256">
        <v>178.06666666666666</v>
      </c>
      <c r="I146" s="256">
        <v>181.63333333333333</v>
      </c>
      <c r="J146" s="256">
        <v>183.91666666666666</v>
      </c>
      <c r="K146" s="254">
        <v>179.35</v>
      </c>
      <c r="L146" s="254">
        <v>173.5</v>
      </c>
      <c r="M146" s="254">
        <v>49.223350000000003</v>
      </c>
    </row>
    <row r="147" spans="1:13">
      <c r="A147" s="273">
        <v>138</v>
      </c>
      <c r="B147" s="254" t="s">
        <v>139</v>
      </c>
      <c r="C147" s="254">
        <v>527.15</v>
      </c>
      <c r="D147" s="256">
        <v>530.38333333333333</v>
      </c>
      <c r="E147" s="256">
        <v>522.26666666666665</v>
      </c>
      <c r="F147" s="256">
        <v>517.38333333333333</v>
      </c>
      <c r="G147" s="256">
        <v>509.26666666666665</v>
      </c>
      <c r="H147" s="256">
        <v>535.26666666666665</v>
      </c>
      <c r="I147" s="256">
        <v>543.38333333333321</v>
      </c>
      <c r="J147" s="256">
        <v>548.26666666666665</v>
      </c>
      <c r="K147" s="254">
        <v>538.5</v>
      </c>
      <c r="L147" s="254">
        <v>525.5</v>
      </c>
      <c r="M147" s="254">
        <v>19.83623</v>
      </c>
    </row>
    <row r="148" spans="1:13">
      <c r="A148" s="273">
        <v>139</v>
      </c>
      <c r="B148" s="254" t="s">
        <v>140</v>
      </c>
      <c r="C148" s="254">
        <v>7401.2</v>
      </c>
      <c r="D148" s="256">
        <v>7428.0666666666666</v>
      </c>
      <c r="E148" s="256">
        <v>7358.1333333333332</v>
      </c>
      <c r="F148" s="256">
        <v>7315.0666666666666</v>
      </c>
      <c r="G148" s="256">
        <v>7245.1333333333332</v>
      </c>
      <c r="H148" s="256">
        <v>7471.1333333333332</v>
      </c>
      <c r="I148" s="256">
        <v>7541.0666666666657</v>
      </c>
      <c r="J148" s="256">
        <v>7584.1333333333332</v>
      </c>
      <c r="K148" s="254">
        <v>7498</v>
      </c>
      <c r="L148" s="254">
        <v>7385</v>
      </c>
      <c r="M148" s="254">
        <v>3.9194</v>
      </c>
    </row>
    <row r="149" spans="1:13">
      <c r="A149" s="273">
        <v>140</v>
      </c>
      <c r="B149" s="254" t="s">
        <v>142</v>
      </c>
      <c r="C149" s="254">
        <v>1048.75</v>
      </c>
      <c r="D149" s="256">
        <v>1052.3166666666666</v>
      </c>
      <c r="E149" s="256">
        <v>1037.2333333333331</v>
      </c>
      <c r="F149" s="256">
        <v>1025.7166666666665</v>
      </c>
      <c r="G149" s="256">
        <v>1010.633333333333</v>
      </c>
      <c r="H149" s="256">
        <v>1063.8333333333333</v>
      </c>
      <c r="I149" s="256">
        <v>1078.9166666666667</v>
      </c>
      <c r="J149" s="256">
        <v>1090.4333333333334</v>
      </c>
      <c r="K149" s="254">
        <v>1067.4000000000001</v>
      </c>
      <c r="L149" s="254">
        <v>1040.8</v>
      </c>
      <c r="M149" s="254">
        <v>8.11327</v>
      </c>
    </row>
    <row r="150" spans="1:13">
      <c r="A150" s="273">
        <v>141</v>
      </c>
      <c r="B150" s="254" t="s">
        <v>144</v>
      </c>
      <c r="C150" s="254">
        <v>2522.6999999999998</v>
      </c>
      <c r="D150" s="256">
        <v>2532.2166666666667</v>
      </c>
      <c r="E150" s="256">
        <v>2502.4833333333336</v>
      </c>
      <c r="F150" s="256">
        <v>2482.2666666666669</v>
      </c>
      <c r="G150" s="256">
        <v>2452.5333333333338</v>
      </c>
      <c r="H150" s="256">
        <v>2552.4333333333334</v>
      </c>
      <c r="I150" s="256">
        <v>2582.1666666666661</v>
      </c>
      <c r="J150" s="256">
        <v>2602.3833333333332</v>
      </c>
      <c r="K150" s="254">
        <v>2561.9499999999998</v>
      </c>
      <c r="L150" s="254">
        <v>2512</v>
      </c>
      <c r="M150" s="254">
        <v>3.5953499999999998</v>
      </c>
    </row>
    <row r="151" spans="1:13">
      <c r="A151" s="273">
        <v>142</v>
      </c>
      <c r="B151" s="254" t="s">
        <v>262</v>
      </c>
      <c r="C151" s="254">
        <v>2176.4</v>
      </c>
      <c r="D151" s="256">
        <v>2183.7999999999997</v>
      </c>
      <c r="E151" s="256">
        <v>2152.5999999999995</v>
      </c>
      <c r="F151" s="256">
        <v>2128.7999999999997</v>
      </c>
      <c r="G151" s="256">
        <v>2097.5999999999995</v>
      </c>
      <c r="H151" s="256">
        <v>2207.5999999999995</v>
      </c>
      <c r="I151" s="256">
        <v>2238.7999999999993</v>
      </c>
      <c r="J151" s="256">
        <v>2262.5999999999995</v>
      </c>
      <c r="K151" s="254">
        <v>2215</v>
      </c>
      <c r="L151" s="254">
        <v>2160</v>
      </c>
      <c r="M151" s="254">
        <v>4.6052400000000002</v>
      </c>
    </row>
    <row r="152" spans="1:13">
      <c r="A152" s="273">
        <v>143</v>
      </c>
      <c r="B152" s="254" t="s">
        <v>147</v>
      </c>
      <c r="C152" s="254">
        <v>1533.25</v>
      </c>
      <c r="D152" s="256">
        <v>1544.6833333333332</v>
      </c>
      <c r="E152" s="256">
        <v>1517.1666666666663</v>
      </c>
      <c r="F152" s="256">
        <v>1501.083333333333</v>
      </c>
      <c r="G152" s="256">
        <v>1473.5666666666662</v>
      </c>
      <c r="H152" s="256">
        <v>1560.7666666666664</v>
      </c>
      <c r="I152" s="256">
        <v>1588.2833333333333</v>
      </c>
      <c r="J152" s="256">
        <v>1604.3666666666666</v>
      </c>
      <c r="K152" s="254">
        <v>1572.2</v>
      </c>
      <c r="L152" s="254">
        <v>1528.6</v>
      </c>
      <c r="M152" s="254">
        <v>6.8051500000000003</v>
      </c>
    </row>
    <row r="153" spans="1:13">
      <c r="A153" s="273">
        <v>144</v>
      </c>
      <c r="B153" s="254" t="s">
        <v>263</v>
      </c>
      <c r="C153" s="254">
        <v>1063.95</v>
      </c>
      <c r="D153" s="256">
        <v>1077.3166666666666</v>
      </c>
      <c r="E153" s="256">
        <v>1046.6333333333332</v>
      </c>
      <c r="F153" s="256">
        <v>1029.3166666666666</v>
      </c>
      <c r="G153" s="256">
        <v>998.63333333333321</v>
      </c>
      <c r="H153" s="256">
        <v>1094.6333333333332</v>
      </c>
      <c r="I153" s="256">
        <v>1125.3166666666666</v>
      </c>
      <c r="J153" s="256">
        <v>1142.6333333333332</v>
      </c>
      <c r="K153" s="254">
        <v>1108</v>
      </c>
      <c r="L153" s="254">
        <v>1060</v>
      </c>
      <c r="M153" s="254">
        <v>8.9385899999999996</v>
      </c>
    </row>
    <row r="154" spans="1:13">
      <c r="A154" s="273">
        <v>145</v>
      </c>
      <c r="B154" s="254" t="s">
        <v>152</v>
      </c>
      <c r="C154" s="254">
        <v>167.1</v>
      </c>
      <c r="D154" s="256">
        <v>167.70000000000002</v>
      </c>
      <c r="E154" s="256">
        <v>165.55000000000004</v>
      </c>
      <c r="F154" s="256">
        <v>164.00000000000003</v>
      </c>
      <c r="G154" s="256">
        <v>161.85000000000005</v>
      </c>
      <c r="H154" s="256">
        <v>169.25000000000003</v>
      </c>
      <c r="I154" s="256">
        <v>171.4</v>
      </c>
      <c r="J154" s="256">
        <v>172.95000000000002</v>
      </c>
      <c r="K154" s="254">
        <v>169.85</v>
      </c>
      <c r="L154" s="254">
        <v>166.15</v>
      </c>
      <c r="M154" s="254">
        <v>319.76361000000003</v>
      </c>
    </row>
    <row r="155" spans="1:13">
      <c r="A155" s="273">
        <v>146</v>
      </c>
      <c r="B155" s="254" t="s">
        <v>153</v>
      </c>
      <c r="C155" s="254">
        <v>117.45</v>
      </c>
      <c r="D155" s="256">
        <v>117.78333333333335</v>
      </c>
      <c r="E155" s="256">
        <v>116.86666666666669</v>
      </c>
      <c r="F155" s="256">
        <v>116.28333333333335</v>
      </c>
      <c r="G155" s="256">
        <v>115.36666666666669</v>
      </c>
      <c r="H155" s="256">
        <v>118.36666666666669</v>
      </c>
      <c r="I155" s="256">
        <v>119.28333333333335</v>
      </c>
      <c r="J155" s="256">
        <v>119.86666666666669</v>
      </c>
      <c r="K155" s="254">
        <v>118.7</v>
      </c>
      <c r="L155" s="254">
        <v>117.2</v>
      </c>
      <c r="M155" s="254">
        <v>120.37089</v>
      </c>
    </row>
    <row r="156" spans="1:13">
      <c r="A156" s="273">
        <v>147</v>
      </c>
      <c r="B156" s="254" t="s">
        <v>437</v>
      </c>
      <c r="C156" s="254">
        <v>3842.8</v>
      </c>
      <c r="D156" s="256">
        <v>3852.6</v>
      </c>
      <c r="E156" s="256">
        <v>3795.2</v>
      </c>
      <c r="F156" s="256">
        <v>3747.6</v>
      </c>
      <c r="G156" s="256">
        <v>3690.2</v>
      </c>
      <c r="H156" s="256">
        <v>3900.2</v>
      </c>
      <c r="I156" s="256">
        <v>3957.6000000000004</v>
      </c>
      <c r="J156" s="256">
        <v>4005.2</v>
      </c>
      <c r="K156" s="254">
        <v>3910</v>
      </c>
      <c r="L156" s="254">
        <v>3805</v>
      </c>
      <c r="M156" s="254">
        <v>1.39592</v>
      </c>
    </row>
    <row r="157" spans="1:13">
      <c r="A157" s="273">
        <v>148</v>
      </c>
      <c r="B157" s="254" t="s">
        <v>151</v>
      </c>
      <c r="C157" s="254">
        <v>17618.900000000001</v>
      </c>
      <c r="D157" s="256">
        <v>17618.95</v>
      </c>
      <c r="E157" s="256">
        <v>17538.050000000003</v>
      </c>
      <c r="F157" s="256">
        <v>17457.2</v>
      </c>
      <c r="G157" s="256">
        <v>17376.300000000003</v>
      </c>
      <c r="H157" s="256">
        <v>17699.800000000003</v>
      </c>
      <c r="I157" s="256">
        <v>17780.700000000004</v>
      </c>
      <c r="J157" s="256">
        <v>17861.550000000003</v>
      </c>
      <c r="K157" s="254">
        <v>17699.849999999999</v>
      </c>
      <c r="L157" s="254">
        <v>17538.099999999999</v>
      </c>
      <c r="M157" s="254">
        <v>0.29868</v>
      </c>
    </row>
    <row r="158" spans="1:13">
      <c r="A158" s="273">
        <v>149</v>
      </c>
      <c r="B158" s="254" t="s">
        <v>768</v>
      </c>
      <c r="C158" s="254">
        <v>377.6</v>
      </c>
      <c r="D158" s="256">
        <v>380.83333333333331</v>
      </c>
      <c r="E158" s="256">
        <v>370.06666666666661</v>
      </c>
      <c r="F158" s="256">
        <v>362.5333333333333</v>
      </c>
      <c r="G158" s="256">
        <v>351.76666666666659</v>
      </c>
      <c r="H158" s="256">
        <v>388.36666666666662</v>
      </c>
      <c r="I158" s="256">
        <v>399.13333333333338</v>
      </c>
      <c r="J158" s="256">
        <v>406.66666666666663</v>
      </c>
      <c r="K158" s="254">
        <v>391.6</v>
      </c>
      <c r="L158" s="254">
        <v>373.3</v>
      </c>
      <c r="M158" s="254">
        <v>37.768009999999997</v>
      </c>
    </row>
    <row r="159" spans="1:13">
      <c r="A159" s="273">
        <v>150</v>
      </c>
      <c r="B159" s="254" t="s">
        <v>265</v>
      </c>
      <c r="C159" s="254">
        <v>664.4</v>
      </c>
      <c r="D159" s="256">
        <v>660.55000000000007</v>
      </c>
      <c r="E159" s="256">
        <v>654.10000000000014</v>
      </c>
      <c r="F159" s="256">
        <v>643.80000000000007</v>
      </c>
      <c r="G159" s="256">
        <v>637.35000000000014</v>
      </c>
      <c r="H159" s="256">
        <v>670.85000000000014</v>
      </c>
      <c r="I159" s="256">
        <v>677.30000000000018</v>
      </c>
      <c r="J159" s="256">
        <v>687.60000000000014</v>
      </c>
      <c r="K159" s="254">
        <v>667</v>
      </c>
      <c r="L159" s="254">
        <v>650.25</v>
      </c>
      <c r="M159" s="254">
        <v>4.7673300000000003</v>
      </c>
    </row>
    <row r="160" spans="1:13">
      <c r="A160" s="273">
        <v>151</v>
      </c>
      <c r="B160" s="254" t="s">
        <v>155</v>
      </c>
      <c r="C160" s="254">
        <v>117.05</v>
      </c>
      <c r="D160" s="256">
        <v>117.76666666666665</v>
      </c>
      <c r="E160" s="256">
        <v>116.1333333333333</v>
      </c>
      <c r="F160" s="256">
        <v>115.21666666666664</v>
      </c>
      <c r="G160" s="256">
        <v>113.58333333333329</v>
      </c>
      <c r="H160" s="256">
        <v>118.68333333333331</v>
      </c>
      <c r="I160" s="256">
        <v>120.31666666666666</v>
      </c>
      <c r="J160" s="256">
        <v>121.23333333333332</v>
      </c>
      <c r="K160" s="254">
        <v>119.4</v>
      </c>
      <c r="L160" s="254">
        <v>116.85</v>
      </c>
      <c r="M160" s="254">
        <v>171.51883000000001</v>
      </c>
    </row>
    <row r="161" spans="1:13">
      <c r="A161" s="273">
        <v>152</v>
      </c>
      <c r="B161" s="254" t="s">
        <v>154</v>
      </c>
      <c r="C161" s="254">
        <v>172.7</v>
      </c>
      <c r="D161" s="256">
        <v>172.61666666666667</v>
      </c>
      <c r="E161" s="256">
        <v>169.23333333333335</v>
      </c>
      <c r="F161" s="256">
        <v>165.76666666666668</v>
      </c>
      <c r="G161" s="256">
        <v>162.38333333333335</v>
      </c>
      <c r="H161" s="256">
        <v>176.08333333333334</v>
      </c>
      <c r="I161" s="256">
        <v>179.46666666666667</v>
      </c>
      <c r="J161" s="256">
        <v>182.93333333333334</v>
      </c>
      <c r="K161" s="254">
        <v>176</v>
      </c>
      <c r="L161" s="254">
        <v>169.15</v>
      </c>
      <c r="M161" s="254">
        <v>14.44388</v>
      </c>
    </row>
    <row r="162" spans="1:13">
      <c r="A162" s="273">
        <v>153</v>
      </c>
      <c r="B162" s="254" t="s">
        <v>267</v>
      </c>
      <c r="C162" s="254">
        <v>2944.75</v>
      </c>
      <c r="D162" s="256">
        <v>2969.2666666666664</v>
      </c>
      <c r="E162" s="256">
        <v>2914.5333333333328</v>
      </c>
      <c r="F162" s="256">
        <v>2884.3166666666666</v>
      </c>
      <c r="G162" s="256">
        <v>2829.583333333333</v>
      </c>
      <c r="H162" s="256">
        <v>2999.4833333333327</v>
      </c>
      <c r="I162" s="256">
        <v>3054.2166666666662</v>
      </c>
      <c r="J162" s="256">
        <v>3084.4333333333325</v>
      </c>
      <c r="K162" s="254">
        <v>3024</v>
      </c>
      <c r="L162" s="254">
        <v>2939.05</v>
      </c>
      <c r="M162" s="254">
        <v>1.8976900000000001</v>
      </c>
    </row>
    <row r="163" spans="1:13">
      <c r="A163" s="273">
        <v>154</v>
      </c>
      <c r="B163" s="254" t="s">
        <v>156</v>
      </c>
      <c r="C163" s="254">
        <v>30413.55</v>
      </c>
      <c r="D163" s="256">
        <v>30585.55</v>
      </c>
      <c r="E163" s="256">
        <v>30053.35</v>
      </c>
      <c r="F163" s="256">
        <v>29693.149999999998</v>
      </c>
      <c r="G163" s="256">
        <v>29160.949999999997</v>
      </c>
      <c r="H163" s="256">
        <v>30945.75</v>
      </c>
      <c r="I163" s="256">
        <v>31477.950000000004</v>
      </c>
      <c r="J163" s="256">
        <v>31838.15</v>
      </c>
      <c r="K163" s="254">
        <v>31117.75</v>
      </c>
      <c r="L163" s="254">
        <v>30225.35</v>
      </c>
      <c r="M163" s="254">
        <v>0.36819000000000002</v>
      </c>
    </row>
    <row r="164" spans="1:13">
      <c r="A164" s="273">
        <v>155</v>
      </c>
      <c r="B164" s="254" t="s">
        <v>158</v>
      </c>
      <c r="C164" s="254">
        <v>223.8</v>
      </c>
      <c r="D164" s="256">
        <v>224.56666666666669</v>
      </c>
      <c r="E164" s="256">
        <v>222.73333333333338</v>
      </c>
      <c r="F164" s="256">
        <v>221.66666666666669</v>
      </c>
      <c r="G164" s="256">
        <v>219.83333333333337</v>
      </c>
      <c r="H164" s="256">
        <v>225.63333333333338</v>
      </c>
      <c r="I164" s="256">
        <v>227.4666666666667</v>
      </c>
      <c r="J164" s="256">
        <v>228.53333333333339</v>
      </c>
      <c r="K164" s="254">
        <v>226.4</v>
      </c>
      <c r="L164" s="254">
        <v>223.5</v>
      </c>
      <c r="M164" s="254">
        <v>24.4923</v>
      </c>
    </row>
    <row r="165" spans="1:13">
      <c r="A165" s="273">
        <v>156</v>
      </c>
      <c r="B165" s="254" t="s">
        <v>269</v>
      </c>
      <c r="C165" s="254">
        <v>5740.65</v>
      </c>
      <c r="D165" s="256">
        <v>5730.2166666666672</v>
      </c>
      <c r="E165" s="256">
        <v>5710.4333333333343</v>
      </c>
      <c r="F165" s="256">
        <v>5680.2166666666672</v>
      </c>
      <c r="G165" s="256">
        <v>5660.4333333333343</v>
      </c>
      <c r="H165" s="256">
        <v>5760.4333333333343</v>
      </c>
      <c r="I165" s="256">
        <v>5780.2166666666672</v>
      </c>
      <c r="J165" s="256">
        <v>5810.4333333333343</v>
      </c>
      <c r="K165" s="254">
        <v>5750</v>
      </c>
      <c r="L165" s="254">
        <v>5700</v>
      </c>
      <c r="M165" s="254">
        <v>0.27768999999999999</v>
      </c>
    </row>
    <row r="166" spans="1:13">
      <c r="A166" s="273">
        <v>157</v>
      </c>
      <c r="B166" s="254" t="s">
        <v>160</v>
      </c>
      <c r="C166" s="254">
        <v>2283.4499999999998</v>
      </c>
      <c r="D166" s="256">
        <v>2282.15</v>
      </c>
      <c r="E166" s="256">
        <v>2262.3000000000002</v>
      </c>
      <c r="F166" s="256">
        <v>2241.15</v>
      </c>
      <c r="G166" s="256">
        <v>2221.3000000000002</v>
      </c>
      <c r="H166" s="256">
        <v>2303.3000000000002</v>
      </c>
      <c r="I166" s="256">
        <v>2323.1499999999996</v>
      </c>
      <c r="J166" s="256">
        <v>2344.3000000000002</v>
      </c>
      <c r="K166" s="254">
        <v>2302</v>
      </c>
      <c r="L166" s="254">
        <v>2261</v>
      </c>
      <c r="M166" s="254">
        <v>3.9714100000000001</v>
      </c>
    </row>
    <row r="167" spans="1:13">
      <c r="A167" s="273">
        <v>158</v>
      </c>
      <c r="B167" s="254" t="s">
        <v>157</v>
      </c>
      <c r="C167" s="254">
        <v>2320.4499999999998</v>
      </c>
      <c r="D167" s="256">
        <v>2338.4333333333329</v>
      </c>
      <c r="E167" s="256">
        <v>2293.1166666666659</v>
      </c>
      <c r="F167" s="256">
        <v>2265.7833333333328</v>
      </c>
      <c r="G167" s="256">
        <v>2220.4666666666658</v>
      </c>
      <c r="H167" s="256">
        <v>2365.766666666666</v>
      </c>
      <c r="I167" s="256">
        <v>2411.0833333333326</v>
      </c>
      <c r="J167" s="256">
        <v>2438.4166666666661</v>
      </c>
      <c r="K167" s="254">
        <v>2383.75</v>
      </c>
      <c r="L167" s="254">
        <v>2311.1</v>
      </c>
      <c r="M167" s="254">
        <v>6.02</v>
      </c>
    </row>
    <row r="168" spans="1:13">
      <c r="A168" s="273">
        <v>159</v>
      </c>
      <c r="B168" s="254" t="s">
        <v>446</v>
      </c>
      <c r="C168" s="254">
        <v>1965.2</v>
      </c>
      <c r="D168" s="256">
        <v>1966.0166666666667</v>
      </c>
      <c r="E168" s="256">
        <v>1950.1833333333334</v>
      </c>
      <c r="F168" s="256">
        <v>1935.1666666666667</v>
      </c>
      <c r="G168" s="256">
        <v>1919.3333333333335</v>
      </c>
      <c r="H168" s="256">
        <v>1981.0333333333333</v>
      </c>
      <c r="I168" s="256">
        <v>1996.8666666666668</v>
      </c>
      <c r="J168" s="256">
        <v>2011.8833333333332</v>
      </c>
      <c r="K168" s="254">
        <v>1981.85</v>
      </c>
      <c r="L168" s="254">
        <v>1951</v>
      </c>
      <c r="M168" s="254">
        <v>2.1346799999999999</v>
      </c>
    </row>
    <row r="169" spans="1:13">
      <c r="A169" s="273">
        <v>160</v>
      </c>
      <c r="B169" s="254" t="s">
        <v>159</v>
      </c>
      <c r="C169" s="254">
        <v>121.4</v>
      </c>
      <c r="D169" s="256">
        <v>122.05000000000001</v>
      </c>
      <c r="E169" s="256">
        <v>120.15000000000002</v>
      </c>
      <c r="F169" s="256">
        <v>118.9</v>
      </c>
      <c r="G169" s="256">
        <v>117.00000000000001</v>
      </c>
      <c r="H169" s="256">
        <v>123.30000000000003</v>
      </c>
      <c r="I169" s="256">
        <v>125.2</v>
      </c>
      <c r="J169" s="256">
        <v>126.45000000000003</v>
      </c>
      <c r="K169" s="254">
        <v>123.95</v>
      </c>
      <c r="L169" s="254">
        <v>120.8</v>
      </c>
      <c r="M169" s="254">
        <v>35.657539999999997</v>
      </c>
    </row>
    <row r="170" spans="1:13">
      <c r="A170" s="273">
        <v>161</v>
      </c>
      <c r="B170" s="254" t="s">
        <v>162</v>
      </c>
      <c r="C170" s="254">
        <v>231.15</v>
      </c>
      <c r="D170" s="256">
        <v>231.28333333333333</v>
      </c>
      <c r="E170" s="256">
        <v>229.41666666666666</v>
      </c>
      <c r="F170" s="256">
        <v>227.68333333333334</v>
      </c>
      <c r="G170" s="256">
        <v>225.81666666666666</v>
      </c>
      <c r="H170" s="256">
        <v>233.01666666666665</v>
      </c>
      <c r="I170" s="256">
        <v>234.88333333333333</v>
      </c>
      <c r="J170" s="256">
        <v>236.61666666666665</v>
      </c>
      <c r="K170" s="254">
        <v>233.15</v>
      </c>
      <c r="L170" s="254">
        <v>229.55</v>
      </c>
      <c r="M170" s="254">
        <v>49.162570000000002</v>
      </c>
    </row>
    <row r="171" spans="1:13">
      <c r="A171" s="273">
        <v>162</v>
      </c>
      <c r="B171" s="254" t="s">
        <v>270</v>
      </c>
      <c r="C171" s="254">
        <v>289.10000000000002</v>
      </c>
      <c r="D171" s="256">
        <v>288.40000000000003</v>
      </c>
      <c r="E171" s="256">
        <v>285.70000000000005</v>
      </c>
      <c r="F171" s="256">
        <v>282.3</v>
      </c>
      <c r="G171" s="256">
        <v>279.60000000000002</v>
      </c>
      <c r="H171" s="256">
        <v>291.80000000000007</v>
      </c>
      <c r="I171" s="256">
        <v>294.5</v>
      </c>
      <c r="J171" s="256">
        <v>297.90000000000009</v>
      </c>
      <c r="K171" s="254">
        <v>291.10000000000002</v>
      </c>
      <c r="L171" s="254">
        <v>285</v>
      </c>
      <c r="M171" s="254">
        <v>5.0594900000000003</v>
      </c>
    </row>
    <row r="172" spans="1:13">
      <c r="A172" s="273">
        <v>163</v>
      </c>
      <c r="B172" s="254" t="s">
        <v>271</v>
      </c>
      <c r="C172" s="254">
        <v>13186.95</v>
      </c>
      <c r="D172" s="256">
        <v>13265.65</v>
      </c>
      <c r="E172" s="256">
        <v>13081.3</v>
      </c>
      <c r="F172" s="256">
        <v>12975.65</v>
      </c>
      <c r="G172" s="256">
        <v>12791.3</v>
      </c>
      <c r="H172" s="256">
        <v>13371.3</v>
      </c>
      <c r="I172" s="256">
        <v>13555.650000000001</v>
      </c>
      <c r="J172" s="256">
        <v>13661.3</v>
      </c>
      <c r="K172" s="254">
        <v>13450</v>
      </c>
      <c r="L172" s="254">
        <v>13160</v>
      </c>
      <c r="M172" s="254">
        <v>5.0619999999999998E-2</v>
      </c>
    </row>
    <row r="173" spans="1:13">
      <c r="A173" s="273">
        <v>164</v>
      </c>
      <c r="B173" s="254" t="s">
        <v>161</v>
      </c>
      <c r="C173" s="254">
        <v>41.05</v>
      </c>
      <c r="D173" s="256">
        <v>41.4</v>
      </c>
      <c r="E173" s="256">
        <v>40.549999999999997</v>
      </c>
      <c r="F173" s="256">
        <v>40.049999999999997</v>
      </c>
      <c r="G173" s="256">
        <v>39.199999999999996</v>
      </c>
      <c r="H173" s="256">
        <v>41.9</v>
      </c>
      <c r="I173" s="256">
        <v>42.750000000000007</v>
      </c>
      <c r="J173" s="256">
        <v>43.25</v>
      </c>
      <c r="K173" s="254">
        <v>42.25</v>
      </c>
      <c r="L173" s="254">
        <v>40.9</v>
      </c>
      <c r="M173" s="254">
        <v>604.54510000000005</v>
      </c>
    </row>
    <row r="174" spans="1:13">
      <c r="A174" s="273">
        <v>165</v>
      </c>
      <c r="B174" s="254" t="s">
        <v>165</v>
      </c>
      <c r="C174" s="254">
        <v>215.75</v>
      </c>
      <c r="D174" s="256">
        <v>219.08333333333334</v>
      </c>
      <c r="E174" s="256">
        <v>211.76666666666668</v>
      </c>
      <c r="F174" s="256">
        <v>207.78333333333333</v>
      </c>
      <c r="G174" s="256">
        <v>200.46666666666667</v>
      </c>
      <c r="H174" s="256">
        <v>223.06666666666669</v>
      </c>
      <c r="I174" s="256">
        <v>230.38333333333335</v>
      </c>
      <c r="J174" s="256">
        <v>234.3666666666667</v>
      </c>
      <c r="K174" s="254">
        <v>226.4</v>
      </c>
      <c r="L174" s="254">
        <v>215.1</v>
      </c>
      <c r="M174" s="254">
        <v>143.00382999999999</v>
      </c>
    </row>
    <row r="175" spans="1:13">
      <c r="A175" s="273">
        <v>166</v>
      </c>
      <c r="B175" s="254" t="s">
        <v>166</v>
      </c>
      <c r="C175" s="254">
        <v>143.44999999999999</v>
      </c>
      <c r="D175" s="256">
        <v>144.63333333333333</v>
      </c>
      <c r="E175" s="256">
        <v>141.81666666666666</v>
      </c>
      <c r="F175" s="256">
        <v>140.18333333333334</v>
      </c>
      <c r="G175" s="256">
        <v>137.36666666666667</v>
      </c>
      <c r="H175" s="256">
        <v>146.26666666666665</v>
      </c>
      <c r="I175" s="256">
        <v>149.08333333333331</v>
      </c>
      <c r="J175" s="256">
        <v>150.71666666666664</v>
      </c>
      <c r="K175" s="254">
        <v>147.44999999999999</v>
      </c>
      <c r="L175" s="254">
        <v>143</v>
      </c>
      <c r="M175" s="254">
        <v>43.846490000000003</v>
      </c>
    </row>
    <row r="176" spans="1:13">
      <c r="A176" s="273">
        <v>167</v>
      </c>
      <c r="B176" s="254" t="s">
        <v>167</v>
      </c>
      <c r="C176" s="254">
        <v>2092.6</v>
      </c>
      <c r="D176" s="256">
        <v>2096.85</v>
      </c>
      <c r="E176" s="256">
        <v>2076.75</v>
      </c>
      <c r="F176" s="256">
        <v>2060.9</v>
      </c>
      <c r="G176" s="256">
        <v>2040.8000000000002</v>
      </c>
      <c r="H176" s="256">
        <v>2112.6999999999998</v>
      </c>
      <c r="I176" s="256">
        <v>2132.7999999999993</v>
      </c>
      <c r="J176" s="256">
        <v>2148.6499999999996</v>
      </c>
      <c r="K176" s="254">
        <v>2116.9499999999998</v>
      </c>
      <c r="L176" s="254">
        <v>2081</v>
      </c>
      <c r="M176" s="254">
        <v>51.62088</v>
      </c>
    </row>
    <row r="177" spans="1:13">
      <c r="A177" s="273">
        <v>168</v>
      </c>
      <c r="B177" s="254" t="s">
        <v>792</v>
      </c>
      <c r="C177" s="254">
        <v>984.4</v>
      </c>
      <c r="D177" s="256">
        <v>983.65</v>
      </c>
      <c r="E177" s="256">
        <v>973.4</v>
      </c>
      <c r="F177" s="256">
        <v>962.4</v>
      </c>
      <c r="G177" s="256">
        <v>952.15</v>
      </c>
      <c r="H177" s="256">
        <v>994.65</v>
      </c>
      <c r="I177" s="256">
        <v>1004.9</v>
      </c>
      <c r="J177" s="256">
        <v>1015.9</v>
      </c>
      <c r="K177" s="254">
        <v>993.9</v>
      </c>
      <c r="L177" s="254">
        <v>972.65</v>
      </c>
      <c r="M177" s="254">
        <v>14.06822</v>
      </c>
    </row>
    <row r="178" spans="1:13">
      <c r="A178" s="273">
        <v>169</v>
      </c>
      <c r="B178" s="254" t="s">
        <v>274</v>
      </c>
      <c r="C178" s="254">
        <v>1021.6</v>
      </c>
      <c r="D178" s="256">
        <v>1016.5666666666666</v>
      </c>
      <c r="E178" s="256">
        <v>1007.1333333333332</v>
      </c>
      <c r="F178" s="256">
        <v>992.66666666666663</v>
      </c>
      <c r="G178" s="256">
        <v>983.23333333333323</v>
      </c>
      <c r="H178" s="256">
        <v>1031.0333333333333</v>
      </c>
      <c r="I178" s="256">
        <v>1040.4666666666667</v>
      </c>
      <c r="J178" s="256">
        <v>1054.9333333333332</v>
      </c>
      <c r="K178" s="254">
        <v>1026</v>
      </c>
      <c r="L178" s="254">
        <v>1002.1</v>
      </c>
      <c r="M178" s="254">
        <v>8.6889000000000003</v>
      </c>
    </row>
    <row r="179" spans="1:13">
      <c r="A179" s="273">
        <v>170</v>
      </c>
      <c r="B179" s="254" t="s">
        <v>172</v>
      </c>
      <c r="C179" s="254">
        <v>7544.05</v>
      </c>
      <c r="D179" s="256">
        <v>7545.416666666667</v>
      </c>
      <c r="E179" s="256">
        <v>7450.8333333333339</v>
      </c>
      <c r="F179" s="256">
        <v>7357.6166666666668</v>
      </c>
      <c r="G179" s="256">
        <v>7263.0333333333338</v>
      </c>
      <c r="H179" s="256">
        <v>7638.6333333333341</v>
      </c>
      <c r="I179" s="256">
        <v>7733.2166666666681</v>
      </c>
      <c r="J179" s="256">
        <v>7826.4333333333343</v>
      </c>
      <c r="K179" s="254">
        <v>7640</v>
      </c>
      <c r="L179" s="254">
        <v>7452.2</v>
      </c>
      <c r="M179" s="254">
        <v>1.0490299999999999</v>
      </c>
    </row>
    <row r="180" spans="1:13">
      <c r="A180" s="273">
        <v>171</v>
      </c>
      <c r="B180" s="254" t="s">
        <v>462</v>
      </c>
      <c r="C180" s="254">
        <v>7913.45</v>
      </c>
      <c r="D180" s="256">
        <v>7860.4833333333336</v>
      </c>
      <c r="E180" s="256">
        <v>7782.9666666666672</v>
      </c>
      <c r="F180" s="256">
        <v>7652.4833333333336</v>
      </c>
      <c r="G180" s="256">
        <v>7574.9666666666672</v>
      </c>
      <c r="H180" s="256">
        <v>7990.9666666666672</v>
      </c>
      <c r="I180" s="256">
        <v>8068.4833333333336</v>
      </c>
      <c r="J180" s="256">
        <v>8198.9666666666672</v>
      </c>
      <c r="K180" s="254">
        <v>7938</v>
      </c>
      <c r="L180" s="254">
        <v>7730</v>
      </c>
      <c r="M180" s="254">
        <v>0.35210999999999998</v>
      </c>
    </row>
    <row r="181" spans="1:13">
      <c r="A181" s="273">
        <v>172</v>
      </c>
      <c r="B181" s="254" t="s">
        <v>170</v>
      </c>
      <c r="C181" s="254">
        <v>27581.8</v>
      </c>
      <c r="D181" s="256">
        <v>27704.5</v>
      </c>
      <c r="E181" s="256">
        <v>27319</v>
      </c>
      <c r="F181" s="256">
        <v>27056.2</v>
      </c>
      <c r="G181" s="256">
        <v>26670.7</v>
      </c>
      <c r="H181" s="256">
        <v>27967.3</v>
      </c>
      <c r="I181" s="256">
        <v>28352.799999999999</v>
      </c>
      <c r="J181" s="256">
        <v>28615.599999999999</v>
      </c>
      <c r="K181" s="254">
        <v>28090</v>
      </c>
      <c r="L181" s="254">
        <v>27441.7</v>
      </c>
      <c r="M181" s="254">
        <v>0.54037000000000002</v>
      </c>
    </row>
    <row r="182" spans="1:13">
      <c r="A182" s="273">
        <v>173</v>
      </c>
      <c r="B182" s="254" t="s">
        <v>173</v>
      </c>
      <c r="C182" s="254">
        <v>1431.55</v>
      </c>
      <c r="D182" s="256">
        <v>1433.6166666666666</v>
      </c>
      <c r="E182" s="256">
        <v>1420.1333333333332</v>
      </c>
      <c r="F182" s="256">
        <v>1408.7166666666667</v>
      </c>
      <c r="G182" s="256">
        <v>1395.2333333333333</v>
      </c>
      <c r="H182" s="256">
        <v>1445.0333333333331</v>
      </c>
      <c r="I182" s="256">
        <v>1458.5166666666662</v>
      </c>
      <c r="J182" s="256">
        <v>1469.9333333333329</v>
      </c>
      <c r="K182" s="254">
        <v>1447.1</v>
      </c>
      <c r="L182" s="254">
        <v>1422.2</v>
      </c>
      <c r="M182" s="254">
        <v>12.35327</v>
      </c>
    </row>
    <row r="183" spans="1:13">
      <c r="A183" s="273">
        <v>174</v>
      </c>
      <c r="B183" s="254" t="s">
        <v>171</v>
      </c>
      <c r="C183" s="254">
        <v>2013.45</v>
      </c>
      <c r="D183" s="256">
        <v>2020.3</v>
      </c>
      <c r="E183" s="256">
        <v>1996.6</v>
      </c>
      <c r="F183" s="256">
        <v>1979.75</v>
      </c>
      <c r="G183" s="256">
        <v>1956.05</v>
      </c>
      <c r="H183" s="256">
        <v>2037.1499999999999</v>
      </c>
      <c r="I183" s="256">
        <v>2060.8500000000004</v>
      </c>
      <c r="J183" s="256">
        <v>2077.6999999999998</v>
      </c>
      <c r="K183" s="254">
        <v>2044</v>
      </c>
      <c r="L183" s="254">
        <v>2003.45</v>
      </c>
      <c r="M183" s="254">
        <v>2.4359099999999998</v>
      </c>
    </row>
    <row r="184" spans="1:13">
      <c r="A184" s="273">
        <v>175</v>
      </c>
      <c r="B184" s="254" t="s">
        <v>169</v>
      </c>
      <c r="C184" s="254">
        <v>424.45</v>
      </c>
      <c r="D184" s="256">
        <v>427.31666666666661</v>
      </c>
      <c r="E184" s="256">
        <v>419.23333333333323</v>
      </c>
      <c r="F184" s="256">
        <v>414.01666666666665</v>
      </c>
      <c r="G184" s="256">
        <v>405.93333333333328</v>
      </c>
      <c r="H184" s="256">
        <v>432.53333333333319</v>
      </c>
      <c r="I184" s="256">
        <v>440.61666666666656</v>
      </c>
      <c r="J184" s="256">
        <v>445.83333333333314</v>
      </c>
      <c r="K184" s="254">
        <v>435.4</v>
      </c>
      <c r="L184" s="254">
        <v>422.1</v>
      </c>
      <c r="M184" s="254">
        <v>214.33043000000001</v>
      </c>
    </row>
    <row r="185" spans="1:13">
      <c r="A185" s="273">
        <v>176</v>
      </c>
      <c r="B185" s="254" t="s">
        <v>168</v>
      </c>
      <c r="C185" s="254">
        <v>122.9</v>
      </c>
      <c r="D185" s="256">
        <v>124.86666666666667</v>
      </c>
      <c r="E185" s="256">
        <v>120.53333333333336</v>
      </c>
      <c r="F185" s="256">
        <v>118.16666666666669</v>
      </c>
      <c r="G185" s="256">
        <v>113.83333333333337</v>
      </c>
      <c r="H185" s="256">
        <v>127.23333333333335</v>
      </c>
      <c r="I185" s="256">
        <v>131.56666666666666</v>
      </c>
      <c r="J185" s="256">
        <v>133.93333333333334</v>
      </c>
      <c r="K185" s="254">
        <v>129.19999999999999</v>
      </c>
      <c r="L185" s="254">
        <v>122.5</v>
      </c>
      <c r="M185" s="254">
        <v>445.41931</v>
      </c>
    </row>
    <row r="186" spans="1:13">
      <c r="A186" s="273">
        <v>177</v>
      </c>
      <c r="B186" s="254" t="s">
        <v>175</v>
      </c>
      <c r="C186" s="254">
        <v>666.9</v>
      </c>
      <c r="D186" s="256">
        <v>670.9666666666667</v>
      </c>
      <c r="E186" s="256">
        <v>661.03333333333342</v>
      </c>
      <c r="F186" s="256">
        <v>655.16666666666674</v>
      </c>
      <c r="G186" s="256">
        <v>645.23333333333346</v>
      </c>
      <c r="H186" s="256">
        <v>676.83333333333337</v>
      </c>
      <c r="I186" s="256">
        <v>686.76666666666677</v>
      </c>
      <c r="J186" s="256">
        <v>692.63333333333333</v>
      </c>
      <c r="K186" s="254">
        <v>680.9</v>
      </c>
      <c r="L186" s="254">
        <v>665.1</v>
      </c>
      <c r="M186" s="254">
        <v>25.480160000000001</v>
      </c>
    </row>
    <row r="187" spans="1:13">
      <c r="A187" s="273">
        <v>178</v>
      </c>
      <c r="B187" s="254" t="s">
        <v>176</v>
      </c>
      <c r="C187" s="254">
        <v>522.04999999999995</v>
      </c>
      <c r="D187" s="256">
        <v>525.34999999999991</v>
      </c>
      <c r="E187" s="256">
        <v>516.29999999999984</v>
      </c>
      <c r="F187" s="256">
        <v>510.54999999999995</v>
      </c>
      <c r="G187" s="256">
        <v>501.49999999999989</v>
      </c>
      <c r="H187" s="256">
        <v>531.0999999999998</v>
      </c>
      <c r="I187" s="256">
        <v>540.15</v>
      </c>
      <c r="J187" s="256">
        <v>545.89999999999975</v>
      </c>
      <c r="K187" s="254">
        <v>534.4</v>
      </c>
      <c r="L187" s="254">
        <v>519.6</v>
      </c>
      <c r="M187" s="254">
        <v>17.501280000000001</v>
      </c>
    </row>
    <row r="188" spans="1:13">
      <c r="A188" s="273">
        <v>179</v>
      </c>
      <c r="B188" s="254" t="s">
        <v>275</v>
      </c>
      <c r="C188" s="254">
        <v>585.65</v>
      </c>
      <c r="D188" s="256">
        <v>585.38333333333333</v>
      </c>
      <c r="E188" s="256">
        <v>579.61666666666667</v>
      </c>
      <c r="F188" s="256">
        <v>573.58333333333337</v>
      </c>
      <c r="G188" s="256">
        <v>567.81666666666672</v>
      </c>
      <c r="H188" s="256">
        <v>591.41666666666663</v>
      </c>
      <c r="I188" s="256">
        <v>597.18333333333328</v>
      </c>
      <c r="J188" s="256">
        <v>603.21666666666658</v>
      </c>
      <c r="K188" s="254">
        <v>591.15</v>
      </c>
      <c r="L188" s="254">
        <v>579.35</v>
      </c>
      <c r="M188" s="254">
        <v>5.8805100000000001</v>
      </c>
    </row>
    <row r="189" spans="1:13">
      <c r="A189" s="273">
        <v>180</v>
      </c>
      <c r="B189" s="254" t="s">
        <v>188</v>
      </c>
      <c r="C189" s="254">
        <v>598.9</v>
      </c>
      <c r="D189" s="256">
        <v>602.0333333333333</v>
      </c>
      <c r="E189" s="256">
        <v>592.86666666666656</v>
      </c>
      <c r="F189" s="256">
        <v>586.83333333333326</v>
      </c>
      <c r="G189" s="256">
        <v>577.66666666666652</v>
      </c>
      <c r="H189" s="256">
        <v>608.06666666666661</v>
      </c>
      <c r="I189" s="256">
        <v>617.23333333333335</v>
      </c>
      <c r="J189" s="256">
        <v>623.26666666666665</v>
      </c>
      <c r="K189" s="254">
        <v>611.20000000000005</v>
      </c>
      <c r="L189" s="254">
        <v>596</v>
      </c>
      <c r="M189" s="254">
        <v>12.49216</v>
      </c>
    </row>
    <row r="190" spans="1:13">
      <c r="A190" s="273">
        <v>181</v>
      </c>
      <c r="B190" s="254" t="s">
        <v>177</v>
      </c>
      <c r="C190" s="254">
        <v>764.3</v>
      </c>
      <c r="D190" s="256">
        <v>766.5333333333333</v>
      </c>
      <c r="E190" s="256">
        <v>753.56666666666661</v>
      </c>
      <c r="F190" s="256">
        <v>742.83333333333326</v>
      </c>
      <c r="G190" s="256">
        <v>729.86666666666656</v>
      </c>
      <c r="H190" s="256">
        <v>777.26666666666665</v>
      </c>
      <c r="I190" s="256">
        <v>790.23333333333335</v>
      </c>
      <c r="J190" s="256">
        <v>800.9666666666667</v>
      </c>
      <c r="K190" s="254">
        <v>779.5</v>
      </c>
      <c r="L190" s="254">
        <v>755.8</v>
      </c>
      <c r="M190" s="254">
        <v>23.495509999999999</v>
      </c>
    </row>
    <row r="191" spans="1:13">
      <c r="A191" s="273">
        <v>182</v>
      </c>
      <c r="B191" s="254" t="s">
        <v>183</v>
      </c>
      <c r="C191" s="254">
        <v>3258.5</v>
      </c>
      <c r="D191" s="256">
        <v>3262.7999999999997</v>
      </c>
      <c r="E191" s="256">
        <v>3227.5999999999995</v>
      </c>
      <c r="F191" s="256">
        <v>3196.7</v>
      </c>
      <c r="G191" s="256">
        <v>3161.4999999999995</v>
      </c>
      <c r="H191" s="256">
        <v>3293.6999999999994</v>
      </c>
      <c r="I191" s="256">
        <v>3328.8999999999992</v>
      </c>
      <c r="J191" s="256">
        <v>3359.7999999999993</v>
      </c>
      <c r="K191" s="254">
        <v>3298</v>
      </c>
      <c r="L191" s="254">
        <v>3231.9</v>
      </c>
      <c r="M191" s="254">
        <v>24.85811</v>
      </c>
    </row>
    <row r="192" spans="1:13">
      <c r="A192" s="273">
        <v>183</v>
      </c>
      <c r="B192" s="254" t="s">
        <v>782</v>
      </c>
      <c r="C192" s="254">
        <v>763.3</v>
      </c>
      <c r="D192" s="256">
        <v>762.1</v>
      </c>
      <c r="E192" s="256">
        <v>758.2</v>
      </c>
      <c r="F192" s="256">
        <v>753.1</v>
      </c>
      <c r="G192" s="256">
        <v>749.2</v>
      </c>
      <c r="H192" s="256">
        <v>767.2</v>
      </c>
      <c r="I192" s="256">
        <v>771.09999999999991</v>
      </c>
      <c r="J192" s="256">
        <v>776.2</v>
      </c>
      <c r="K192" s="254">
        <v>766</v>
      </c>
      <c r="L192" s="254">
        <v>757</v>
      </c>
      <c r="M192" s="254">
        <v>15.40033</v>
      </c>
    </row>
    <row r="193" spans="1:13">
      <c r="A193" s="273">
        <v>184</v>
      </c>
      <c r="B193" s="254" t="s">
        <v>178</v>
      </c>
      <c r="C193" s="254">
        <v>4199</v>
      </c>
      <c r="D193" s="256">
        <v>4219.3</v>
      </c>
      <c r="E193" s="256">
        <v>4159.8</v>
      </c>
      <c r="F193" s="256">
        <v>4120.6000000000004</v>
      </c>
      <c r="G193" s="256">
        <v>4061.1000000000004</v>
      </c>
      <c r="H193" s="256">
        <v>4258.5</v>
      </c>
      <c r="I193" s="256">
        <v>4318</v>
      </c>
      <c r="J193" s="256">
        <v>4357.2</v>
      </c>
      <c r="K193" s="254">
        <v>4278.8</v>
      </c>
      <c r="L193" s="254">
        <v>4180.1000000000004</v>
      </c>
      <c r="M193" s="254">
        <v>1.1819900000000001</v>
      </c>
    </row>
    <row r="194" spans="1:13">
      <c r="A194" s="273">
        <v>185</v>
      </c>
      <c r="B194" s="254" t="s">
        <v>179</v>
      </c>
      <c r="C194" s="254">
        <v>306.35000000000002</v>
      </c>
      <c r="D194" s="256">
        <v>308.7166666666667</v>
      </c>
      <c r="E194" s="256">
        <v>302.63333333333338</v>
      </c>
      <c r="F194" s="256">
        <v>298.91666666666669</v>
      </c>
      <c r="G194" s="256">
        <v>292.83333333333337</v>
      </c>
      <c r="H194" s="256">
        <v>312.43333333333339</v>
      </c>
      <c r="I194" s="256">
        <v>318.51666666666665</v>
      </c>
      <c r="J194" s="256">
        <v>322.23333333333341</v>
      </c>
      <c r="K194" s="254">
        <v>314.8</v>
      </c>
      <c r="L194" s="254">
        <v>305</v>
      </c>
      <c r="M194" s="254">
        <v>873.60324000000003</v>
      </c>
    </row>
    <row r="195" spans="1:13">
      <c r="A195" s="273">
        <v>186</v>
      </c>
      <c r="B195" s="254" t="s">
        <v>181</v>
      </c>
      <c r="C195" s="254">
        <v>123.4</v>
      </c>
      <c r="D195" s="256">
        <v>124.21666666666665</v>
      </c>
      <c r="E195" s="256">
        <v>121.58333333333331</v>
      </c>
      <c r="F195" s="256">
        <v>119.76666666666667</v>
      </c>
      <c r="G195" s="256">
        <v>117.13333333333333</v>
      </c>
      <c r="H195" s="256">
        <v>126.0333333333333</v>
      </c>
      <c r="I195" s="256">
        <v>128.66666666666666</v>
      </c>
      <c r="J195" s="256">
        <v>130.48333333333329</v>
      </c>
      <c r="K195" s="254">
        <v>126.85</v>
      </c>
      <c r="L195" s="254">
        <v>122.4</v>
      </c>
      <c r="M195" s="254">
        <v>338.70195999999999</v>
      </c>
    </row>
    <row r="196" spans="1:13">
      <c r="A196" s="273">
        <v>187</v>
      </c>
      <c r="B196" s="245" t="s">
        <v>182</v>
      </c>
      <c r="C196" s="245">
        <v>1189.75</v>
      </c>
      <c r="D196" s="280">
        <v>1200.3166666666666</v>
      </c>
      <c r="E196" s="280">
        <v>1170.6333333333332</v>
      </c>
      <c r="F196" s="280">
        <v>1151.5166666666667</v>
      </c>
      <c r="G196" s="280">
        <v>1121.8333333333333</v>
      </c>
      <c r="H196" s="280">
        <v>1219.4333333333332</v>
      </c>
      <c r="I196" s="280">
        <v>1249.1166666666666</v>
      </c>
      <c r="J196" s="280">
        <v>1268.2333333333331</v>
      </c>
      <c r="K196" s="245">
        <v>1230</v>
      </c>
      <c r="L196" s="245">
        <v>1181.2</v>
      </c>
      <c r="M196" s="245">
        <v>124.10585</v>
      </c>
    </row>
    <row r="197" spans="1:13">
      <c r="A197" s="273">
        <v>188</v>
      </c>
      <c r="B197" s="245" t="s">
        <v>184</v>
      </c>
      <c r="C197" s="245">
        <v>1060.1500000000001</v>
      </c>
      <c r="D197" s="280">
        <v>1056.1833333333334</v>
      </c>
      <c r="E197" s="280">
        <v>1048.9666666666667</v>
      </c>
      <c r="F197" s="280">
        <v>1037.7833333333333</v>
      </c>
      <c r="G197" s="280">
        <v>1030.5666666666666</v>
      </c>
      <c r="H197" s="280">
        <v>1067.3666666666668</v>
      </c>
      <c r="I197" s="280">
        <v>1074.5833333333335</v>
      </c>
      <c r="J197" s="280">
        <v>1085.7666666666669</v>
      </c>
      <c r="K197" s="245">
        <v>1063.4000000000001</v>
      </c>
      <c r="L197" s="245">
        <v>1045</v>
      </c>
      <c r="M197" s="245">
        <v>21.719470000000001</v>
      </c>
    </row>
    <row r="198" spans="1:13">
      <c r="A198" s="273">
        <v>189</v>
      </c>
      <c r="B198" s="245" t="s">
        <v>164</v>
      </c>
      <c r="C198" s="245">
        <v>1077.3</v>
      </c>
      <c r="D198" s="280">
        <v>1086.05</v>
      </c>
      <c r="E198" s="280">
        <v>1057.25</v>
      </c>
      <c r="F198" s="280">
        <v>1037.2</v>
      </c>
      <c r="G198" s="280">
        <v>1008.4000000000001</v>
      </c>
      <c r="H198" s="280">
        <v>1106.0999999999999</v>
      </c>
      <c r="I198" s="280">
        <v>1134.8999999999996</v>
      </c>
      <c r="J198" s="280">
        <v>1154.9499999999998</v>
      </c>
      <c r="K198" s="245">
        <v>1114.8499999999999</v>
      </c>
      <c r="L198" s="245">
        <v>1066</v>
      </c>
      <c r="M198" s="245">
        <v>7.8119500000000004</v>
      </c>
    </row>
    <row r="199" spans="1:13">
      <c r="A199" s="273">
        <v>190</v>
      </c>
      <c r="B199" s="245" t="s">
        <v>185</v>
      </c>
      <c r="C199" s="245">
        <v>1726.35</v>
      </c>
      <c r="D199" s="280">
        <v>1731.2</v>
      </c>
      <c r="E199" s="280">
        <v>1716.4</v>
      </c>
      <c r="F199" s="280">
        <v>1706.45</v>
      </c>
      <c r="G199" s="280">
        <v>1691.65</v>
      </c>
      <c r="H199" s="280">
        <v>1741.15</v>
      </c>
      <c r="I199" s="280">
        <v>1755.9499999999998</v>
      </c>
      <c r="J199" s="280">
        <v>1765.9</v>
      </c>
      <c r="K199" s="245">
        <v>1746</v>
      </c>
      <c r="L199" s="245">
        <v>1721.25</v>
      </c>
      <c r="M199" s="245">
        <v>11.67637</v>
      </c>
    </row>
    <row r="200" spans="1:13">
      <c r="A200" s="273">
        <v>191</v>
      </c>
      <c r="B200" s="245" t="s">
        <v>186</v>
      </c>
      <c r="C200" s="245">
        <v>2945.5</v>
      </c>
      <c r="D200" s="280">
        <v>2951.7333333333336</v>
      </c>
      <c r="E200" s="280">
        <v>2925.9666666666672</v>
      </c>
      <c r="F200" s="280">
        <v>2906.4333333333334</v>
      </c>
      <c r="G200" s="280">
        <v>2880.666666666667</v>
      </c>
      <c r="H200" s="280">
        <v>2971.2666666666673</v>
      </c>
      <c r="I200" s="280">
        <v>2997.0333333333338</v>
      </c>
      <c r="J200" s="280">
        <v>3016.5666666666675</v>
      </c>
      <c r="K200" s="245">
        <v>2977.5</v>
      </c>
      <c r="L200" s="245">
        <v>2932.2</v>
      </c>
      <c r="M200" s="245">
        <v>1.19434</v>
      </c>
    </row>
    <row r="201" spans="1:13">
      <c r="A201" s="273">
        <v>192</v>
      </c>
      <c r="B201" s="245" t="s">
        <v>187</v>
      </c>
      <c r="C201" s="245">
        <v>471.25</v>
      </c>
      <c r="D201" s="280">
        <v>470.9666666666667</v>
      </c>
      <c r="E201" s="280">
        <v>466.93333333333339</v>
      </c>
      <c r="F201" s="280">
        <v>462.61666666666667</v>
      </c>
      <c r="G201" s="280">
        <v>458.58333333333337</v>
      </c>
      <c r="H201" s="280">
        <v>475.28333333333342</v>
      </c>
      <c r="I201" s="280">
        <v>479.31666666666672</v>
      </c>
      <c r="J201" s="280">
        <v>483.63333333333344</v>
      </c>
      <c r="K201" s="245">
        <v>475</v>
      </c>
      <c r="L201" s="245">
        <v>466.65</v>
      </c>
      <c r="M201" s="245">
        <v>10.06484</v>
      </c>
    </row>
    <row r="202" spans="1:13">
      <c r="A202" s="273">
        <v>193</v>
      </c>
      <c r="B202" s="245" t="s">
        <v>492</v>
      </c>
      <c r="C202" s="245">
        <v>921.3</v>
      </c>
      <c r="D202" s="280">
        <v>925.08333333333337</v>
      </c>
      <c r="E202" s="280">
        <v>902.2166666666667</v>
      </c>
      <c r="F202" s="280">
        <v>883.13333333333333</v>
      </c>
      <c r="G202" s="280">
        <v>860.26666666666665</v>
      </c>
      <c r="H202" s="280">
        <v>944.16666666666674</v>
      </c>
      <c r="I202" s="280">
        <v>967.0333333333333</v>
      </c>
      <c r="J202" s="280">
        <v>986.11666666666679</v>
      </c>
      <c r="K202" s="245">
        <v>947.95</v>
      </c>
      <c r="L202" s="245">
        <v>906</v>
      </c>
      <c r="M202" s="245">
        <v>21.798639999999999</v>
      </c>
    </row>
    <row r="203" spans="1:13">
      <c r="A203" s="273">
        <v>194</v>
      </c>
      <c r="B203" s="245" t="s">
        <v>193</v>
      </c>
      <c r="C203" s="245">
        <v>814.1</v>
      </c>
      <c r="D203" s="280">
        <v>815.4</v>
      </c>
      <c r="E203" s="280">
        <v>806.05</v>
      </c>
      <c r="F203" s="280">
        <v>798</v>
      </c>
      <c r="G203" s="280">
        <v>788.65</v>
      </c>
      <c r="H203" s="280">
        <v>823.44999999999993</v>
      </c>
      <c r="I203" s="280">
        <v>832.80000000000007</v>
      </c>
      <c r="J203" s="280">
        <v>840.84999999999991</v>
      </c>
      <c r="K203" s="245">
        <v>824.75</v>
      </c>
      <c r="L203" s="245">
        <v>807.35</v>
      </c>
      <c r="M203" s="245">
        <v>25.366530000000001</v>
      </c>
    </row>
    <row r="204" spans="1:13">
      <c r="A204" s="273">
        <v>195</v>
      </c>
      <c r="B204" s="245" t="s">
        <v>191</v>
      </c>
      <c r="C204" s="245">
        <v>6901.9</v>
      </c>
      <c r="D204" s="280">
        <v>6913.2666666666664</v>
      </c>
      <c r="E204" s="280">
        <v>6831.6333333333332</v>
      </c>
      <c r="F204" s="280">
        <v>6761.3666666666668</v>
      </c>
      <c r="G204" s="280">
        <v>6679.7333333333336</v>
      </c>
      <c r="H204" s="280">
        <v>6983.5333333333328</v>
      </c>
      <c r="I204" s="280">
        <v>7065.1666666666661</v>
      </c>
      <c r="J204" s="280">
        <v>7135.4333333333325</v>
      </c>
      <c r="K204" s="245">
        <v>6994.9</v>
      </c>
      <c r="L204" s="245">
        <v>6843</v>
      </c>
      <c r="M204" s="245">
        <v>3.6560999999999999</v>
      </c>
    </row>
    <row r="205" spans="1:13">
      <c r="A205" s="273">
        <v>196</v>
      </c>
      <c r="B205" s="245" t="s">
        <v>192</v>
      </c>
      <c r="C205" s="245">
        <v>37.049999999999997</v>
      </c>
      <c r="D205" s="280">
        <v>37.35</v>
      </c>
      <c r="E205" s="280">
        <v>36.5</v>
      </c>
      <c r="F205" s="280">
        <v>35.949999999999996</v>
      </c>
      <c r="G205" s="280">
        <v>35.099999999999994</v>
      </c>
      <c r="H205" s="280">
        <v>37.900000000000006</v>
      </c>
      <c r="I205" s="280">
        <v>38.750000000000014</v>
      </c>
      <c r="J205" s="280">
        <v>39.300000000000011</v>
      </c>
      <c r="K205" s="245">
        <v>38.200000000000003</v>
      </c>
      <c r="L205" s="245">
        <v>36.799999999999997</v>
      </c>
      <c r="M205" s="245">
        <v>118.31968999999999</v>
      </c>
    </row>
    <row r="206" spans="1:13">
      <c r="A206" s="273">
        <v>197</v>
      </c>
      <c r="B206" s="245" t="s">
        <v>189</v>
      </c>
      <c r="C206" s="245">
        <v>1420.2</v>
      </c>
      <c r="D206" s="280">
        <v>1423.4166666666667</v>
      </c>
      <c r="E206" s="280">
        <v>1408.9333333333334</v>
      </c>
      <c r="F206" s="280">
        <v>1397.6666666666667</v>
      </c>
      <c r="G206" s="280">
        <v>1383.1833333333334</v>
      </c>
      <c r="H206" s="280">
        <v>1434.6833333333334</v>
      </c>
      <c r="I206" s="280">
        <v>1449.1666666666665</v>
      </c>
      <c r="J206" s="280">
        <v>1460.4333333333334</v>
      </c>
      <c r="K206" s="245">
        <v>1437.9</v>
      </c>
      <c r="L206" s="245">
        <v>1412.15</v>
      </c>
      <c r="M206" s="245">
        <v>1.7099500000000001</v>
      </c>
    </row>
    <row r="207" spans="1:13">
      <c r="A207" s="273">
        <v>198</v>
      </c>
      <c r="B207" s="245" t="s">
        <v>141</v>
      </c>
      <c r="C207" s="245">
        <v>656.9</v>
      </c>
      <c r="D207" s="280">
        <v>660.01666666666654</v>
      </c>
      <c r="E207" s="280">
        <v>650.73333333333312</v>
      </c>
      <c r="F207" s="280">
        <v>644.56666666666661</v>
      </c>
      <c r="G207" s="280">
        <v>635.28333333333319</v>
      </c>
      <c r="H207" s="280">
        <v>666.18333333333305</v>
      </c>
      <c r="I207" s="280">
        <v>675.46666666666658</v>
      </c>
      <c r="J207" s="280">
        <v>681.63333333333298</v>
      </c>
      <c r="K207" s="245">
        <v>669.3</v>
      </c>
      <c r="L207" s="245">
        <v>653.85</v>
      </c>
      <c r="M207" s="245">
        <v>8.3031000000000006</v>
      </c>
    </row>
    <row r="208" spans="1:13">
      <c r="A208" s="273">
        <v>199</v>
      </c>
      <c r="B208" s="245" t="s">
        <v>277</v>
      </c>
      <c r="C208" s="245">
        <v>258.85000000000002</v>
      </c>
      <c r="D208" s="280">
        <v>259.16666666666669</v>
      </c>
      <c r="E208" s="280">
        <v>257.33333333333337</v>
      </c>
      <c r="F208" s="280">
        <v>255.81666666666666</v>
      </c>
      <c r="G208" s="280">
        <v>253.98333333333335</v>
      </c>
      <c r="H208" s="280">
        <v>260.68333333333339</v>
      </c>
      <c r="I208" s="280">
        <v>262.51666666666677</v>
      </c>
      <c r="J208" s="280">
        <v>264.03333333333342</v>
      </c>
      <c r="K208" s="245">
        <v>261</v>
      </c>
      <c r="L208" s="245">
        <v>257.64999999999998</v>
      </c>
      <c r="M208" s="245">
        <v>3.09409</v>
      </c>
    </row>
    <row r="209" spans="1:13">
      <c r="A209" s="273">
        <v>200</v>
      </c>
      <c r="B209" s="245" t="s">
        <v>504</v>
      </c>
      <c r="C209" s="245">
        <v>769.95</v>
      </c>
      <c r="D209" s="280">
        <v>764.43333333333339</v>
      </c>
      <c r="E209" s="280">
        <v>754.86666666666679</v>
      </c>
      <c r="F209" s="280">
        <v>739.78333333333342</v>
      </c>
      <c r="G209" s="280">
        <v>730.21666666666681</v>
      </c>
      <c r="H209" s="280">
        <v>779.51666666666677</v>
      </c>
      <c r="I209" s="280">
        <v>789.08333333333337</v>
      </c>
      <c r="J209" s="280">
        <v>804.16666666666674</v>
      </c>
      <c r="K209" s="245">
        <v>774</v>
      </c>
      <c r="L209" s="245">
        <v>749.35</v>
      </c>
      <c r="M209" s="245">
        <v>7.2540100000000001</v>
      </c>
    </row>
    <row r="210" spans="1:13">
      <c r="A210" s="273">
        <v>201</v>
      </c>
      <c r="B210" s="245" t="s">
        <v>194</v>
      </c>
      <c r="C210" s="245">
        <v>264.55</v>
      </c>
      <c r="D210" s="280">
        <v>266.55</v>
      </c>
      <c r="E210" s="280">
        <v>260.70000000000005</v>
      </c>
      <c r="F210" s="280">
        <v>256.85000000000002</v>
      </c>
      <c r="G210" s="280">
        <v>251.00000000000006</v>
      </c>
      <c r="H210" s="280">
        <v>270.40000000000003</v>
      </c>
      <c r="I210" s="280">
        <v>276.25000000000006</v>
      </c>
      <c r="J210" s="280">
        <v>280.10000000000002</v>
      </c>
      <c r="K210" s="245">
        <v>272.39999999999998</v>
      </c>
      <c r="L210" s="245">
        <v>262.7</v>
      </c>
      <c r="M210" s="245">
        <v>74.173559999999995</v>
      </c>
    </row>
    <row r="211" spans="1:13">
      <c r="A211" s="273">
        <v>202</v>
      </c>
      <c r="B211" s="245" t="s">
        <v>118</v>
      </c>
      <c r="C211" s="245">
        <v>8.8000000000000007</v>
      </c>
      <c r="D211" s="280">
        <v>8.8666666666666654</v>
      </c>
      <c r="E211" s="280">
        <v>8.6333333333333311</v>
      </c>
      <c r="F211" s="280">
        <v>8.466666666666665</v>
      </c>
      <c r="G211" s="280">
        <v>8.2333333333333307</v>
      </c>
      <c r="H211" s="280">
        <v>9.0333333333333314</v>
      </c>
      <c r="I211" s="280">
        <v>9.2666666666666657</v>
      </c>
      <c r="J211" s="280">
        <v>9.4333333333333318</v>
      </c>
      <c r="K211" s="245">
        <v>9.1</v>
      </c>
      <c r="L211" s="245">
        <v>8.6999999999999993</v>
      </c>
      <c r="M211" s="245">
        <v>1860.3549800000001</v>
      </c>
    </row>
    <row r="212" spans="1:13">
      <c r="A212" s="273">
        <v>203</v>
      </c>
      <c r="B212" s="245" t="s">
        <v>195</v>
      </c>
      <c r="C212" s="245">
        <v>1011.7</v>
      </c>
      <c r="D212" s="280">
        <v>1014.2666666666668</v>
      </c>
      <c r="E212" s="280">
        <v>1003.7333333333336</v>
      </c>
      <c r="F212" s="280">
        <v>995.76666666666677</v>
      </c>
      <c r="G212" s="280">
        <v>985.23333333333358</v>
      </c>
      <c r="H212" s="280">
        <v>1022.2333333333336</v>
      </c>
      <c r="I212" s="280">
        <v>1032.7666666666667</v>
      </c>
      <c r="J212" s="280">
        <v>1040.7333333333336</v>
      </c>
      <c r="K212" s="245">
        <v>1024.8</v>
      </c>
      <c r="L212" s="245">
        <v>1006.3</v>
      </c>
      <c r="M212" s="245">
        <v>8.0647099999999998</v>
      </c>
    </row>
    <row r="213" spans="1:13">
      <c r="A213" s="273">
        <v>204</v>
      </c>
      <c r="B213" s="245" t="s">
        <v>510</v>
      </c>
      <c r="C213" s="245">
        <v>2219.85</v>
      </c>
      <c r="D213" s="280">
        <v>2224.65</v>
      </c>
      <c r="E213" s="280">
        <v>2202.3000000000002</v>
      </c>
      <c r="F213" s="280">
        <v>2184.75</v>
      </c>
      <c r="G213" s="280">
        <v>2162.4</v>
      </c>
      <c r="H213" s="280">
        <v>2242.2000000000003</v>
      </c>
      <c r="I213" s="280">
        <v>2264.5499999999997</v>
      </c>
      <c r="J213" s="280">
        <v>2282.1000000000004</v>
      </c>
      <c r="K213" s="245">
        <v>2247</v>
      </c>
      <c r="L213" s="245">
        <v>2207.1</v>
      </c>
      <c r="M213" s="245">
        <v>0.66625000000000001</v>
      </c>
    </row>
    <row r="214" spans="1:13">
      <c r="A214" s="273">
        <v>205</v>
      </c>
      <c r="B214" s="245" t="s">
        <v>196</v>
      </c>
      <c r="C214" s="280">
        <v>531</v>
      </c>
      <c r="D214" s="280">
        <v>531.98333333333335</v>
      </c>
      <c r="E214" s="280">
        <v>527.01666666666665</v>
      </c>
      <c r="F214" s="280">
        <v>523.0333333333333</v>
      </c>
      <c r="G214" s="280">
        <v>518.06666666666661</v>
      </c>
      <c r="H214" s="280">
        <v>535.9666666666667</v>
      </c>
      <c r="I214" s="280">
        <v>540.93333333333339</v>
      </c>
      <c r="J214" s="280">
        <v>544.91666666666674</v>
      </c>
      <c r="K214" s="280">
        <v>536.95000000000005</v>
      </c>
      <c r="L214" s="280">
        <v>528</v>
      </c>
      <c r="M214" s="280">
        <v>45.655099999999997</v>
      </c>
    </row>
    <row r="215" spans="1:13">
      <c r="A215" s="273">
        <v>206</v>
      </c>
      <c r="B215" s="245" t="s">
        <v>197</v>
      </c>
      <c r="C215" s="280">
        <v>13.35</v>
      </c>
      <c r="D215" s="280">
        <v>13.366666666666665</v>
      </c>
      <c r="E215" s="280">
        <v>13.283333333333331</v>
      </c>
      <c r="F215" s="280">
        <v>13.216666666666667</v>
      </c>
      <c r="G215" s="280">
        <v>13.133333333333333</v>
      </c>
      <c r="H215" s="280">
        <v>13.43333333333333</v>
      </c>
      <c r="I215" s="280">
        <v>13.516666666666662</v>
      </c>
      <c r="J215" s="280">
        <v>13.583333333333329</v>
      </c>
      <c r="K215" s="280">
        <v>13.45</v>
      </c>
      <c r="L215" s="280">
        <v>13.3</v>
      </c>
      <c r="M215" s="280">
        <v>685.07663000000002</v>
      </c>
    </row>
    <row r="216" spans="1:13">
      <c r="A216" s="273">
        <v>207</v>
      </c>
      <c r="B216" s="245" t="s">
        <v>198</v>
      </c>
      <c r="C216" s="280">
        <v>216.15</v>
      </c>
      <c r="D216" s="280">
        <v>217.91666666666666</v>
      </c>
      <c r="E216" s="280">
        <v>212.7833333333333</v>
      </c>
      <c r="F216" s="280">
        <v>209.41666666666666</v>
      </c>
      <c r="G216" s="280">
        <v>204.2833333333333</v>
      </c>
      <c r="H216" s="280">
        <v>221.2833333333333</v>
      </c>
      <c r="I216" s="280">
        <v>226.41666666666669</v>
      </c>
      <c r="J216" s="280">
        <v>229.7833333333333</v>
      </c>
      <c r="K216" s="280">
        <v>223.05</v>
      </c>
      <c r="L216" s="280">
        <v>214.55</v>
      </c>
      <c r="M216" s="280">
        <v>63.588659999999997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63"/>
      <c r="B1" s="563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44386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60" t="s">
        <v>16</v>
      </c>
      <c r="B9" s="561" t="s">
        <v>18</v>
      </c>
      <c r="C9" s="559" t="s">
        <v>19</v>
      </c>
      <c r="D9" s="559" t="s">
        <v>20</v>
      </c>
      <c r="E9" s="559" t="s">
        <v>21</v>
      </c>
      <c r="F9" s="559"/>
      <c r="G9" s="559"/>
      <c r="H9" s="559" t="s">
        <v>22</v>
      </c>
      <c r="I9" s="559"/>
      <c r="J9" s="559"/>
      <c r="K9" s="251"/>
      <c r="L9" s="258"/>
      <c r="M9" s="259"/>
    </row>
    <row r="10" spans="1:15" ht="42.75" customHeight="1">
      <c r="A10" s="555"/>
      <c r="B10" s="557"/>
      <c r="C10" s="562" t="s">
        <v>23</v>
      </c>
      <c r="D10" s="562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19" t="s">
        <v>284</v>
      </c>
      <c r="C11" s="417">
        <v>24459.3</v>
      </c>
      <c r="D11" s="418">
        <v>24449.766666666666</v>
      </c>
      <c r="E11" s="418">
        <v>24359.533333333333</v>
      </c>
      <c r="F11" s="418">
        <v>24259.766666666666</v>
      </c>
      <c r="G11" s="418">
        <v>24169.533333333333</v>
      </c>
      <c r="H11" s="418">
        <v>24549.533333333333</v>
      </c>
      <c r="I11" s="418">
        <v>24639.766666666663</v>
      </c>
      <c r="J11" s="418">
        <v>24739.533333333333</v>
      </c>
      <c r="K11" s="417">
        <v>24540</v>
      </c>
      <c r="L11" s="417">
        <v>24350</v>
      </c>
      <c r="M11" s="417">
        <v>1.4120000000000001E-2</v>
      </c>
    </row>
    <row r="12" spans="1:15" ht="12" customHeight="1">
      <c r="A12" s="245">
        <v>2</v>
      </c>
      <c r="B12" s="419" t="s">
        <v>763</v>
      </c>
      <c r="C12" s="417">
        <v>1703.25</v>
      </c>
      <c r="D12" s="418">
        <v>1716.2833333333335</v>
      </c>
      <c r="E12" s="418">
        <v>1682.0666666666671</v>
      </c>
      <c r="F12" s="418">
        <v>1660.8833333333334</v>
      </c>
      <c r="G12" s="418">
        <v>1626.666666666667</v>
      </c>
      <c r="H12" s="418">
        <v>1737.4666666666672</v>
      </c>
      <c r="I12" s="418">
        <v>1771.6833333333338</v>
      </c>
      <c r="J12" s="418">
        <v>1792.8666666666672</v>
      </c>
      <c r="K12" s="417">
        <v>1750.5</v>
      </c>
      <c r="L12" s="417">
        <v>1695.1</v>
      </c>
      <c r="M12" s="417">
        <v>1.2709999999999999</v>
      </c>
    </row>
    <row r="13" spans="1:15" ht="12" customHeight="1">
      <c r="A13" s="245">
        <v>3</v>
      </c>
      <c r="B13" s="419" t="s">
        <v>793</v>
      </c>
      <c r="C13" s="417">
        <v>1921.7</v>
      </c>
      <c r="D13" s="418">
        <v>1914.2166666666669</v>
      </c>
      <c r="E13" s="418">
        <v>1889.5333333333338</v>
      </c>
      <c r="F13" s="418">
        <v>1857.3666666666668</v>
      </c>
      <c r="G13" s="418">
        <v>1832.6833333333336</v>
      </c>
      <c r="H13" s="418">
        <v>1946.3833333333339</v>
      </c>
      <c r="I13" s="418">
        <v>1971.0666666666668</v>
      </c>
      <c r="J13" s="418">
        <v>2003.233333333334</v>
      </c>
      <c r="K13" s="417">
        <v>1938.9</v>
      </c>
      <c r="L13" s="417">
        <v>1882.05</v>
      </c>
      <c r="M13" s="417">
        <v>0.59750000000000003</v>
      </c>
    </row>
    <row r="14" spans="1:15" ht="12" customHeight="1">
      <c r="A14" s="245">
        <v>4</v>
      </c>
      <c r="B14" s="419" t="s">
        <v>38</v>
      </c>
      <c r="C14" s="417">
        <v>2029.5</v>
      </c>
      <c r="D14" s="418">
        <v>2036.2833333333335</v>
      </c>
      <c r="E14" s="418">
        <v>2015.2166666666672</v>
      </c>
      <c r="F14" s="418">
        <v>2000.9333333333336</v>
      </c>
      <c r="G14" s="418">
        <v>1979.8666666666672</v>
      </c>
      <c r="H14" s="418">
        <v>2050.5666666666671</v>
      </c>
      <c r="I14" s="418">
        <v>2071.6333333333332</v>
      </c>
      <c r="J14" s="418">
        <v>2085.916666666667</v>
      </c>
      <c r="K14" s="417">
        <v>2057.35</v>
      </c>
      <c r="L14" s="417">
        <v>2022</v>
      </c>
      <c r="M14" s="417">
        <v>3.4255300000000002</v>
      </c>
    </row>
    <row r="15" spans="1:15" ht="12" customHeight="1">
      <c r="A15" s="245">
        <v>5</v>
      </c>
      <c r="B15" s="419" t="s">
        <v>285</v>
      </c>
      <c r="C15" s="417">
        <v>2142.25</v>
      </c>
      <c r="D15" s="418">
        <v>2143.4166666666665</v>
      </c>
      <c r="E15" s="418">
        <v>2118.833333333333</v>
      </c>
      <c r="F15" s="418">
        <v>2095.4166666666665</v>
      </c>
      <c r="G15" s="418">
        <v>2070.833333333333</v>
      </c>
      <c r="H15" s="418">
        <v>2166.833333333333</v>
      </c>
      <c r="I15" s="418">
        <v>2191.4166666666661</v>
      </c>
      <c r="J15" s="418">
        <v>2214.833333333333</v>
      </c>
      <c r="K15" s="417">
        <v>2168</v>
      </c>
      <c r="L15" s="417">
        <v>2120</v>
      </c>
      <c r="M15" s="417">
        <v>0.71442000000000005</v>
      </c>
    </row>
    <row r="16" spans="1:15" ht="12" customHeight="1">
      <c r="A16" s="245">
        <v>6</v>
      </c>
      <c r="B16" s="419" t="s">
        <v>286</v>
      </c>
      <c r="C16" s="417">
        <v>1584</v>
      </c>
      <c r="D16" s="418">
        <v>1594.7</v>
      </c>
      <c r="E16" s="418">
        <v>1564.4</v>
      </c>
      <c r="F16" s="418">
        <v>1544.8</v>
      </c>
      <c r="G16" s="418">
        <v>1514.5</v>
      </c>
      <c r="H16" s="418">
        <v>1614.3000000000002</v>
      </c>
      <c r="I16" s="418">
        <v>1644.6</v>
      </c>
      <c r="J16" s="418">
        <v>1664.2000000000003</v>
      </c>
      <c r="K16" s="417">
        <v>1625</v>
      </c>
      <c r="L16" s="417">
        <v>1575.1</v>
      </c>
      <c r="M16" s="417">
        <v>1.22437</v>
      </c>
    </row>
    <row r="17" spans="1:13" ht="12" customHeight="1">
      <c r="A17" s="245">
        <v>7</v>
      </c>
      <c r="B17" s="419" t="s">
        <v>222</v>
      </c>
      <c r="C17" s="417">
        <v>1141.4000000000001</v>
      </c>
      <c r="D17" s="418">
        <v>1135.5166666666667</v>
      </c>
      <c r="E17" s="418">
        <v>1117.6333333333332</v>
      </c>
      <c r="F17" s="418">
        <v>1093.8666666666666</v>
      </c>
      <c r="G17" s="418">
        <v>1075.9833333333331</v>
      </c>
      <c r="H17" s="418">
        <v>1159.2833333333333</v>
      </c>
      <c r="I17" s="418">
        <v>1177.166666666667</v>
      </c>
      <c r="J17" s="418">
        <v>1200.9333333333334</v>
      </c>
      <c r="K17" s="417">
        <v>1153.4000000000001</v>
      </c>
      <c r="L17" s="417">
        <v>1111.75</v>
      </c>
      <c r="M17" s="417">
        <v>19.6553</v>
      </c>
    </row>
    <row r="18" spans="1:13" ht="12" customHeight="1">
      <c r="A18" s="245">
        <v>8</v>
      </c>
      <c r="B18" s="419" t="s">
        <v>716</v>
      </c>
      <c r="C18" s="417">
        <v>727.4</v>
      </c>
      <c r="D18" s="418">
        <v>728.13333333333333</v>
      </c>
      <c r="E18" s="418">
        <v>722.26666666666665</v>
      </c>
      <c r="F18" s="418">
        <v>717.13333333333333</v>
      </c>
      <c r="G18" s="418">
        <v>711.26666666666665</v>
      </c>
      <c r="H18" s="418">
        <v>733.26666666666665</v>
      </c>
      <c r="I18" s="418">
        <v>739.13333333333321</v>
      </c>
      <c r="J18" s="418">
        <v>744.26666666666665</v>
      </c>
      <c r="K18" s="417">
        <v>734</v>
      </c>
      <c r="L18" s="417">
        <v>723</v>
      </c>
      <c r="M18" s="417">
        <v>2.2523900000000001</v>
      </c>
    </row>
    <row r="19" spans="1:13" ht="12" customHeight="1">
      <c r="A19" s="245">
        <v>9</v>
      </c>
      <c r="B19" s="419" t="s">
        <v>717</v>
      </c>
      <c r="C19" s="417">
        <v>848.4</v>
      </c>
      <c r="D19" s="418">
        <v>853</v>
      </c>
      <c r="E19" s="418">
        <v>836.5</v>
      </c>
      <c r="F19" s="418">
        <v>824.6</v>
      </c>
      <c r="G19" s="418">
        <v>808.1</v>
      </c>
      <c r="H19" s="418">
        <v>864.9</v>
      </c>
      <c r="I19" s="418">
        <v>881.4</v>
      </c>
      <c r="J19" s="418">
        <v>893.3</v>
      </c>
      <c r="K19" s="417">
        <v>869.5</v>
      </c>
      <c r="L19" s="417">
        <v>841.1</v>
      </c>
      <c r="M19" s="417">
        <v>14.34478</v>
      </c>
    </row>
    <row r="20" spans="1:13" ht="12" customHeight="1">
      <c r="A20" s="245">
        <v>10</v>
      </c>
      <c r="B20" s="419" t="s">
        <v>287</v>
      </c>
      <c r="C20" s="417">
        <v>2924.7</v>
      </c>
      <c r="D20" s="418">
        <v>2951.65</v>
      </c>
      <c r="E20" s="418">
        <v>2874.25</v>
      </c>
      <c r="F20" s="418">
        <v>2823.7999999999997</v>
      </c>
      <c r="G20" s="418">
        <v>2746.3999999999996</v>
      </c>
      <c r="H20" s="418">
        <v>3002.1000000000004</v>
      </c>
      <c r="I20" s="418">
        <v>3079.5000000000009</v>
      </c>
      <c r="J20" s="418">
        <v>3129.9500000000007</v>
      </c>
      <c r="K20" s="417">
        <v>3029.05</v>
      </c>
      <c r="L20" s="417">
        <v>2901.2</v>
      </c>
      <c r="M20" s="417">
        <v>0.86009000000000002</v>
      </c>
    </row>
    <row r="21" spans="1:13" ht="12" customHeight="1">
      <c r="A21" s="245">
        <v>11</v>
      </c>
      <c r="B21" s="419" t="s">
        <v>288</v>
      </c>
      <c r="C21" s="417">
        <v>17257.099999999999</v>
      </c>
      <c r="D21" s="418">
        <v>17214.133333333331</v>
      </c>
      <c r="E21" s="418">
        <v>17144.916666666664</v>
      </c>
      <c r="F21" s="418">
        <v>17032.733333333334</v>
      </c>
      <c r="G21" s="418">
        <v>16963.516666666666</v>
      </c>
      <c r="H21" s="418">
        <v>17326.316666666662</v>
      </c>
      <c r="I21" s="418">
        <v>17395.533333333329</v>
      </c>
      <c r="J21" s="418">
        <v>17507.71666666666</v>
      </c>
      <c r="K21" s="417">
        <v>17283.349999999999</v>
      </c>
      <c r="L21" s="417">
        <v>17101.95</v>
      </c>
      <c r="M21" s="417">
        <v>6.3140000000000002E-2</v>
      </c>
    </row>
    <row r="22" spans="1:13" ht="12" customHeight="1">
      <c r="A22" s="245">
        <v>12</v>
      </c>
      <c r="B22" s="419" t="s">
        <v>40</v>
      </c>
      <c r="C22" s="417">
        <v>1425.9</v>
      </c>
      <c r="D22" s="418">
        <v>1427.5666666666666</v>
      </c>
      <c r="E22" s="418">
        <v>1410.1333333333332</v>
      </c>
      <c r="F22" s="418">
        <v>1394.3666666666666</v>
      </c>
      <c r="G22" s="418">
        <v>1376.9333333333332</v>
      </c>
      <c r="H22" s="418">
        <v>1443.3333333333333</v>
      </c>
      <c r="I22" s="418">
        <v>1460.7666666666667</v>
      </c>
      <c r="J22" s="418">
        <v>1476.5333333333333</v>
      </c>
      <c r="K22" s="417">
        <v>1445</v>
      </c>
      <c r="L22" s="417">
        <v>1411.8</v>
      </c>
      <c r="M22" s="417">
        <v>38.988300000000002</v>
      </c>
    </row>
    <row r="23" spans="1:13">
      <c r="A23" s="245">
        <v>13</v>
      </c>
      <c r="B23" s="419" t="s">
        <v>289</v>
      </c>
      <c r="C23" s="417">
        <v>1028.6500000000001</v>
      </c>
      <c r="D23" s="418">
        <v>1029.8833333333334</v>
      </c>
      <c r="E23" s="418">
        <v>999.76666666666688</v>
      </c>
      <c r="F23" s="418">
        <v>970.88333333333344</v>
      </c>
      <c r="G23" s="418">
        <v>940.76666666666688</v>
      </c>
      <c r="H23" s="418">
        <v>1058.7666666666669</v>
      </c>
      <c r="I23" s="418">
        <v>1088.8833333333332</v>
      </c>
      <c r="J23" s="418">
        <v>1117.7666666666669</v>
      </c>
      <c r="K23" s="417">
        <v>1060</v>
      </c>
      <c r="L23" s="417">
        <v>1001</v>
      </c>
      <c r="M23" s="417">
        <v>1.6627099999999999</v>
      </c>
    </row>
    <row r="24" spans="1:13">
      <c r="A24" s="245">
        <v>14</v>
      </c>
      <c r="B24" s="419" t="s">
        <v>41</v>
      </c>
      <c r="C24" s="417">
        <v>711.7</v>
      </c>
      <c r="D24" s="418">
        <v>716.26666666666677</v>
      </c>
      <c r="E24" s="418">
        <v>704.53333333333353</v>
      </c>
      <c r="F24" s="418">
        <v>697.36666666666679</v>
      </c>
      <c r="G24" s="418">
        <v>685.63333333333355</v>
      </c>
      <c r="H24" s="418">
        <v>723.43333333333351</v>
      </c>
      <c r="I24" s="418">
        <v>735.16666666666686</v>
      </c>
      <c r="J24" s="418">
        <v>742.33333333333348</v>
      </c>
      <c r="K24" s="417">
        <v>728</v>
      </c>
      <c r="L24" s="417">
        <v>709.1</v>
      </c>
      <c r="M24" s="417">
        <v>78.044390000000007</v>
      </c>
    </row>
    <row r="25" spans="1:13">
      <c r="A25" s="245">
        <v>15</v>
      </c>
      <c r="B25" s="419" t="s">
        <v>804</v>
      </c>
      <c r="C25" s="417">
        <v>921.95</v>
      </c>
      <c r="D25" s="418">
        <v>912.98333333333323</v>
      </c>
      <c r="E25" s="418">
        <v>888.96666666666647</v>
      </c>
      <c r="F25" s="418">
        <v>855.98333333333323</v>
      </c>
      <c r="G25" s="418">
        <v>831.96666666666647</v>
      </c>
      <c r="H25" s="418">
        <v>945.96666666666647</v>
      </c>
      <c r="I25" s="418">
        <v>969.98333333333312</v>
      </c>
      <c r="J25" s="418">
        <v>1002.9666666666665</v>
      </c>
      <c r="K25" s="417">
        <v>937</v>
      </c>
      <c r="L25" s="417">
        <v>880</v>
      </c>
      <c r="M25" s="417">
        <v>3.45356</v>
      </c>
    </row>
    <row r="26" spans="1:13">
      <c r="A26" s="245">
        <v>16</v>
      </c>
      <c r="B26" s="419" t="s">
        <v>290</v>
      </c>
      <c r="C26" s="417">
        <v>986.65</v>
      </c>
      <c r="D26" s="418">
        <v>966.1</v>
      </c>
      <c r="E26" s="418">
        <v>945.55000000000007</v>
      </c>
      <c r="F26" s="418">
        <v>904.45</v>
      </c>
      <c r="G26" s="418">
        <v>883.90000000000009</v>
      </c>
      <c r="H26" s="418">
        <v>1007.2</v>
      </c>
      <c r="I26" s="418">
        <v>1027.75</v>
      </c>
      <c r="J26" s="418">
        <v>1068.8499999999999</v>
      </c>
      <c r="K26" s="417">
        <v>986.65</v>
      </c>
      <c r="L26" s="417">
        <v>925</v>
      </c>
      <c r="M26" s="417">
        <v>2.2666400000000002</v>
      </c>
    </row>
    <row r="27" spans="1:13">
      <c r="A27" s="245">
        <v>17</v>
      </c>
      <c r="B27" s="419" t="s">
        <v>223</v>
      </c>
      <c r="C27" s="417">
        <v>113.95</v>
      </c>
      <c r="D27" s="418">
        <v>114.78333333333335</v>
      </c>
      <c r="E27" s="418">
        <v>112.56666666666669</v>
      </c>
      <c r="F27" s="418">
        <v>111.18333333333335</v>
      </c>
      <c r="G27" s="418">
        <v>108.9666666666667</v>
      </c>
      <c r="H27" s="418">
        <v>116.16666666666669</v>
      </c>
      <c r="I27" s="418">
        <v>118.38333333333335</v>
      </c>
      <c r="J27" s="418">
        <v>119.76666666666668</v>
      </c>
      <c r="K27" s="417">
        <v>117</v>
      </c>
      <c r="L27" s="417">
        <v>113.4</v>
      </c>
      <c r="M27" s="417">
        <v>20.988140000000001</v>
      </c>
    </row>
    <row r="28" spans="1:13">
      <c r="A28" s="245">
        <v>18</v>
      </c>
      <c r="B28" s="419" t="s">
        <v>224</v>
      </c>
      <c r="C28" s="417">
        <v>214.25</v>
      </c>
      <c r="D28" s="418">
        <v>215.56666666666669</v>
      </c>
      <c r="E28" s="418">
        <v>211.23333333333338</v>
      </c>
      <c r="F28" s="418">
        <v>208.2166666666667</v>
      </c>
      <c r="G28" s="418">
        <v>203.88333333333338</v>
      </c>
      <c r="H28" s="418">
        <v>218.58333333333337</v>
      </c>
      <c r="I28" s="418">
        <v>222.91666666666669</v>
      </c>
      <c r="J28" s="418">
        <v>225.93333333333337</v>
      </c>
      <c r="K28" s="417">
        <v>219.9</v>
      </c>
      <c r="L28" s="417">
        <v>212.55</v>
      </c>
      <c r="M28" s="417">
        <v>27.855699999999999</v>
      </c>
    </row>
    <row r="29" spans="1:13">
      <c r="A29" s="245">
        <v>19</v>
      </c>
      <c r="B29" s="419" t="s">
        <v>291</v>
      </c>
      <c r="C29" s="417">
        <v>398.1</v>
      </c>
      <c r="D29" s="418">
        <v>401.45</v>
      </c>
      <c r="E29" s="418">
        <v>390.7</v>
      </c>
      <c r="F29" s="418">
        <v>383.3</v>
      </c>
      <c r="G29" s="418">
        <v>372.55</v>
      </c>
      <c r="H29" s="418">
        <v>408.84999999999997</v>
      </c>
      <c r="I29" s="418">
        <v>419.59999999999997</v>
      </c>
      <c r="J29" s="418">
        <v>426.99999999999994</v>
      </c>
      <c r="K29" s="417">
        <v>412.2</v>
      </c>
      <c r="L29" s="417">
        <v>394.05</v>
      </c>
      <c r="M29" s="417">
        <v>4.7592299999999996</v>
      </c>
    </row>
    <row r="30" spans="1:13">
      <c r="A30" s="245">
        <v>20</v>
      </c>
      <c r="B30" s="419" t="s">
        <v>292</v>
      </c>
      <c r="C30" s="417">
        <v>369.75</v>
      </c>
      <c r="D30" s="418">
        <v>363.81666666666661</v>
      </c>
      <c r="E30" s="418">
        <v>355.0833333333332</v>
      </c>
      <c r="F30" s="418">
        <v>340.41666666666657</v>
      </c>
      <c r="G30" s="418">
        <v>331.68333333333317</v>
      </c>
      <c r="H30" s="418">
        <v>378.48333333333323</v>
      </c>
      <c r="I30" s="418">
        <v>387.21666666666658</v>
      </c>
      <c r="J30" s="418">
        <v>401.88333333333327</v>
      </c>
      <c r="K30" s="417">
        <v>372.55</v>
      </c>
      <c r="L30" s="417">
        <v>349.15</v>
      </c>
      <c r="M30" s="417">
        <v>19.00797</v>
      </c>
    </row>
    <row r="31" spans="1:13">
      <c r="A31" s="245">
        <v>21</v>
      </c>
      <c r="B31" s="419" t="s">
        <v>718</v>
      </c>
      <c r="C31" s="417">
        <v>4400</v>
      </c>
      <c r="D31" s="418">
        <v>4438.333333333333</v>
      </c>
      <c r="E31" s="418">
        <v>4329.6666666666661</v>
      </c>
      <c r="F31" s="418">
        <v>4259.333333333333</v>
      </c>
      <c r="G31" s="418">
        <v>4150.6666666666661</v>
      </c>
      <c r="H31" s="418">
        <v>4508.6666666666661</v>
      </c>
      <c r="I31" s="418">
        <v>4617.3333333333321</v>
      </c>
      <c r="J31" s="418">
        <v>4687.6666666666661</v>
      </c>
      <c r="K31" s="417">
        <v>4547</v>
      </c>
      <c r="L31" s="417">
        <v>4368</v>
      </c>
      <c r="M31" s="417">
        <v>0.52978999999999998</v>
      </c>
    </row>
    <row r="32" spans="1:13">
      <c r="A32" s="245">
        <v>22</v>
      </c>
      <c r="B32" s="419" t="s">
        <v>225</v>
      </c>
      <c r="C32" s="417">
        <v>2180.0500000000002</v>
      </c>
      <c r="D32" s="418">
        <v>2175.5833333333335</v>
      </c>
      <c r="E32" s="418">
        <v>2161.416666666667</v>
      </c>
      <c r="F32" s="418">
        <v>2142.7833333333333</v>
      </c>
      <c r="G32" s="418">
        <v>2128.6166666666668</v>
      </c>
      <c r="H32" s="418">
        <v>2194.2166666666672</v>
      </c>
      <c r="I32" s="418">
        <v>2208.3833333333341</v>
      </c>
      <c r="J32" s="418">
        <v>2227.0166666666673</v>
      </c>
      <c r="K32" s="417">
        <v>2189.75</v>
      </c>
      <c r="L32" s="417">
        <v>2156.9499999999998</v>
      </c>
      <c r="M32" s="417">
        <v>0.81494999999999995</v>
      </c>
    </row>
    <row r="33" spans="1:13">
      <c r="A33" s="245">
        <v>23</v>
      </c>
      <c r="B33" s="419" t="s">
        <v>293</v>
      </c>
      <c r="C33" s="417">
        <v>2309.8000000000002</v>
      </c>
      <c r="D33" s="418">
        <v>2316.9500000000003</v>
      </c>
      <c r="E33" s="418">
        <v>2294.1000000000004</v>
      </c>
      <c r="F33" s="418">
        <v>2278.4</v>
      </c>
      <c r="G33" s="418">
        <v>2255.5500000000002</v>
      </c>
      <c r="H33" s="418">
        <v>2332.6500000000005</v>
      </c>
      <c r="I33" s="418">
        <v>2355.5</v>
      </c>
      <c r="J33" s="418">
        <v>2371.2000000000007</v>
      </c>
      <c r="K33" s="417">
        <v>2339.8000000000002</v>
      </c>
      <c r="L33" s="417">
        <v>2301.25</v>
      </c>
      <c r="M33" s="417">
        <v>6.0900000000000003E-2</v>
      </c>
    </row>
    <row r="34" spans="1:13">
      <c r="A34" s="245">
        <v>24</v>
      </c>
      <c r="B34" s="419" t="s">
        <v>719</v>
      </c>
      <c r="C34" s="417">
        <v>127.5</v>
      </c>
      <c r="D34" s="418">
        <v>128.53333333333333</v>
      </c>
      <c r="E34" s="418">
        <v>125.56666666666666</v>
      </c>
      <c r="F34" s="418">
        <v>123.63333333333333</v>
      </c>
      <c r="G34" s="418">
        <v>120.66666666666666</v>
      </c>
      <c r="H34" s="418">
        <v>130.46666666666667</v>
      </c>
      <c r="I34" s="418">
        <v>133.43333333333331</v>
      </c>
      <c r="J34" s="418">
        <v>135.36666666666667</v>
      </c>
      <c r="K34" s="417">
        <v>131.5</v>
      </c>
      <c r="L34" s="417">
        <v>126.6</v>
      </c>
      <c r="M34" s="417">
        <v>7.2578100000000001</v>
      </c>
    </row>
    <row r="35" spans="1:13">
      <c r="A35" s="245">
        <v>25</v>
      </c>
      <c r="B35" s="419" t="s">
        <v>294</v>
      </c>
      <c r="C35" s="417">
        <v>986.1</v>
      </c>
      <c r="D35" s="418">
        <v>988.19999999999993</v>
      </c>
      <c r="E35" s="418">
        <v>977.49999999999989</v>
      </c>
      <c r="F35" s="418">
        <v>968.9</v>
      </c>
      <c r="G35" s="418">
        <v>958.19999999999993</v>
      </c>
      <c r="H35" s="418">
        <v>996.79999999999984</v>
      </c>
      <c r="I35" s="418">
        <v>1007.4999999999999</v>
      </c>
      <c r="J35" s="418">
        <v>1016.0999999999998</v>
      </c>
      <c r="K35" s="417">
        <v>998.9</v>
      </c>
      <c r="L35" s="417">
        <v>979.6</v>
      </c>
      <c r="M35" s="417">
        <v>1.85422</v>
      </c>
    </row>
    <row r="36" spans="1:13">
      <c r="A36" s="245">
        <v>26</v>
      </c>
      <c r="B36" s="419" t="s">
        <v>226</v>
      </c>
      <c r="C36" s="417">
        <v>3324.85</v>
      </c>
      <c r="D36" s="418">
        <v>3318.3333333333335</v>
      </c>
      <c r="E36" s="418">
        <v>3301.666666666667</v>
      </c>
      <c r="F36" s="418">
        <v>3278.4833333333336</v>
      </c>
      <c r="G36" s="418">
        <v>3261.8166666666671</v>
      </c>
      <c r="H36" s="418">
        <v>3341.5166666666669</v>
      </c>
      <c r="I36" s="418">
        <v>3358.1833333333338</v>
      </c>
      <c r="J36" s="418">
        <v>3381.3666666666668</v>
      </c>
      <c r="K36" s="417">
        <v>3335</v>
      </c>
      <c r="L36" s="417">
        <v>3295.15</v>
      </c>
      <c r="M36" s="417">
        <v>0.95365</v>
      </c>
    </row>
    <row r="37" spans="1:13">
      <c r="A37" s="245">
        <v>27</v>
      </c>
      <c r="B37" s="419" t="s">
        <v>720</v>
      </c>
      <c r="C37" s="417">
        <v>3664.8</v>
      </c>
      <c r="D37" s="418">
        <v>3671.9500000000003</v>
      </c>
      <c r="E37" s="418">
        <v>3628.9000000000005</v>
      </c>
      <c r="F37" s="418">
        <v>3593.0000000000005</v>
      </c>
      <c r="G37" s="418">
        <v>3549.9500000000007</v>
      </c>
      <c r="H37" s="418">
        <v>3707.8500000000004</v>
      </c>
      <c r="I37" s="418">
        <v>3750.9000000000005</v>
      </c>
      <c r="J37" s="418">
        <v>3786.8</v>
      </c>
      <c r="K37" s="417">
        <v>3715</v>
      </c>
      <c r="L37" s="417">
        <v>3636.05</v>
      </c>
      <c r="M37" s="417">
        <v>0.44362000000000001</v>
      </c>
    </row>
    <row r="38" spans="1:13">
      <c r="A38" s="245">
        <v>28</v>
      </c>
      <c r="B38" s="419" t="s">
        <v>778</v>
      </c>
      <c r="C38" s="417">
        <v>27.3</v>
      </c>
      <c r="D38" s="418">
        <v>27.383333333333336</v>
      </c>
      <c r="E38" s="418">
        <v>26.566666666666674</v>
      </c>
      <c r="F38" s="418">
        <v>25.833333333333336</v>
      </c>
      <c r="G38" s="418">
        <v>25.016666666666673</v>
      </c>
      <c r="H38" s="418">
        <v>28.116666666666674</v>
      </c>
      <c r="I38" s="418">
        <v>28.933333333333337</v>
      </c>
      <c r="J38" s="418">
        <v>29.666666666666675</v>
      </c>
      <c r="K38" s="417">
        <v>28.2</v>
      </c>
      <c r="L38" s="417">
        <v>26.65</v>
      </c>
      <c r="M38" s="417">
        <v>162.64364</v>
      </c>
    </row>
    <row r="39" spans="1:13">
      <c r="A39" s="245">
        <v>29</v>
      </c>
      <c r="B39" s="419" t="s">
        <v>44</v>
      </c>
      <c r="C39" s="417">
        <v>738.45</v>
      </c>
      <c r="D39" s="418">
        <v>739.65</v>
      </c>
      <c r="E39" s="418">
        <v>734.84999999999991</v>
      </c>
      <c r="F39" s="418">
        <v>731.24999999999989</v>
      </c>
      <c r="G39" s="418">
        <v>726.44999999999982</v>
      </c>
      <c r="H39" s="418">
        <v>743.25</v>
      </c>
      <c r="I39" s="418">
        <v>748.05</v>
      </c>
      <c r="J39" s="418">
        <v>751.65000000000009</v>
      </c>
      <c r="K39" s="417">
        <v>744.45</v>
      </c>
      <c r="L39" s="417">
        <v>736.05</v>
      </c>
      <c r="M39" s="417">
        <v>5.0386699999999998</v>
      </c>
    </row>
    <row r="40" spans="1:13">
      <c r="A40" s="245">
        <v>30</v>
      </c>
      <c r="B40" s="419" t="s">
        <v>296</v>
      </c>
      <c r="C40" s="417">
        <v>3002.55</v>
      </c>
      <c r="D40" s="418">
        <v>3023.5</v>
      </c>
      <c r="E40" s="418">
        <v>2969.05</v>
      </c>
      <c r="F40" s="418">
        <v>2935.55</v>
      </c>
      <c r="G40" s="418">
        <v>2881.1000000000004</v>
      </c>
      <c r="H40" s="418">
        <v>3057</v>
      </c>
      <c r="I40" s="418">
        <v>3111.45</v>
      </c>
      <c r="J40" s="418">
        <v>3144.95</v>
      </c>
      <c r="K40" s="417">
        <v>3077.95</v>
      </c>
      <c r="L40" s="417">
        <v>2990</v>
      </c>
      <c r="M40" s="417">
        <v>1.5690500000000001</v>
      </c>
    </row>
    <row r="41" spans="1:13">
      <c r="A41" s="245">
        <v>31</v>
      </c>
      <c r="B41" s="419" t="s">
        <v>45</v>
      </c>
      <c r="C41" s="417">
        <v>360.75</v>
      </c>
      <c r="D41" s="418">
        <v>359.45</v>
      </c>
      <c r="E41" s="418">
        <v>357.04999999999995</v>
      </c>
      <c r="F41" s="418">
        <v>353.34999999999997</v>
      </c>
      <c r="G41" s="418">
        <v>350.94999999999993</v>
      </c>
      <c r="H41" s="418">
        <v>363.15</v>
      </c>
      <c r="I41" s="418">
        <v>365.54999999999995</v>
      </c>
      <c r="J41" s="418">
        <v>369.25</v>
      </c>
      <c r="K41" s="417">
        <v>361.85</v>
      </c>
      <c r="L41" s="417">
        <v>355.75</v>
      </c>
      <c r="M41" s="417">
        <v>55.056959999999997</v>
      </c>
    </row>
    <row r="42" spans="1:13">
      <c r="A42" s="245">
        <v>32</v>
      </c>
      <c r="B42" s="419" t="s">
        <v>873</v>
      </c>
      <c r="C42" s="417">
        <v>929.2</v>
      </c>
      <c r="D42" s="418">
        <v>935.56666666666661</v>
      </c>
      <c r="E42" s="418">
        <v>914.63333333333321</v>
      </c>
      <c r="F42" s="418">
        <v>900.06666666666661</v>
      </c>
      <c r="G42" s="418">
        <v>879.13333333333321</v>
      </c>
      <c r="H42" s="418">
        <v>950.13333333333321</v>
      </c>
      <c r="I42" s="418">
        <v>971.06666666666661</v>
      </c>
      <c r="J42" s="418">
        <v>985.63333333333321</v>
      </c>
      <c r="K42" s="417">
        <v>956.5</v>
      </c>
      <c r="L42" s="417">
        <v>921</v>
      </c>
      <c r="M42" s="417">
        <v>3.3602400000000001</v>
      </c>
    </row>
    <row r="43" spans="1:13">
      <c r="A43" s="245">
        <v>33</v>
      </c>
      <c r="B43" s="419" t="s">
        <v>46</v>
      </c>
      <c r="C43" s="417">
        <v>3671.4</v>
      </c>
      <c r="D43" s="418">
        <v>3682.7999999999997</v>
      </c>
      <c r="E43" s="418">
        <v>3645.5999999999995</v>
      </c>
      <c r="F43" s="418">
        <v>3619.7999999999997</v>
      </c>
      <c r="G43" s="418">
        <v>3582.5999999999995</v>
      </c>
      <c r="H43" s="418">
        <v>3708.5999999999995</v>
      </c>
      <c r="I43" s="418">
        <v>3745.7999999999993</v>
      </c>
      <c r="J43" s="418">
        <v>3771.5999999999995</v>
      </c>
      <c r="K43" s="417">
        <v>3720</v>
      </c>
      <c r="L43" s="417">
        <v>3657</v>
      </c>
      <c r="M43" s="417">
        <v>4.5981100000000001</v>
      </c>
    </row>
    <row r="44" spans="1:13">
      <c r="A44" s="245">
        <v>34</v>
      </c>
      <c r="B44" s="419" t="s">
        <v>47</v>
      </c>
      <c r="C44" s="417">
        <v>226.9</v>
      </c>
      <c r="D44" s="418">
        <v>227.91666666666666</v>
      </c>
      <c r="E44" s="418">
        <v>224.58333333333331</v>
      </c>
      <c r="F44" s="418">
        <v>222.26666666666665</v>
      </c>
      <c r="G44" s="418">
        <v>218.93333333333331</v>
      </c>
      <c r="H44" s="418">
        <v>230.23333333333332</v>
      </c>
      <c r="I44" s="418">
        <v>233.56666666666663</v>
      </c>
      <c r="J44" s="418">
        <v>235.88333333333333</v>
      </c>
      <c r="K44" s="417">
        <v>231.25</v>
      </c>
      <c r="L44" s="417">
        <v>225.6</v>
      </c>
      <c r="M44" s="417">
        <v>30.719090000000001</v>
      </c>
    </row>
    <row r="45" spans="1:13">
      <c r="A45" s="245">
        <v>35</v>
      </c>
      <c r="B45" s="419" t="s">
        <v>874</v>
      </c>
      <c r="C45" s="417">
        <v>362.45</v>
      </c>
      <c r="D45" s="418">
        <v>362.34999999999997</v>
      </c>
      <c r="E45" s="418">
        <v>358.59999999999991</v>
      </c>
      <c r="F45" s="418">
        <v>354.74999999999994</v>
      </c>
      <c r="G45" s="418">
        <v>350.99999999999989</v>
      </c>
      <c r="H45" s="418">
        <v>366.19999999999993</v>
      </c>
      <c r="I45" s="418">
        <v>369.95000000000005</v>
      </c>
      <c r="J45" s="418">
        <v>373.79999999999995</v>
      </c>
      <c r="K45" s="417">
        <v>366.1</v>
      </c>
      <c r="L45" s="417">
        <v>358.5</v>
      </c>
      <c r="M45" s="417">
        <v>0.98753999999999997</v>
      </c>
    </row>
    <row r="46" spans="1:13">
      <c r="A46" s="245">
        <v>36</v>
      </c>
      <c r="B46" s="419" t="s">
        <v>48</v>
      </c>
      <c r="C46" s="417">
        <v>124</v>
      </c>
      <c r="D46" s="418">
        <v>123.95</v>
      </c>
      <c r="E46" s="418">
        <v>122.45</v>
      </c>
      <c r="F46" s="418">
        <v>120.9</v>
      </c>
      <c r="G46" s="418">
        <v>119.4</v>
      </c>
      <c r="H46" s="418">
        <v>125.5</v>
      </c>
      <c r="I46" s="418">
        <v>127</v>
      </c>
      <c r="J46" s="418">
        <v>128.55000000000001</v>
      </c>
      <c r="K46" s="417">
        <v>125.45</v>
      </c>
      <c r="L46" s="417">
        <v>122.4</v>
      </c>
      <c r="M46" s="417">
        <v>149.99039999999999</v>
      </c>
    </row>
    <row r="47" spans="1:13">
      <c r="A47" s="245">
        <v>37</v>
      </c>
      <c r="B47" s="419" t="s">
        <v>297</v>
      </c>
      <c r="C47" s="417">
        <v>110.85</v>
      </c>
      <c r="D47" s="418">
        <v>110.96666666666665</v>
      </c>
      <c r="E47" s="418">
        <v>109.13333333333331</v>
      </c>
      <c r="F47" s="418">
        <v>107.41666666666666</v>
      </c>
      <c r="G47" s="418">
        <v>105.58333333333331</v>
      </c>
      <c r="H47" s="418">
        <v>112.68333333333331</v>
      </c>
      <c r="I47" s="418">
        <v>114.51666666666665</v>
      </c>
      <c r="J47" s="418">
        <v>116.23333333333331</v>
      </c>
      <c r="K47" s="417">
        <v>112.8</v>
      </c>
      <c r="L47" s="417">
        <v>109.25</v>
      </c>
      <c r="M47" s="417">
        <v>16.569459999999999</v>
      </c>
    </row>
    <row r="48" spans="1:13">
      <c r="A48" s="245">
        <v>38</v>
      </c>
      <c r="B48" s="419" t="s">
        <v>50</v>
      </c>
      <c r="C48" s="417">
        <v>3028.3</v>
      </c>
      <c r="D48" s="418">
        <v>3035.3666666666668</v>
      </c>
      <c r="E48" s="418">
        <v>3011.7333333333336</v>
      </c>
      <c r="F48" s="418">
        <v>2995.166666666667</v>
      </c>
      <c r="G48" s="418">
        <v>2971.5333333333338</v>
      </c>
      <c r="H48" s="418">
        <v>3051.9333333333334</v>
      </c>
      <c r="I48" s="418">
        <v>3075.5666666666666</v>
      </c>
      <c r="J48" s="418">
        <v>3092.1333333333332</v>
      </c>
      <c r="K48" s="417">
        <v>3059</v>
      </c>
      <c r="L48" s="417">
        <v>3018.8</v>
      </c>
      <c r="M48" s="417">
        <v>9.0739099999999997</v>
      </c>
    </row>
    <row r="49" spans="1:13">
      <c r="A49" s="245">
        <v>39</v>
      </c>
      <c r="B49" s="419" t="s">
        <v>298</v>
      </c>
      <c r="C49" s="417">
        <v>152.1</v>
      </c>
      <c r="D49" s="418">
        <v>152.76666666666665</v>
      </c>
      <c r="E49" s="418">
        <v>150.43333333333331</v>
      </c>
      <c r="F49" s="418">
        <v>148.76666666666665</v>
      </c>
      <c r="G49" s="418">
        <v>146.43333333333331</v>
      </c>
      <c r="H49" s="418">
        <v>154.43333333333331</v>
      </c>
      <c r="I49" s="418">
        <v>156.76666666666668</v>
      </c>
      <c r="J49" s="418">
        <v>158.43333333333331</v>
      </c>
      <c r="K49" s="417">
        <v>155.1</v>
      </c>
      <c r="L49" s="417">
        <v>151.1</v>
      </c>
      <c r="M49" s="417">
        <v>5.2832100000000004</v>
      </c>
    </row>
    <row r="50" spans="1:13">
      <c r="A50" s="245">
        <v>40</v>
      </c>
      <c r="B50" s="419" t="s">
        <v>299</v>
      </c>
      <c r="C50" s="417">
        <v>3594.15</v>
      </c>
      <c r="D50" s="418">
        <v>3600.0666666666671</v>
      </c>
      <c r="E50" s="418">
        <v>3574.0833333333339</v>
      </c>
      <c r="F50" s="418">
        <v>3554.0166666666669</v>
      </c>
      <c r="G50" s="418">
        <v>3528.0333333333338</v>
      </c>
      <c r="H50" s="418">
        <v>3620.1333333333341</v>
      </c>
      <c r="I50" s="418">
        <v>3646.1166666666668</v>
      </c>
      <c r="J50" s="418">
        <v>3666.1833333333343</v>
      </c>
      <c r="K50" s="417">
        <v>3626.05</v>
      </c>
      <c r="L50" s="417">
        <v>3580</v>
      </c>
      <c r="M50" s="417">
        <v>0.10514</v>
      </c>
    </row>
    <row r="51" spans="1:13">
      <c r="A51" s="245">
        <v>41</v>
      </c>
      <c r="B51" s="419" t="s">
        <v>300</v>
      </c>
      <c r="C51" s="417">
        <v>2031.6</v>
      </c>
      <c r="D51" s="418">
        <v>2035.7666666666664</v>
      </c>
      <c r="E51" s="418">
        <v>2011.833333333333</v>
      </c>
      <c r="F51" s="418">
        <v>1992.0666666666666</v>
      </c>
      <c r="G51" s="418">
        <v>1968.1333333333332</v>
      </c>
      <c r="H51" s="418">
        <v>2055.5333333333328</v>
      </c>
      <c r="I51" s="418">
        <v>2079.4666666666662</v>
      </c>
      <c r="J51" s="418">
        <v>2099.2333333333327</v>
      </c>
      <c r="K51" s="417">
        <v>2059.6999999999998</v>
      </c>
      <c r="L51" s="417">
        <v>2016</v>
      </c>
      <c r="M51" s="417">
        <v>1.28518</v>
      </c>
    </row>
    <row r="52" spans="1:13">
      <c r="A52" s="245">
        <v>42</v>
      </c>
      <c r="B52" s="419" t="s">
        <v>301</v>
      </c>
      <c r="C52" s="417">
        <v>9296.1</v>
      </c>
      <c r="D52" s="418">
        <v>9311.2166666666672</v>
      </c>
      <c r="E52" s="418">
        <v>9250.7833333333347</v>
      </c>
      <c r="F52" s="418">
        <v>9205.4666666666672</v>
      </c>
      <c r="G52" s="418">
        <v>9145.0333333333347</v>
      </c>
      <c r="H52" s="418">
        <v>9356.5333333333347</v>
      </c>
      <c r="I52" s="418">
        <v>9416.966666666669</v>
      </c>
      <c r="J52" s="418">
        <v>9462.2833333333347</v>
      </c>
      <c r="K52" s="417">
        <v>9371.65</v>
      </c>
      <c r="L52" s="417">
        <v>9265.9</v>
      </c>
      <c r="M52" s="417">
        <v>4.258E-2</v>
      </c>
    </row>
    <row r="53" spans="1:13">
      <c r="A53" s="245">
        <v>43</v>
      </c>
      <c r="B53" s="419" t="s">
        <v>52</v>
      </c>
      <c r="C53" s="417">
        <v>951.75</v>
      </c>
      <c r="D53" s="418">
        <v>957.5333333333333</v>
      </c>
      <c r="E53" s="418">
        <v>941.56666666666661</v>
      </c>
      <c r="F53" s="418">
        <v>931.38333333333333</v>
      </c>
      <c r="G53" s="418">
        <v>915.41666666666663</v>
      </c>
      <c r="H53" s="418">
        <v>967.71666666666658</v>
      </c>
      <c r="I53" s="418">
        <v>983.68333333333328</v>
      </c>
      <c r="J53" s="418">
        <v>993.86666666666656</v>
      </c>
      <c r="K53" s="417">
        <v>973.5</v>
      </c>
      <c r="L53" s="417">
        <v>947.35</v>
      </c>
      <c r="M53" s="417">
        <v>13.4861</v>
      </c>
    </row>
    <row r="54" spans="1:13">
      <c r="A54" s="245">
        <v>44</v>
      </c>
      <c r="B54" s="419" t="s">
        <v>302</v>
      </c>
      <c r="C54" s="417">
        <v>623.04999999999995</v>
      </c>
      <c r="D54" s="418">
        <v>627.21666666666658</v>
      </c>
      <c r="E54" s="418">
        <v>612.53333333333319</v>
      </c>
      <c r="F54" s="418">
        <v>602.01666666666665</v>
      </c>
      <c r="G54" s="418">
        <v>587.33333333333326</v>
      </c>
      <c r="H54" s="418">
        <v>637.73333333333312</v>
      </c>
      <c r="I54" s="418">
        <v>652.41666666666652</v>
      </c>
      <c r="J54" s="418">
        <v>662.93333333333305</v>
      </c>
      <c r="K54" s="417">
        <v>641.9</v>
      </c>
      <c r="L54" s="417">
        <v>616.70000000000005</v>
      </c>
      <c r="M54" s="417">
        <v>12.5829</v>
      </c>
    </row>
    <row r="55" spans="1:13">
      <c r="A55" s="245">
        <v>45</v>
      </c>
      <c r="B55" s="419" t="s">
        <v>227</v>
      </c>
      <c r="C55" s="417">
        <v>3389.2</v>
      </c>
      <c r="D55" s="418">
        <v>3392.4</v>
      </c>
      <c r="E55" s="418">
        <v>3364.8</v>
      </c>
      <c r="F55" s="418">
        <v>3340.4</v>
      </c>
      <c r="G55" s="418">
        <v>3312.8</v>
      </c>
      <c r="H55" s="418">
        <v>3416.8</v>
      </c>
      <c r="I55" s="418">
        <v>3444.3999999999996</v>
      </c>
      <c r="J55" s="418">
        <v>3468.8</v>
      </c>
      <c r="K55" s="417">
        <v>3420</v>
      </c>
      <c r="L55" s="417">
        <v>3368</v>
      </c>
      <c r="M55" s="417">
        <v>1.8489800000000001</v>
      </c>
    </row>
    <row r="56" spans="1:13">
      <c r="A56" s="245">
        <v>46</v>
      </c>
      <c r="B56" s="419" t="s">
        <v>54</v>
      </c>
      <c r="C56" s="417">
        <v>754.4</v>
      </c>
      <c r="D56" s="418">
        <v>757.75</v>
      </c>
      <c r="E56" s="418">
        <v>748.35</v>
      </c>
      <c r="F56" s="418">
        <v>742.30000000000007</v>
      </c>
      <c r="G56" s="418">
        <v>732.90000000000009</v>
      </c>
      <c r="H56" s="418">
        <v>763.8</v>
      </c>
      <c r="I56" s="418">
        <v>773.2</v>
      </c>
      <c r="J56" s="418">
        <v>779.24999999999989</v>
      </c>
      <c r="K56" s="417">
        <v>767.15</v>
      </c>
      <c r="L56" s="417">
        <v>751.7</v>
      </c>
      <c r="M56" s="417">
        <v>41.882669999999997</v>
      </c>
    </row>
    <row r="57" spans="1:13">
      <c r="A57" s="245">
        <v>47</v>
      </c>
      <c r="B57" s="419" t="s">
        <v>303</v>
      </c>
      <c r="C57" s="417">
        <v>2603.5</v>
      </c>
      <c r="D57" s="418">
        <v>2614.5</v>
      </c>
      <c r="E57" s="418">
        <v>2579</v>
      </c>
      <c r="F57" s="418">
        <v>2554.5</v>
      </c>
      <c r="G57" s="418">
        <v>2519</v>
      </c>
      <c r="H57" s="418">
        <v>2639</v>
      </c>
      <c r="I57" s="418">
        <v>2674.5</v>
      </c>
      <c r="J57" s="418">
        <v>2699</v>
      </c>
      <c r="K57" s="417">
        <v>2650</v>
      </c>
      <c r="L57" s="417">
        <v>2590</v>
      </c>
      <c r="M57" s="417">
        <v>0.23794999999999999</v>
      </c>
    </row>
    <row r="58" spans="1:13">
      <c r="A58" s="245">
        <v>48</v>
      </c>
      <c r="B58" s="419" t="s">
        <v>304</v>
      </c>
      <c r="C58" s="417">
        <v>1320</v>
      </c>
      <c r="D58" s="418">
        <v>1324.1333333333332</v>
      </c>
      <c r="E58" s="418">
        <v>1307.9166666666665</v>
      </c>
      <c r="F58" s="418">
        <v>1295.8333333333333</v>
      </c>
      <c r="G58" s="418">
        <v>1279.6166666666666</v>
      </c>
      <c r="H58" s="418">
        <v>1336.2166666666665</v>
      </c>
      <c r="I58" s="418">
        <v>1352.4333333333332</v>
      </c>
      <c r="J58" s="418">
        <v>1364.5166666666664</v>
      </c>
      <c r="K58" s="417">
        <v>1340.35</v>
      </c>
      <c r="L58" s="417">
        <v>1312.05</v>
      </c>
      <c r="M58" s="417">
        <v>2.1187299999999998</v>
      </c>
    </row>
    <row r="59" spans="1:13">
      <c r="A59" s="245">
        <v>49</v>
      </c>
      <c r="B59" s="419" t="s">
        <v>305</v>
      </c>
      <c r="C59" s="417">
        <v>973.15</v>
      </c>
      <c r="D59" s="418">
        <v>979.9</v>
      </c>
      <c r="E59" s="418">
        <v>951.8</v>
      </c>
      <c r="F59" s="418">
        <v>930.44999999999993</v>
      </c>
      <c r="G59" s="418">
        <v>902.34999999999991</v>
      </c>
      <c r="H59" s="418">
        <v>1001.25</v>
      </c>
      <c r="I59" s="418">
        <v>1029.3500000000001</v>
      </c>
      <c r="J59" s="418">
        <v>1050.7</v>
      </c>
      <c r="K59" s="417">
        <v>1008</v>
      </c>
      <c r="L59" s="417">
        <v>958.55</v>
      </c>
      <c r="M59" s="417">
        <v>15.751099999999999</v>
      </c>
    </row>
    <row r="60" spans="1:13" ht="12" customHeight="1">
      <c r="A60" s="245">
        <v>50</v>
      </c>
      <c r="B60" s="419" t="s">
        <v>55</v>
      </c>
      <c r="C60" s="417">
        <v>4077.3</v>
      </c>
      <c r="D60" s="418">
        <v>4075.4166666666665</v>
      </c>
      <c r="E60" s="418">
        <v>4032.4333333333334</v>
      </c>
      <c r="F60" s="418">
        <v>3987.5666666666671</v>
      </c>
      <c r="G60" s="418">
        <v>3944.5833333333339</v>
      </c>
      <c r="H60" s="418">
        <v>4120.2833333333328</v>
      </c>
      <c r="I60" s="418">
        <v>4163.2666666666655</v>
      </c>
      <c r="J60" s="418">
        <v>4208.1333333333323</v>
      </c>
      <c r="K60" s="417">
        <v>4118.3999999999996</v>
      </c>
      <c r="L60" s="417">
        <v>4030.55</v>
      </c>
      <c r="M60" s="417">
        <v>6.2549099999999997</v>
      </c>
    </row>
    <row r="61" spans="1:13">
      <c r="A61" s="245">
        <v>51</v>
      </c>
      <c r="B61" s="419" t="s">
        <v>306</v>
      </c>
      <c r="C61" s="417">
        <v>297.95</v>
      </c>
      <c r="D61" s="418">
        <v>297.81666666666666</v>
      </c>
      <c r="E61" s="418">
        <v>293.18333333333334</v>
      </c>
      <c r="F61" s="418">
        <v>288.41666666666669</v>
      </c>
      <c r="G61" s="418">
        <v>283.78333333333336</v>
      </c>
      <c r="H61" s="418">
        <v>302.58333333333331</v>
      </c>
      <c r="I61" s="418">
        <v>307.21666666666664</v>
      </c>
      <c r="J61" s="418">
        <v>311.98333333333329</v>
      </c>
      <c r="K61" s="417">
        <v>302.45</v>
      </c>
      <c r="L61" s="417">
        <v>293.05</v>
      </c>
      <c r="M61" s="417">
        <v>7.9138000000000002</v>
      </c>
    </row>
    <row r="62" spans="1:13">
      <c r="A62" s="245">
        <v>52</v>
      </c>
      <c r="B62" s="419" t="s">
        <v>307</v>
      </c>
      <c r="C62" s="417">
        <v>1047.05</v>
      </c>
      <c r="D62" s="418">
        <v>1058.5833333333333</v>
      </c>
      <c r="E62" s="418">
        <v>1030.4666666666665</v>
      </c>
      <c r="F62" s="418">
        <v>1013.8833333333332</v>
      </c>
      <c r="G62" s="418">
        <v>985.76666666666642</v>
      </c>
      <c r="H62" s="418">
        <v>1075.1666666666665</v>
      </c>
      <c r="I62" s="418">
        <v>1103.2833333333333</v>
      </c>
      <c r="J62" s="418">
        <v>1119.8666666666666</v>
      </c>
      <c r="K62" s="417">
        <v>1086.7</v>
      </c>
      <c r="L62" s="417">
        <v>1042</v>
      </c>
      <c r="M62" s="417">
        <v>2.46692</v>
      </c>
    </row>
    <row r="63" spans="1:13">
      <c r="A63" s="245">
        <v>53</v>
      </c>
      <c r="B63" s="419" t="s">
        <v>58</v>
      </c>
      <c r="C63" s="417">
        <v>6117.8</v>
      </c>
      <c r="D63" s="418">
        <v>6139.7</v>
      </c>
      <c r="E63" s="418">
        <v>6058.5</v>
      </c>
      <c r="F63" s="418">
        <v>5999.2</v>
      </c>
      <c r="G63" s="418">
        <v>5918</v>
      </c>
      <c r="H63" s="418">
        <v>6199</v>
      </c>
      <c r="I63" s="418">
        <v>6280.1999999999989</v>
      </c>
      <c r="J63" s="418">
        <v>6339.5</v>
      </c>
      <c r="K63" s="417">
        <v>6220.9</v>
      </c>
      <c r="L63" s="417">
        <v>6080.4</v>
      </c>
      <c r="M63" s="417">
        <v>11.3056</v>
      </c>
    </row>
    <row r="64" spans="1:13">
      <c r="A64" s="245">
        <v>54</v>
      </c>
      <c r="B64" s="419" t="s">
        <v>57</v>
      </c>
      <c r="C64" s="417">
        <v>12333.9</v>
      </c>
      <c r="D64" s="418">
        <v>12341.300000000001</v>
      </c>
      <c r="E64" s="418">
        <v>12232.600000000002</v>
      </c>
      <c r="F64" s="418">
        <v>12131.300000000001</v>
      </c>
      <c r="G64" s="418">
        <v>12022.600000000002</v>
      </c>
      <c r="H64" s="418">
        <v>12442.600000000002</v>
      </c>
      <c r="I64" s="418">
        <v>12551.300000000003</v>
      </c>
      <c r="J64" s="418">
        <v>12652.600000000002</v>
      </c>
      <c r="K64" s="417">
        <v>12450</v>
      </c>
      <c r="L64" s="417">
        <v>12240</v>
      </c>
      <c r="M64" s="417">
        <v>2.0663</v>
      </c>
    </row>
    <row r="65" spans="1:13">
      <c r="A65" s="245">
        <v>55</v>
      </c>
      <c r="B65" s="419" t="s">
        <v>228</v>
      </c>
      <c r="C65" s="417">
        <v>3774.1</v>
      </c>
      <c r="D65" s="418">
        <v>3773.3333333333335</v>
      </c>
      <c r="E65" s="418">
        <v>3760.7666666666669</v>
      </c>
      <c r="F65" s="418">
        <v>3747.4333333333334</v>
      </c>
      <c r="G65" s="418">
        <v>3734.8666666666668</v>
      </c>
      <c r="H65" s="418">
        <v>3786.666666666667</v>
      </c>
      <c r="I65" s="418">
        <v>3799.2333333333336</v>
      </c>
      <c r="J65" s="418">
        <v>3812.5666666666671</v>
      </c>
      <c r="K65" s="417">
        <v>3785.9</v>
      </c>
      <c r="L65" s="417">
        <v>3760</v>
      </c>
      <c r="M65" s="417">
        <v>0.13056999999999999</v>
      </c>
    </row>
    <row r="66" spans="1:13">
      <c r="A66" s="245">
        <v>56</v>
      </c>
      <c r="B66" s="419" t="s">
        <v>875</v>
      </c>
      <c r="C66" s="417">
        <v>2795.25</v>
      </c>
      <c r="D66" s="418">
        <v>2802.4166666666665</v>
      </c>
      <c r="E66" s="418">
        <v>2756.833333333333</v>
      </c>
      <c r="F66" s="418">
        <v>2718.4166666666665</v>
      </c>
      <c r="G66" s="418">
        <v>2672.833333333333</v>
      </c>
      <c r="H66" s="418">
        <v>2840.833333333333</v>
      </c>
      <c r="I66" s="418">
        <v>2886.4166666666661</v>
      </c>
      <c r="J66" s="418">
        <v>2924.833333333333</v>
      </c>
      <c r="K66" s="417">
        <v>2848</v>
      </c>
      <c r="L66" s="417">
        <v>2764</v>
      </c>
      <c r="M66" s="417">
        <v>0.64515</v>
      </c>
    </row>
    <row r="67" spans="1:13">
      <c r="A67" s="245">
        <v>57</v>
      </c>
      <c r="B67" s="419" t="s">
        <v>59</v>
      </c>
      <c r="C67" s="417">
        <v>2292.6</v>
      </c>
      <c r="D67" s="418">
        <v>2290.4166666666665</v>
      </c>
      <c r="E67" s="418">
        <v>2274.5333333333328</v>
      </c>
      <c r="F67" s="418">
        <v>2256.4666666666662</v>
      </c>
      <c r="G67" s="418">
        <v>2240.5833333333326</v>
      </c>
      <c r="H67" s="418">
        <v>2308.4833333333331</v>
      </c>
      <c r="I67" s="418">
        <v>2324.3666666666672</v>
      </c>
      <c r="J67" s="418">
        <v>2342.4333333333334</v>
      </c>
      <c r="K67" s="417">
        <v>2306.3000000000002</v>
      </c>
      <c r="L67" s="417">
        <v>2272.35</v>
      </c>
      <c r="M67" s="417">
        <v>2.47776</v>
      </c>
    </row>
    <row r="68" spans="1:13">
      <c r="A68" s="245">
        <v>58</v>
      </c>
      <c r="B68" s="419" t="s">
        <v>308</v>
      </c>
      <c r="C68" s="417">
        <v>138.44999999999999</v>
      </c>
      <c r="D68" s="418">
        <v>138.76666666666665</v>
      </c>
      <c r="E68" s="418">
        <v>137.08333333333331</v>
      </c>
      <c r="F68" s="418">
        <v>135.71666666666667</v>
      </c>
      <c r="G68" s="418">
        <v>134.03333333333333</v>
      </c>
      <c r="H68" s="418">
        <v>140.1333333333333</v>
      </c>
      <c r="I68" s="418">
        <v>141.81666666666663</v>
      </c>
      <c r="J68" s="418">
        <v>143.18333333333328</v>
      </c>
      <c r="K68" s="417">
        <v>140.44999999999999</v>
      </c>
      <c r="L68" s="417">
        <v>137.4</v>
      </c>
      <c r="M68" s="417">
        <v>2.67083</v>
      </c>
    </row>
    <row r="69" spans="1:13">
      <c r="A69" s="245">
        <v>59</v>
      </c>
      <c r="B69" s="419" t="s">
        <v>309</v>
      </c>
      <c r="C69" s="417">
        <v>339</v>
      </c>
      <c r="D69" s="418">
        <v>342.8</v>
      </c>
      <c r="E69" s="418">
        <v>332.3</v>
      </c>
      <c r="F69" s="418">
        <v>325.60000000000002</v>
      </c>
      <c r="G69" s="418">
        <v>315.10000000000002</v>
      </c>
      <c r="H69" s="418">
        <v>349.5</v>
      </c>
      <c r="I69" s="418">
        <v>360</v>
      </c>
      <c r="J69" s="418">
        <v>366.7</v>
      </c>
      <c r="K69" s="417">
        <v>353.3</v>
      </c>
      <c r="L69" s="417">
        <v>336.1</v>
      </c>
      <c r="M69" s="417">
        <v>10.66297</v>
      </c>
    </row>
    <row r="70" spans="1:13">
      <c r="A70" s="245">
        <v>60</v>
      </c>
      <c r="B70" s="419" t="s">
        <v>229</v>
      </c>
      <c r="C70" s="417">
        <v>314.10000000000002</v>
      </c>
      <c r="D70" s="418">
        <v>317.50000000000006</v>
      </c>
      <c r="E70" s="418">
        <v>309.7000000000001</v>
      </c>
      <c r="F70" s="418">
        <v>305.30000000000007</v>
      </c>
      <c r="G70" s="418">
        <v>297.50000000000011</v>
      </c>
      <c r="H70" s="418">
        <v>321.90000000000009</v>
      </c>
      <c r="I70" s="418">
        <v>329.70000000000005</v>
      </c>
      <c r="J70" s="418">
        <v>334.10000000000008</v>
      </c>
      <c r="K70" s="417">
        <v>325.3</v>
      </c>
      <c r="L70" s="417">
        <v>313.10000000000002</v>
      </c>
      <c r="M70" s="417">
        <v>72.900599999999997</v>
      </c>
    </row>
    <row r="71" spans="1:13">
      <c r="A71" s="245">
        <v>61</v>
      </c>
      <c r="B71" s="419" t="s">
        <v>60</v>
      </c>
      <c r="C71" s="417">
        <v>83.5</v>
      </c>
      <c r="D71" s="418">
        <v>84.433333333333337</v>
      </c>
      <c r="E71" s="418">
        <v>81.866666666666674</v>
      </c>
      <c r="F71" s="418">
        <v>80.233333333333334</v>
      </c>
      <c r="G71" s="418">
        <v>77.666666666666671</v>
      </c>
      <c r="H71" s="418">
        <v>86.066666666666677</v>
      </c>
      <c r="I71" s="418">
        <v>88.63333333333334</v>
      </c>
      <c r="J71" s="418">
        <v>90.26666666666668</v>
      </c>
      <c r="K71" s="417">
        <v>87</v>
      </c>
      <c r="L71" s="417">
        <v>82.8</v>
      </c>
      <c r="M71" s="417">
        <v>452.35131000000001</v>
      </c>
    </row>
    <row r="72" spans="1:13">
      <c r="A72" s="245">
        <v>62</v>
      </c>
      <c r="B72" s="419" t="s">
        <v>61</v>
      </c>
      <c r="C72" s="417">
        <v>75.599999999999994</v>
      </c>
      <c r="D72" s="418">
        <v>75.916666666666671</v>
      </c>
      <c r="E72" s="418">
        <v>74.983333333333348</v>
      </c>
      <c r="F72" s="418">
        <v>74.366666666666674</v>
      </c>
      <c r="G72" s="418">
        <v>73.433333333333351</v>
      </c>
      <c r="H72" s="418">
        <v>76.533333333333346</v>
      </c>
      <c r="I72" s="418">
        <v>77.466666666666654</v>
      </c>
      <c r="J72" s="418">
        <v>78.083333333333343</v>
      </c>
      <c r="K72" s="417">
        <v>76.849999999999994</v>
      </c>
      <c r="L72" s="417">
        <v>75.3</v>
      </c>
      <c r="M72" s="417">
        <v>18.87</v>
      </c>
    </row>
    <row r="73" spans="1:13">
      <c r="A73" s="245">
        <v>63</v>
      </c>
      <c r="B73" s="419" t="s">
        <v>310</v>
      </c>
      <c r="C73" s="417">
        <v>24.95</v>
      </c>
      <c r="D73" s="418">
        <v>25.116666666666664</v>
      </c>
      <c r="E73" s="418">
        <v>24.633333333333326</v>
      </c>
      <c r="F73" s="418">
        <v>24.316666666666663</v>
      </c>
      <c r="G73" s="418">
        <v>23.833333333333325</v>
      </c>
      <c r="H73" s="418">
        <v>25.433333333333326</v>
      </c>
      <c r="I73" s="418">
        <v>25.916666666666668</v>
      </c>
      <c r="J73" s="418">
        <v>26.233333333333327</v>
      </c>
      <c r="K73" s="417">
        <v>25.6</v>
      </c>
      <c r="L73" s="417">
        <v>24.8</v>
      </c>
      <c r="M73" s="417">
        <v>28.4788</v>
      </c>
    </row>
    <row r="74" spans="1:13">
      <c r="A74" s="245">
        <v>64</v>
      </c>
      <c r="B74" s="419" t="s">
        <v>62</v>
      </c>
      <c r="C74" s="417">
        <v>1575.45</v>
      </c>
      <c r="D74" s="418">
        <v>1574.1499999999999</v>
      </c>
      <c r="E74" s="418">
        <v>1560.2999999999997</v>
      </c>
      <c r="F74" s="418">
        <v>1545.1499999999999</v>
      </c>
      <c r="G74" s="418">
        <v>1531.2999999999997</v>
      </c>
      <c r="H74" s="418">
        <v>1589.2999999999997</v>
      </c>
      <c r="I74" s="418">
        <v>1603.1499999999996</v>
      </c>
      <c r="J74" s="418">
        <v>1618.2999999999997</v>
      </c>
      <c r="K74" s="417">
        <v>1588</v>
      </c>
      <c r="L74" s="417">
        <v>1559</v>
      </c>
      <c r="M74" s="417">
        <v>2.0338400000000001</v>
      </c>
    </row>
    <row r="75" spans="1:13">
      <c r="A75" s="245">
        <v>65</v>
      </c>
      <c r="B75" s="419" t="s">
        <v>311</v>
      </c>
      <c r="C75" s="417">
        <v>5589.9</v>
      </c>
      <c r="D75" s="418">
        <v>5618.0666666666666</v>
      </c>
      <c r="E75" s="418">
        <v>5526.833333333333</v>
      </c>
      <c r="F75" s="418">
        <v>5463.7666666666664</v>
      </c>
      <c r="G75" s="418">
        <v>5372.5333333333328</v>
      </c>
      <c r="H75" s="418">
        <v>5681.1333333333332</v>
      </c>
      <c r="I75" s="418">
        <v>5772.3666666666668</v>
      </c>
      <c r="J75" s="418">
        <v>5835.4333333333334</v>
      </c>
      <c r="K75" s="417">
        <v>5709.3</v>
      </c>
      <c r="L75" s="417">
        <v>5555</v>
      </c>
      <c r="M75" s="417">
        <v>0.21534</v>
      </c>
    </row>
    <row r="76" spans="1:13" s="13" customFormat="1">
      <c r="A76" s="245">
        <v>66</v>
      </c>
      <c r="B76" s="419" t="s">
        <v>65</v>
      </c>
      <c r="C76" s="417">
        <v>841.65</v>
      </c>
      <c r="D76" s="418">
        <v>845.04999999999984</v>
      </c>
      <c r="E76" s="418">
        <v>830.29999999999973</v>
      </c>
      <c r="F76" s="418">
        <v>818.94999999999993</v>
      </c>
      <c r="G76" s="418">
        <v>804.19999999999982</v>
      </c>
      <c r="H76" s="418">
        <v>856.39999999999964</v>
      </c>
      <c r="I76" s="418">
        <v>871.14999999999986</v>
      </c>
      <c r="J76" s="418">
        <v>882.49999999999955</v>
      </c>
      <c r="K76" s="417">
        <v>859.8</v>
      </c>
      <c r="L76" s="417">
        <v>833.7</v>
      </c>
      <c r="M76" s="417">
        <v>21.42493</v>
      </c>
    </row>
    <row r="77" spans="1:13" s="13" customFormat="1">
      <c r="A77" s="245">
        <v>67</v>
      </c>
      <c r="B77" s="419" t="s">
        <v>312</v>
      </c>
      <c r="C77" s="417">
        <v>372.35</v>
      </c>
      <c r="D77" s="418">
        <v>371.81666666666666</v>
      </c>
      <c r="E77" s="418">
        <v>367.0333333333333</v>
      </c>
      <c r="F77" s="418">
        <v>361.71666666666664</v>
      </c>
      <c r="G77" s="418">
        <v>356.93333333333328</v>
      </c>
      <c r="H77" s="418">
        <v>377.13333333333333</v>
      </c>
      <c r="I77" s="418">
        <v>381.91666666666674</v>
      </c>
      <c r="J77" s="418">
        <v>387.23333333333335</v>
      </c>
      <c r="K77" s="417">
        <v>376.6</v>
      </c>
      <c r="L77" s="417">
        <v>366.5</v>
      </c>
      <c r="M77" s="417">
        <v>2.0557500000000002</v>
      </c>
    </row>
    <row r="78" spans="1:13" s="13" customFormat="1">
      <c r="A78" s="245">
        <v>68</v>
      </c>
      <c r="B78" s="419" t="s">
        <v>64</v>
      </c>
      <c r="C78" s="417">
        <v>180.65</v>
      </c>
      <c r="D78" s="418">
        <v>182.38333333333333</v>
      </c>
      <c r="E78" s="418">
        <v>177.36666666666665</v>
      </c>
      <c r="F78" s="418">
        <v>174.08333333333331</v>
      </c>
      <c r="G78" s="418">
        <v>169.06666666666663</v>
      </c>
      <c r="H78" s="418">
        <v>185.66666666666666</v>
      </c>
      <c r="I78" s="418">
        <v>190.68333333333331</v>
      </c>
      <c r="J78" s="418">
        <v>193.96666666666667</v>
      </c>
      <c r="K78" s="417">
        <v>187.4</v>
      </c>
      <c r="L78" s="417">
        <v>179.1</v>
      </c>
      <c r="M78" s="417">
        <v>149.62478999999999</v>
      </c>
    </row>
    <row r="79" spans="1:13" s="13" customFormat="1">
      <c r="A79" s="245">
        <v>69</v>
      </c>
      <c r="B79" s="419" t="s">
        <v>66</v>
      </c>
      <c r="C79" s="417">
        <v>808.95</v>
      </c>
      <c r="D79" s="418">
        <v>809.11666666666679</v>
      </c>
      <c r="E79" s="418">
        <v>800.38333333333355</v>
      </c>
      <c r="F79" s="418">
        <v>791.81666666666672</v>
      </c>
      <c r="G79" s="418">
        <v>783.08333333333348</v>
      </c>
      <c r="H79" s="418">
        <v>817.68333333333362</v>
      </c>
      <c r="I79" s="418">
        <v>826.41666666666674</v>
      </c>
      <c r="J79" s="418">
        <v>834.98333333333369</v>
      </c>
      <c r="K79" s="417">
        <v>817.85</v>
      </c>
      <c r="L79" s="417">
        <v>800.55</v>
      </c>
      <c r="M79" s="417">
        <v>24.642040000000001</v>
      </c>
    </row>
    <row r="80" spans="1:13" s="13" customFormat="1">
      <c r="A80" s="245">
        <v>70</v>
      </c>
      <c r="B80" s="419" t="s">
        <v>69</v>
      </c>
      <c r="C80" s="417">
        <v>67.05</v>
      </c>
      <c r="D80" s="418">
        <v>67.466666666666669</v>
      </c>
      <c r="E80" s="418">
        <v>65.933333333333337</v>
      </c>
      <c r="F80" s="418">
        <v>64.816666666666663</v>
      </c>
      <c r="G80" s="418">
        <v>63.283333333333331</v>
      </c>
      <c r="H80" s="418">
        <v>68.583333333333343</v>
      </c>
      <c r="I80" s="418">
        <v>70.116666666666674</v>
      </c>
      <c r="J80" s="418">
        <v>71.233333333333348</v>
      </c>
      <c r="K80" s="417">
        <v>69</v>
      </c>
      <c r="L80" s="417">
        <v>66.349999999999994</v>
      </c>
      <c r="M80" s="417">
        <v>638.77405999999996</v>
      </c>
    </row>
    <row r="81" spans="1:13" s="13" customFormat="1">
      <c r="A81" s="245">
        <v>71</v>
      </c>
      <c r="B81" s="419" t="s">
        <v>73</v>
      </c>
      <c r="C81" s="417">
        <v>458.2</v>
      </c>
      <c r="D81" s="418">
        <v>460.04999999999995</v>
      </c>
      <c r="E81" s="418">
        <v>454.69999999999993</v>
      </c>
      <c r="F81" s="418">
        <v>451.2</v>
      </c>
      <c r="G81" s="418">
        <v>445.84999999999997</v>
      </c>
      <c r="H81" s="418">
        <v>463.5499999999999</v>
      </c>
      <c r="I81" s="418">
        <v>468.89999999999992</v>
      </c>
      <c r="J81" s="418">
        <v>472.39999999999986</v>
      </c>
      <c r="K81" s="417">
        <v>465.4</v>
      </c>
      <c r="L81" s="417">
        <v>456.55</v>
      </c>
      <c r="M81" s="417">
        <v>32.133890000000001</v>
      </c>
    </row>
    <row r="82" spans="1:13" s="13" customFormat="1">
      <c r="A82" s="245">
        <v>72</v>
      </c>
      <c r="B82" s="419" t="s">
        <v>721</v>
      </c>
      <c r="C82" s="417">
        <v>13496.9</v>
      </c>
      <c r="D82" s="418">
        <v>13552.25</v>
      </c>
      <c r="E82" s="418">
        <v>13324.65</v>
      </c>
      <c r="F82" s="418">
        <v>13152.4</v>
      </c>
      <c r="G82" s="418">
        <v>12924.8</v>
      </c>
      <c r="H82" s="418">
        <v>13724.5</v>
      </c>
      <c r="I82" s="418">
        <v>13952.099999999999</v>
      </c>
      <c r="J82" s="418">
        <v>14124.35</v>
      </c>
      <c r="K82" s="417">
        <v>13779.85</v>
      </c>
      <c r="L82" s="417">
        <v>13380</v>
      </c>
      <c r="M82" s="417">
        <v>2.7629999999999998E-2</v>
      </c>
    </row>
    <row r="83" spans="1:13" s="13" customFormat="1">
      <c r="A83" s="245">
        <v>73</v>
      </c>
      <c r="B83" s="419" t="s">
        <v>68</v>
      </c>
      <c r="C83" s="417">
        <v>525.29999999999995</v>
      </c>
      <c r="D83" s="418">
        <v>527.21666666666658</v>
      </c>
      <c r="E83" s="418">
        <v>521.63333333333321</v>
      </c>
      <c r="F83" s="418">
        <v>517.96666666666658</v>
      </c>
      <c r="G83" s="418">
        <v>512.38333333333321</v>
      </c>
      <c r="H83" s="418">
        <v>530.88333333333321</v>
      </c>
      <c r="I83" s="418">
        <v>536.46666666666647</v>
      </c>
      <c r="J83" s="418">
        <v>540.13333333333321</v>
      </c>
      <c r="K83" s="417">
        <v>532.79999999999995</v>
      </c>
      <c r="L83" s="417">
        <v>523.54999999999995</v>
      </c>
      <c r="M83" s="417">
        <v>53.014279999999999</v>
      </c>
    </row>
    <row r="84" spans="1:13" s="13" customFormat="1">
      <c r="A84" s="245">
        <v>74</v>
      </c>
      <c r="B84" s="419" t="s">
        <v>70</v>
      </c>
      <c r="C84" s="417">
        <v>389.35</v>
      </c>
      <c r="D84" s="418">
        <v>389.95</v>
      </c>
      <c r="E84" s="418">
        <v>386.4</v>
      </c>
      <c r="F84" s="418">
        <v>383.45</v>
      </c>
      <c r="G84" s="418">
        <v>379.9</v>
      </c>
      <c r="H84" s="418">
        <v>392.9</v>
      </c>
      <c r="I84" s="418">
        <v>396.45000000000005</v>
      </c>
      <c r="J84" s="418">
        <v>399.4</v>
      </c>
      <c r="K84" s="417">
        <v>393.5</v>
      </c>
      <c r="L84" s="417">
        <v>387</v>
      </c>
      <c r="M84" s="417">
        <v>9.7270699999999994</v>
      </c>
    </row>
    <row r="85" spans="1:13" s="13" customFormat="1">
      <c r="A85" s="245">
        <v>75</v>
      </c>
      <c r="B85" s="419" t="s">
        <v>313</v>
      </c>
      <c r="C85" s="417">
        <v>1220.5</v>
      </c>
      <c r="D85" s="418">
        <v>1231.8</v>
      </c>
      <c r="E85" s="418">
        <v>1203.6999999999998</v>
      </c>
      <c r="F85" s="418">
        <v>1186.8999999999999</v>
      </c>
      <c r="G85" s="418">
        <v>1158.7999999999997</v>
      </c>
      <c r="H85" s="418">
        <v>1248.5999999999999</v>
      </c>
      <c r="I85" s="418">
        <v>1276.6999999999998</v>
      </c>
      <c r="J85" s="418">
        <v>1293.5</v>
      </c>
      <c r="K85" s="417">
        <v>1259.9000000000001</v>
      </c>
      <c r="L85" s="417">
        <v>1215</v>
      </c>
      <c r="M85" s="417">
        <v>0.88944000000000001</v>
      </c>
    </row>
    <row r="86" spans="1:13" s="13" customFormat="1">
      <c r="A86" s="245">
        <v>76</v>
      </c>
      <c r="B86" s="419" t="s">
        <v>314</v>
      </c>
      <c r="C86" s="417">
        <v>391.45</v>
      </c>
      <c r="D86" s="418">
        <v>390.7833333333333</v>
      </c>
      <c r="E86" s="418">
        <v>384.56666666666661</v>
      </c>
      <c r="F86" s="418">
        <v>377.68333333333328</v>
      </c>
      <c r="G86" s="418">
        <v>371.46666666666658</v>
      </c>
      <c r="H86" s="418">
        <v>397.66666666666663</v>
      </c>
      <c r="I86" s="418">
        <v>403.88333333333333</v>
      </c>
      <c r="J86" s="418">
        <v>410.76666666666665</v>
      </c>
      <c r="K86" s="417">
        <v>397</v>
      </c>
      <c r="L86" s="417">
        <v>383.9</v>
      </c>
      <c r="M86" s="417">
        <v>20.144189999999998</v>
      </c>
    </row>
    <row r="87" spans="1:13" s="13" customFormat="1">
      <c r="A87" s="245">
        <v>77</v>
      </c>
      <c r="B87" s="419" t="s">
        <v>315</v>
      </c>
      <c r="C87" s="417">
        <v>111.3</v>
      </c>
      <c r="D87" s="418">
        <v>111.91666666666667</v>
      </c>
      <c r="E87" s="418">
        <v>110.33333333333334</v>
      </c>
      <c r="F87" s="418">
        <v>109.36666666666667</v>
      </c>
      <c r="G87" s="418">
        <v>107.78333333333335</v>
      </c>
      <c r="H87" s="418">
        <v>112.88333333333334</v>
      </c>
      <c r="I87" s="418">
        <v>114.46666666666668</v>
      </c>
      <c r="J87" s="418">
        <v>115.43333333333334</v>
      </c>
      <c r="K87" s="417">
        <v>113.5</v>
      </c>
      <c r="L87" s="417">
        <v>110.95</v>
      </c>
      <c r="M87" s="417">
        <v>2.6017399999999999</v>
      </c>
    </row>
    <row r="88" spans="1:13" s="13" customFormat="1">
      <c r="A88" s="245">
        <v>78</v>
      </c>
      <c r="B88" s="419" t="s">
        <v>316</v>
      </c>
      <c r="C88" s="417">
        <v>5800.7</v>
      </c>
      <c r="D88" s="418">
        <v>5834.083333333333</v>
      </c>
      <c r="E88" s="418">
        <v>5748.1666666666661</v>
      </c>
      <c r="F88" s="418">
        <v>5695.6333333333332</v>
      </c>
      <c r="G88" s="418">
        <v>5609.7166666666662</v>
      </c>
      <c r="H88" s="418">
        <v>5886.6166666666659</v>
      </c>
      <c r="I88" s="418">
        <v>5972.5333333333319</v>
      </c>
      <c r="J88" s="418">
        <v>6025.0666666666657</v>
      </c>
      <c r="K88" s="417">
        <v>5920</v>
      </c>
      <c r="L88" s="417">
        <v>5781.55</v>
      </c>
      <c r="M88" s="417">
        <v>0.11296</v>
      </c>
    </row>
    <row r="89" spans="1:13" s="13" customFormat="1">
      <c r="A89" s="245">
        <v>79</v>
      </c>
      <c r="B89" s="419" t="s">
        <v>317</v>
      </c>
      <c r="C89" s="417">
        <v>859.95</v>
      </c>
      <c r="D89" s="418">
        <v>859.65</v>
      </c>
      <c r="E89" s="418">
        <v>851.34999999999991</v>
      </c>
      <c r="F89" s="418">
        <v>842.74999999999989</v>
      </c>
      <c r="G89" s="418">
        <v>834.44999999999982</v>
      </c>
      <c r="H89" s="418">
        <v>868.25</v>
      </c>
      <c r="I89" s="418">
        <v>876.55</v>
      </c>
      <c r="J89" s="418">
        <v>885.15000000000009</v>
      </c>
      <c r="K89" s="417">
        <v>867.95</v>
      </c>
      <c r="L89" s="417">
        <v>851.05</v>
      </c>
      <c r="M89" s="417">
        <v>0.81483000000000005</v>
      </c>
    </row>
    <row r="90" spans="1:13" s="13" customFormat="1">
      <c r="A90" s="245">
        <v>80</v>
      </c>
      <c r="B90" s="419" t="s">
        <v>230</v>
      </c>
      <c r="C90" s="417">
        <v>1294.3</v>
      </c>
      <c r="D90" s="418">
        <v>1298.5333333333333</v>
      </c>
      <c r="E90" s="418">
        <v>1282.1666666666665</v>
      </c>
      <c r="F90" s="418">
        <v>1270.0333333333333</v>
      </c>
      <c r="G90" s="418">
        <v>1253.6666666666665</v>
      </c>
      <c r="H90" s="418">
        <v>1310.6666666666665</v>
      </c>
      <c r="I90" s="418">
        <v>1327.0333333333333</v>
      </c>
      <c r="J90" s="418">
        <v>1339.1666666666665</v>
      </c>
      <c r="K90" s="417">
        <v>1314.9</v>
      </c>
      <c r="L90" s="417">
        <v>1286.4000000000001</v>
      </c>
      <c r="M90" s="417">
        <v>0.66852999999999996</v>
      </c>
    </row>
    <row r="91" spans="1:13" s="13" customFormat="1">
      <c r="A91" s="245">
        <v>81</v>
      </c>
      <c r="B91" s="419" t="s">
        <v>71</v>
      </c>
      <c r="C91" s="417">
        <v>15273.3</v>
      </c>
      <c r="D91" s="418">
        <v>15351.233333333332</v>
      </c>
      <c r="E91" s="418">
        <v>15102.466666666664</v>
      </c>
      <c r="F91" s="418">
        <v>14931.633333333331</v>
      </c>
      <c r="G91" s="418">
        <v>14682.866666666663</v>
      </c>
      <c r="H91" s="418">
        <v>15522.066666666664</v>
      </c>
      <c r="I91" s="418">
        <v>15770.83333333333</v>
      </c>
      <c r="J91" s="418">
        <v>15941.666666666664</v>
      </c>
      <c r="K91" s="417">
        <v>15600</v>
      </c>
      <c r="L91" s="417">
        <v>15180.4</v>
      </c>
      <c r="M91" s="417">
        <v>0.32623999999999997</v>
      </c>
    </row>
    <row r="92" spans="1:13" s="13" customFormat="1">
      <c r="A92" s="245">
        <v>82</v>
      </c>
      <c r="B92" s="419" t="s">
        <v>318</v>
      </c>
      <c r="C92" s="417">
        <v>306.05</v>
      </c>
      <c r="D92" s="418">
        <v>308.34999999999997</v>
      </c>
      <c r="E92" s="418">
        <v>295.69999999999993</v>
      </c>
      <c r="F92" s="418">
        <v>285.34999999999997</v>
      </c>
      <c r="G92" s="418">
        <v>272.69999999999993</v>
      </c>
      <c r="H92" s="418">
        <v>318.69999999999993</v>
      </c>
      <c r="I92" s="418">
        <v>331.34999999999991</v>
      </c>
      <c r="J92" s="418">
        <v>341.69999999999993</v>
      </c>
      <c r="K92" s="417">
        <v>321</v>
      </c>
      <c r="L92" s="417">
        <v>298</v>
      </c>
      <c r="M92" s="417">
        <v>30.890059999999998</v>
      </c>
    </row>
    <row r="93" spans="1:13" s="13" customFormat="1">
      <c r="A93" s="245">
        <v>83</v>
      </c>
      <c r="B93" s="419" t="s">
        <v>74</v>
      </c>
      <c r="C93" s="417">
        <v>3491.4</v>
      </c>
      <c r="D93" s="418">
        <v>3496.85</v>
      </c>
      <c r="E93" s="418">
        <v>3467.7999999999997</v>
      </c>
      <c r="F93" s="418">
        <v>3444.2</v>
      </c>
      <c r="G93" s="418">
        <v>3415.1499999999996</v>
      </c>
      <c r="H93" s="418">
        <v>3520.45</v>
      </c>
      <c r="I93" s="418">
        <v>3549.5</v>
      </c>
      <c r="J93" s="418">
        <v>3573.1</v>
      </c>
      <c r="K93" s="417">
        <v>3525.9</v>
      </c>
      <c r="L93" s="417">
        <v>3473.25</v>
      </c>
      <c r="M93" s="417">
        <v>6.2722699999999998</v>
      </c>
    </row>
    <row r="94" spans="1:13" s="13" customFormat="1">
      <c r="A94" s="245">
        <v>84</v>
      </c>
      <c r="B94" s="419" t="s">
        <v>876</v>
      </c>
      <c r="C94" s="417">
        <v>174.6</v>
      </c>
      <c r="D94" s="418">
        <v>174.73333333333335</v>
      </c>
      <c r="E94" s="418">
        <v>169.06666666666669</v>
      </c>
      <c r="F94" s="418">
        <v>163.53333333333333</v>
      </c>
      <c r="G94" s="418">
        <v>157.86666666666667</v>
      </c>
      <c r="H94" s="418">
        <v>180.26666666666671</v>
      </c>
      <c r="I94" s="418">
        <v>185.93333333333334</v>
      </c>
      <c r="J94" s="418">
        <v>191.46666666666673</v>
      </c>
      <c r="K94" s="417">
        <v>180.4</v>
      </c>
      <c r="L94" s="417">
        <v>169.2</v>
      </c>
      <c r="M94" s="417">
        <v>177.61042</v>
      </c>
    </row>
    <row r="95" spans="1:13" s="13" customFormat="1">
      <c r="A95" s="245">
        <v>85</v>
      </c>
      <c r="B95" s="419" t="s">
        <v>319</v>
      </c>
      <c r="C95" s="417">
        <v>400.3</v>
      </c>
      <c r="D95" s="418">
        <v>401.3</v>
      </c>
      <c r="E95" s="418">
        <v>395.05</v>
      </c>
      <c r="F95" s="418">
        <v>389.8</v>
      </c>
      <c r="G95" s="418">
        <v>383.55</v>
      </c>
      <c r="H95" s="418">
        <v>406.55</v>
      </c>
      <c r="I95" s="418">
        <v>412.8</v>
      </c>
      <c r="J95" s="418">
        <v>418.05</v>
      </c>
      <c r="K95" s="417">
        <v>407.55</v>
      </c>
      <c r="L95" s="417">
        <v>396.05</v>
      </c>
      <c r="M95" s="417">
        <v>4.74946</v>
      </c>
    </row>
    <row r="96" spans="1:13" s="13" customFormat="1">
      <c r="A96" s="245">
        <v>86</v>
      </c>
      <c r="B96" s="419" t="s">
        <v>80</v>
      </c>
      <c r="C96" s="417">
        <v>765</v>
      </c>
      <c r="D96" s="418">
        <v>762.80000000000007</v>
      </c>
      <c r="E96" s="418">
        <v>755.60000000000014</v>
      </c>
      <c r="F96" s="418">
        <v>746.2</v>
      </c>
      <c r="G96" s="418">
        <v>739.00000000000011</v>
      </c>
      <c r="H96" s="418">
        <v>772.20000000000016</v>
      </c>
      <c r="I96" s="418">
        <v>779.4000000000002</v>
      </c>
      <c r="J96" s="418">
        <v>788.80000000000018</v>
      </c>
      <c r="K96" s="417">
        <v>770</v>
      </c>
      <c r="L96" s="417">
        <v>753.4</v>
      </c>
      <c r="M96" s="417">
        <v>8.9403100000000002</v>
      </c>
    </row>
    <row r="97" spans="1:13" s="13" customFormat="1">
      <c r="A97" s="245">
        <v>87</v>
      </c>
      <c r="B97" s="419" t="s">
        <v>320</v>
      </c>
      <c r="C97" s="417">
        <v>2624.85</v>
      </c>
      <c r="D97" s="418">
        <v>2630.7333333333331</v>
      </c>
      <c r="E97" s="418">
        <v>2566.5166666666664</v>
      </c>
      <c r="F97" s="418">
        <v>2508.1833333333334</v>
      </c>
      <c r="G97" s="418">
        <v>2443.9666666666667</v>
      </c>
      <c r="H97" s="418">
        <v>2689.0666666666662</v>
      </c>
      <c r="I97" s="418">
        <v>2753.2833333333324</v>
      </c>
      <c r="J97" s="418">
        <v>2811.6166666666659</v>
      </c>
      <c r="K97" s="417">
        <v>2694.95</v>
      </c>
      <c r="L97" s="417">
        <v>2572.4</v>
      </c>
      <c r="M97" s="417">
        <v>0.13625000000000001</v>
      </c>
    </row>
    <row r="98" spans="1:13" s="13" customFormat="1">
      <c r="A98" s="245">
        <v>88</v>
      </c>
      <c r="B98" s="419" t="s">
        <v>761</v>
      </c>
      <c r="C98" s="417">
        <v>344.7</v>
      </c>
      <c r="D98" s="418">
        <v>348.90000000000003</v>
      </c>
      <c r="E98" s="418">
        <v>335.10000000000008</v>
      </c>
      <c r="F98" s="418">
        <v>325.50000000000006</v>
      </c>
      <c r="G98" s="418">
        <v>311.7000000000001</v>
      </c>
      <c r="H98" s="418">
        <v>358.50000000000006</v>
      </c>
      <c r="I98" s="418">
        <v>372.3</v>
      </c>
      <c r="J98" s="418">
        <v>381.90000000000003</v>
      </c>
      <c r="K98" s="417">
        <v>362.7</v>
      </c>
      <c r="L98" s="417">
        <v>339.3</v>
      </c>
      <c r="M98" s="417">
        <v>4.9357899999999999</v>
      </c>
    </row>
    <row r="99" spans="1:13" s="13" customFormat="1">
      <c r="A99" s="245">
        <v>89</v>
      </c>
      <c r="B99" s="419" t="s">
        <v>75</v>
      </c>
      <c r="C99" s="417">
        <v>632.65</v>
      </c>
      <c r="D99" s="418">
        <v>633.95000000000005</v>
      </c>
      <c r="E99" s="418">
        <v>626.90000000000009</v>
      </c>
      <c r="F99" s="418">
        <v>621.15000000000009</v>
      </c>
      <c r="G99" s="418">
        <v>614.10000000000014</v>
      </c>
      <c r="H99" s="418">
        <v>639.70000000000005</v>
      </c>
      <c r="I99" s="418">
        <v>646.75</v>
      </c>
      <c r="J99" s="418">
        <v>652.5</v>
      </c>
      <c r="K99" s="417">
        <v>641</v>
      </c>
      <c r="L99" s="417">
        <v>628.20000000000005</v>
      </c>
      <c r="M99" s="417">
        <v>24.544799999999999</v>
      </c>
    </row>
    <row r="100" spans="1:13" s="13" customFormat="1">
      <c r="A100" s="245">
        <v>90</v>
      </c>
      <c r="B100" s="419" t="s">
        <v>321</v>
      </c>
      <c r="C100" s="417">
        <v>512.20000000000005</v>
      </c>
      <c r="D100" s="418">
        <v>512.13333333333333</v>
      </c>
      <c r="E100" s="418">
        <v>508.56666666666661</v>
      </c>
      <c r="F100" s="418">
        <v>504.93333333333328</v>
      </c>
      <c r="G100" s="418">
        <v>501.36666666666656</v>
      </c>
      <c r="H100" s="418">
        <v>515.76666666666665</v>
      </c>
      <c r="I100" s="418">
        <v>519.33333333333348</v>
      </c>
      <c r="J100" s="418">
        <v>522.9666666666667</v>
      </c>
      <c r="K100" s="417">
        <v>515.70000000000005</v>
      </c>
      <c r="L100" s="417">
        <v>508.5</v>
      </c>
      <c r="M100" s="417">
        <v>2.3650500000000001</v>
      </c>
    </row>
    <row r="101" spans="1:13">
      <c r="A101" s="245">
        <v>91</v>
      </c>
      <c r="B101" s="419" t="s">
        <v>76</v>
      </c>
      <c r="C101" s="417">
        <v>151.80000000000001</v>
      </c>
      <c r="D101" s="418">
        <v>152.93333333333331</v>
      </c>
      <c r="E101" s="418">
        <v>149.51666666666662</v>
      </c>
      <c r="F101" s="418">
        <v>147.23333333333332</v>
      </c>
      <c r="G101" s="418">
        <v>143.81666666666663</v>
      </c>
      <c r="H101" s="418">
        <v>155.21666666666661</v>
      </c>
      <c r="I101" s="418">
        <v>158.6333333333333</v>
      </c>
      <c r="J101" s="418">
        <v>160.9166666666666</v>
      </c>
      <c r="K101" s="417">
        <v>156.35</v>
      </c>
      <c r="L101" s="417">
        <v>150.65</v>
      </c>
      <c r="M101" s="417">
        <v>83.574849999999998</v>
      </c>
    </row>
    <row r="102" spans="1:13">
      <c r="A102" s="245">
        <v>92</v>
      </c>
      <c r="B102" s="419" t="s">
        <v>322</v>
      </c>
      <c r="C102" s="417">
        <v>663.2</v>
      </c>
      <c r="D102" s="418">
        <v>666.4</v>
      </c>
      <c r="E102" s="418">
        <v>652.79999999999995</v>
      </c>
      <c r="F102" s="418">
        <v>642.4</v>
      </c>
      <c r="G102" s="418">
        <v>628.79999999999995</v>
      </c>
      <c r="H102" s="418">
        <v>676.8</v>
      </c>
      <c r="I102" s="418">
        <v>690.40000000000009</v>
      </c>
      <c r="J102" s="418">
        <v>700.8</v>
      </c>
      <c r="K102" s="417">
        <v>680</v>
      </c>
      <c r="L102" s="417">
        <v>656</v>
      </c>
      <c r="M102" s="417">
        <v>1.4015200000000001</v>
      </c>
    </row>
    <row r="103" spans="1:13">
      <c r="A103" s="245">
        <v>93</v>
      </c>
      <c r="B103" s="419" t="s">
        <v>323</v>
      </c>
      <c r="C103" s="417">
        <v>522.35</v>
      </c>
      <c r="D103" s="418">
        <v>524.80000000000007</v>
      </c>
      <c r="E103" s="418">
        <v>517.65000000000009</v>
      </c>
      <c r="F103" s="418">
        <v>512.95000000000005</v>
      </c>
      <c r="G103" s="418">
        <v>505.80000000000007</v>
      </c>
      <c r="H103" s="418">
        <v>529.50000000000011</v>
      </c>
      <c r="I103" s="418">
        <v>536.65</v>
      </c>
      <c r="J103" s="418">
        <v>541.35000000000014</v>
      </c>
      <c r="K103" s="417">
        <v>531.95000000000005</v>
      </c>
      <c r="L103" s="417">
        <v>520.1</v>
      </c>
      <c r="M103" s="417">
        <v>0.38553999999999999</v>
      </c>
    </row>
    <row r="104" spans="1:13">
      <c r="A104" s="245">
        <v>94</v>
      </c>
      <c r="B104" s="419" t="s">
        <v>324</v>
      </c>
      <c r="C104" s="417">
        <v>655.20000000000005</v>
      </c>
      <c r="D104" s="418">
        <v>656.81666666666672</v>
      </c>
      <c r="E104" s="418">
        <v>640.93333333333339</v>
      </c>
      <c r="F104" s="418">
        <v>626.66666666666663</v>
      </c>
      <c r="G104" s="418">
        <v>610.7833333333333</v>
      </c>
      <c r="H104" s="418">
        <v>671.08333333333348</v>
      </c>
      <c r="I104" s="418">
        <v>686.96666666666692</v>
      </c>
      <c r="J104" s="418">
        <v>701.23333333333358</v>
      </c>
      <c r="K104" s="417">
        <v>672.7</v>
      </c>
      <c r="L104" s="417">
        <v>642.54999999999995</v>
      </c>
      <c r="M104" s="417">
        <v>3.66059</v>
      </c>
    </row>
    <row r="105" spans="1:13">
      <c r="A105" s="245">
        <v>95</v>
      </c>
      <c r="B105" s="419" t="s">
        <v>77</v>
      </c>
      <c r="C105" s="417">
        <v>145.65</v>
      </c>
      <c r="D105" s="418">
        <v>146.11666666666667</v>
      </c>
      <c r="E105" s="418">
        <v>143.93333333333334</v>
      </c>
      <c r="F105" s="418">
        <v>142.21666666666667</v>
      </c>
      <c r="G105" s="418">
        <v>140.03333333333333</v>
      </c>
      <c r="H105" s="418">
        <v>147.83333333333334</v>
      </c>
      <c r="I105" s="418">
        <v>150.01666666666668</v>
      </c>
      <c r="J105" s="418">
        <v>151.73333333333335</v>
      </c>
      <c r="K105" s="417">
        <v>148.30000000000001</v>
      </c>
      <c r="L105" s="417">
        <v>144.4</v>
      </c>
      <c r="M105" s="417">
        <v>7.3497599999999998</v>
      </c>
    </row>
    <row r="106" spans="1:13">
      <c r="A106" s="245">
        <v>96</v>
      </c>
      <c r="B106" s="419" t="s">
        <v>325</v>
      </c>
      <c r="C106" s="417">
        <v>1321.4</v>
      </c>
      <c r="D106" s="418">
        <v>1325.4833333333333</v>
      </c>
      <c r="E106" s="418">
        <v>1311.9666666666667</v>
      </c>
      <c r="F106" s="418">
        <v>1302.5333333333333</v>
      </c>
      <c r="G106" s="418">
        <v>1289.0166666666667</v>
      </c>
      <c r="H106" s="418">
        <v>1334.9166666666667</v>
      </c>
      <c r="I106" s="418">
        <v>1348.4333333333336</v>
      </c>
      <c r="J106" s="418">
        <v>1357.8666666666668</v>
      </c>
      <c r="K106" s="417">
        <v>1339</v>
      </c>
      <c r="L106" s="417">
        <v>1316.05</v>
      </c>
      <c r="M106" s="417">
        <v>0.97528000000000004</v>
      </c>
    </row>
    <row r="107" spans="1:13">
      <c r="A107" s="245">
        <v>97</v>
      </c>
      <c r="B107" s="419" t="s">
        <v>326</v>
      </c>
      <c r="C107" s="417">
        <v>26.3</v>
      </c>
      <c r="D107" s="418">
        <v>26.483333333333334</v>
      </c>
      <c r="E107" s="418">
        <v>25.916666666666668</v>
      </c>
      <c r="F107" s="418">
        <v>25.533333333333335</v>
      </c>
      <c r="G107" s="418">
        <v>24.966666666666669</v>
      </c>
      <c r="H107" s="418">
        <v>26.866666666666667</v>
      </c>
      <c r="I107" s="418">
        <v>27.43333333333333</v>
      </c>
      <c r="J107" s="418">
        <v>27.816666666666666</v>
      </c>
      <c r="K107" s="417">
        <v>27.05</v>
      </c>
      <c r="L107" s="417">
        <v>26.1</v>
      </c>
      <c r="M107" s="417">
        <v>81.240129999999994</v>
      </c>
    </row>
    <row r="108" spans="1:13">
      <c r="A108" s="245">
        <v>98</v>
      </c>
      <c r="B108" s="419" t="s">
        <v>327</v>
      </c>
      <c r="C108" s="417">
        <v>1025.2</v>
      </c>
      <c r="D108" s="418">
        <v>1026.7666666666667</v>
      </c>
      <c r="E108" s="418">
        <v>1008.5333333333333</v>
      </c>
      <c r="F108" s="418">
        <v>991.86666666666667</v>
      </c>
      <c r="G108" s="418">
        <v>973.63333333333333</v>
      </c>
      <c r="H108" s="418">
        <v>1043.4333333333334</v>
      </c>
      <c r="I108" s="418">
        <v>1061.6666666666665</v>
      </c>
      <c r="J108" s="418">
        <v>1078.3333333333333</v>
      </c>
      <c r="K108" s="417">
        <v>1045</v>
      </c>
      <c r="L108" s="417">
        <v>1010.1</v>
      </c>
      <c r="M108" s="417">
        <v>4.1668000000000003</v>
      </c>
    </row>
    <row r="109" spans="1:13">
      <c r="A109" s="245">
        <v>99</v>
      </c>
      <c r="B109" s="419" t="s">
        <v>328</v>
      </c>
      <c r="C109" s="417">
        <v>408.65</v>
      </c>
      <c r="D109" s="418">
        <v>409.83333333333331</v>
      </c>
      <c r="E109" s="418">
        <v>405.31666666666661</v>
      </c>
      <c r="F109" s="418">
        <v>401.98333333333329</v>
      </c>
      <c r="G109" s="418">
        <v>397.46666666666658</v>
      </c>
      <c r="H109" s="418">
        <v>413.16666666666663</v>
      </c>
      <c r="I109" s="418">
        <v>417.68333333333339</v>
      </c>
      <c r="J109" s="418">
        <v>421.01666666666665</v>
      </c>
      <c r="K109" s="417">
        <v>414.35</v>
      </c>
      <c r="L109" s="417">
        <v>406.5</v>
      </c>
      <c r="M109" s="417">
        <v>2.0773700000000002</v>
      </c>
    </row>
    <row r="110" spans="1:13">
      <c r="A110" s="245">
        <v>100</v>
      </c>
      <c r="B110" s="419" t="s">
        <v>79</v>
      </c>
      <c r="C110" s="417">
        <v>669.5</v>
      </c>
      <c r="D110" s="418">
        <v>674.85</v>
      </c>
      <c r="E110" s="418">
        <v>658.2</v>
      </c>
      <c r="F110" s="418">
        <v>646.9</v>
      </c>
      <c r="G110" s="418">
        <v>630.25</v>
      </c>
      <c r="H110" s="418">
        <v>686.15000000000009</v>
      </c>
      <c r="I110" s="418">
        <v>702.8</v>
      </c>
      <c r="J110" s="418">
        <v>714.10000000000014</v>
      </c>
      <c r="K110" s="417">
        <v>691.5</v>
      </c>
      <c r="L110" s="417">
        <v>663.55</v>
      </c>
      <c r="M110" s="417">
        <v>6.8971600000000004</v>
      </c>
    </row>
    <row r="111" spans="1:13">
      <c r="A111" s="245">
        <v>101</v>
      </c>
      <c r="B111" s="419" t="s">
        <v>329</v>
      </c>
      <c r="C111" s="417">
        <v>4451.45</v>
      </c>
      <c r="D111" s="418">
        <v>4460.6000000000004</v>
      </c>
      <c r="E111" s="418">
        <v>4421.2000000000007</v>
      </c>
      <c r="F111" s="418">
        <v>4390.9500000000007</v>
      </c>
      <c r="G111" s="418">
        <v>4351.5500000000011</v>
      </c>
      <c r="H111" s="418">
        <v>4490.8500000000004</v>
      </c>
      <c r="I111" s="418">
        <v>4530.25</v>
      </c>
      <c r="J111" s="418">
        <v>4560.5</v>
      </c>
      <c r="K111" s="417">
        <v>4500</v>
      </c>
      <c r="L111" s="417">
        <v>4430.3500000000004</v>
      </c>
      <c r="M111" s="417">
        <v>3.2530000000000003E-2</v>
      </c>
    </row>
    <row r="112" spans="1:13">
      <c r="A112" s="245">
        <v>102</v>
      </c>
      <c r="B112" s="419" t="s">
        <v>330</v>
      </c>
      <c r="C112" s="417">
        <v>188.25</v>
      </c>
      <c r="D112" s="418">
        <v>189.18333333333331</v>
      </c>
      <c r="E112" s="418">
        <v>184.16666666666663</v>
      </c>
      <c r="F112" s="418">
        <v>180.08333333333331</v>
      </c>
      <c r="G112" s="418">
        <v>175.06666666666663</v>
      </c>
      <c r="H112" s="418">
        <v>193.26666666666662</v>
      </c>
      <c r="I112" s="418">
        <v>198.28333333333333</v>
      </c>
      <c r="J112" s="418">
        <v>202.36666666666662</v>
      </c>
      <c r="K112" s="417">
        <v>194.2</v>
      </c>
      <c r="L112" s="417">
        <v>185.1</v>
      </c>
      <c r="M112" s="417">
        <v>3.9103400000000001</v>
      </c>
    </row>
    <row r="113" spans="1:13">
      <c r="A113" s="245">
        <v>103</v>
      </c>
      <c r="B113" s="419" t="s">
        <v>331</v>
      </c>
      <c r="C113" s="417">
        <v>294.89999999999998</v>
      </c>
      <c r="D113" s="418">
        <v>296.63333333333333</v>
      </c>
      <c r="E113" s="418">
        <v>291.76666666666665</v>
      </c>
      <c r="F113" s="418">
        <v>288.63333333333333</v>
      </c>
      <c r="G113" s="418">
        <v>283.76666666666665</v>
      </c>
      <c r="H113" s="418">
        <v>299.76666666666665</v>
      </c>
      <c r="I113" s="418">
        <v>304.63333333333333</v>
      </c>
      <c r="J113" s="418">
        <v>307.76666666666665</v>
      </c>
      <c r="K113" s="417">
        <v>301.5</v>
      </c>
      <c r="L113" s="417">
        <v>293.5</v>
      </c>
      <c r="M113" s="417">
        <v>9.2794500000000006</v>
      </c>
    </row>
    <row r="114" spans="1:13">
      <c r="A114" s="245">
        <v>104</v>
      </c>
      <c r="B114" s="419" t="s">
        <v>332</v>
      </c>
      <c r="C114" s="417">
        <v>651</v>
      </c>
      <c r="D114" s="418">
        <v>647.69999999999993</v>
      </c>
      <c r="E114" s="418">
        <v>640.29999999999984</v>
      </c>
      <c r="F114" s="418">
        <v>629.59999999999991</v>
      </c>
      <c r="G114" s="418">
        <v>622.19999999999982</v>
      </c>
      <c r="H114" s="418">
        <v>658.39999999999986</v>
      </c>
      <c r="I114" s="418">
        <v>665.8</v>
      </c>
      <c r="J114" s="418">
        <v>676.49999999999989</v>
      </c>
      <c r="K114" s="417">
        <v>655.1</v>
      </c>
      <c r="L114" s="417">
        <v>637</v>
      </c>
      <c r="M114" s="417">
        <v>0.42754999999999999</v>
      </c>
    </row>
    <row r="115" spans="1:13">
      <c r="A115" s="245">
        <v>105</v>
      </c>
      <c r="B115" s="419" t="s">
        <v>81</v>
      </c>
      <c r="C115" s="417">
        <v>514.35</v>
      </c>
      <c r="D115" s="418">
        <v>516.70000000000005</v>
      </c>
      <c r="E115" s="418">
        <v>507.95000000000005</v>
      </c>
      <c r="F115" s="418">
        <v>501.55</v>
      </c>
      <c r="G115" s="418">
        <v>492.8</v>
      </c>
      <c r="H115" s="418">
        <v>523.10000000000014</v>
      </c>
      <c r="I115" s="418">
        <v>531.85000000000014</v>
      </c>
      <c r="J115" s="418">
        <v>538.25000000000011</v>
      </c>
      <c r="K115" s="417">
        <v>525.45000000000005</v>
      </c>
      <c r="L115" s="417">
        <v>510.3</v>
      </c>
      <c r="M115" s="417">
        <v>22.762810000000002</v>
      </c>
    </row>
    <row r="116" spans="1:13">
      <c r="A116" s="245">
        <v>106</v>
      </c>
      <c r="B116" s="419" t="s">
        <v>82</v>
      </c>
      <c r="C116" s="417">
        <v>950.65</v>
      </c>
      <c r="D116" s="418">
        <v>954.48333333333323</v>
      </c>
      <c r="E116" s="418">
        <v>940.96666666666647</v>
      </c>
      <c r="F116" s="418">
        <v>931.28333333333319</v>
      </c>
      <c r="G116" s="418">
        <v>917.76666666666642</v>
      </c>
      <c r="H116" s="418">
        <v>964.16666666666652</v>
      </c>
      <c r="I116" s="418">
        <v>977.68333333333317</v>
      </c>
      <c r="J116" s="418">
        <v>987.36666666666656</v>
      </c>
      <c r="K116" s="417">
        <v>968</v>
      </c>
      <c r="L116" s="417">
        <v>944.8</v>
      </c>
      <c r="M116" s="417">
        <v>16.62518</v>
      </c>
    </row>
    <row r="117" spans="1:13">
      <c r="A117" s="245">
        <v>107</v>
      </c>
      <c r="B117" s="419" t="s">
        <v>231</v>
      </c>
      <c r="C117" s="417">
        <v>162.44999999999999</v>
      </c>
      <c r="D117" s="418">
        <v>163.31666666666666</v>
      </c>
      <c r="E117" s="418">
        <v>160.33333333333331</v>
      </c>
      <c r="F117" s="418">
        <v>158.21666666666664</v>
      </c>
      <c r="G117" s="418">
        <v>155.23333333333329</v>
      </c>
      <c r="H117" s="418">
        <v>165.43333333333334</v>
      </c>
      <c r="I117" s="418">
        <v>168.41666666666669</v>
      </c>
      <c r="J117" s="418">
        <v>170.53333333333336</v>
      </c>
      <c r="K117" s="417">
        <v>166.3</v>
      </c>
      <c r="L117" s="417">
        <v>161.19999999999999</v>
      </c>
      <c r="M117" s="417">
        <v>18.28162</v>
      </c>
    </row>
    <row r="118" spans="1:13">
      <c r="A118" s="245">
        <v>108</v>
      </c>
      <c r="B118" s="419" t="s">
        <v>83</v>
      </c>
      <c r="C118" s="417">
        <v>146.25</v>
      </c>
      <c r="D118" s="418">
        <v>146.56666666666666</v>
      </c>
      <c r="E118" s="418">
        <v>144.98333333333332</v>
      </c>
      <c r="F118" s="418">
        <v>143.71666666666667</v>
      </c>
      <c r="G118" s="418">
        <v>142.13333333333333</v>
      </c>
      <c r="H118" s="418">
        <v>147.83333333333331</v>
      </c>
      <c r="I118" s="418">
        <v>149.41666666666669</v>
      </c>
      <c r="J118" s="418">
        <v>150.68333333333331</v>
      </c>
      <c r="K118" s="417">
        <v>148.15</v>
      </c>
      <c r="L118" s="417">
        <v>145.30000000000001</v>
      </c>
      <c r="M118" s="417">
        <v>123.4967</v>
      </c>
    </row>
    <row r="119" spans="1:13">
      <c r="A119" s="245">
        <v>109</v>
      </c>
      <c r="B119" s="419" t="s">
        <v>333</v>
      </c>
      <c r="C119" s="417">
        <v>385.85</v>
      </c>
      <c r="D119" s="418">
        <v>387.66666666666669</v>
      </c>
      <c r="E119" s="418">
        <v>382.63333333333338</v>
      </c>
      <c r="F119" s="418">
        <v>379.41666666666669</v>
      </c>
      <c r="G119" s="418">
        <v>374.38333333333338</v>
      </c>
      <c r="H119" s="418">
        <v>390.88333333333338</v>
      </c>
      <c r="I119" s="418">
        <v>395.91666666666669</v>
      </c>
      <c r="J119" s="418">
        <v>399.13333333333338</v>
      </c>
      <c r="K119" s="417">
        <v>392.7</v>
      </c>
      <c r="L119" s="417">
        <v>384.45</v>
      </c>
      <c r="M119" s="417">
        <v>2.2460900000000001</v>
      </c>
    </row>
    <row r="120" spans="1:13">
      <c r="A120" s="245">
        <v>110</v>
      </c>
      <c r="B120" s="419" t="s">
        <v>798</v>
      </c>
      <c r="C120" s="417">
        <v>4464.6000000000004</v>
      </c>
      <c r="D120" s="418">
        <v>4399.916666666667</v>
      </c>
      <c r="E120" s="418">
        <v>4279.6833333333343</v>
      </c>
      <c r="F120" s="418">
        <v>4094.7666666666673</v>
      </c>
      <c r="G120" s="418">
        <v>3974.5333333333347</v>
      </c>
      <c r="H120" s="418">
        <v>4584.8333333333339</v>
      </c>
      <c r="I120" s="418">
        <v>4705.0666666666657</v>
      </c>
      <c r="J120" s="418">
        <v>4889.9833333333336</v>
      </c>
      <c r="K120" s="417">
        <v>4520.1499999999996</v>
      </c>
      <c r="L120" s="417">
        <v>4215</v>
      </c>
      <c r="M120" s="417">
        <v>8.6206999999999994</v>
      </c>
    </row>
    <row r="121" spans="1:13">
      <c r="A121" s="245">
        <v>111</v>
      </c>
      <c r="B121" s="419" t="s">
        <v>84</v>
      </c>
      <c r="C121" s="417">
        <v>1740.45</v>
      </c>
      <c r="D121" s="418">
        <v>1747.4833333333333</v>
      </c>
      <c r="E121" s="418">
        <v>1719.9666666666667</v>
      </c>
      <c r="F121" s="418">
        <v>1699.4833333333333</v>
      </c>
      <c r="G121" s="418">
        <v>1671.9666666666667</v>
      </c>
      <c r="H121" s="418">
        <v>1767.9666666666667</v>
      </c>
      <c r="I121" s="418">
        <v>1795.4833333333336</v>
      </c>
      <c r="J121" s="418">
        <v>1815.9666666666667</v>
      </c>
      <c r="K121" s="417">
        <v>1775</v>
      </c>
      <c r="L121" s="417">
        <v>1727</v>
      </c>
      <c r="M121" s="417">
        <v>10.91778</v>
      </c>
    </row>
    <row r="122" spans="1:13">
      <c r="A122" s="245">
        <v>112</v>
      </c>
      <c r="B122" s="419" t="s">
        <v>877</v>
      </c>
      <c r="C122" s="417">
        <v>2928.2</v>
      </c>
      <c r="D122" s="418">
        <v>2946.4833333333336</v>
      </c>
      <c r="E122" s="418">
        <v>2896.0166666666673</v>
      </c>
      <c r="F122" s="418">
        <v>2863.8333333333339</v>
      </c>
      <c r="G122" s="418">
        <v>2813.3666666666677</v>
      </c>
      <c r="H122" s="418">
        <v>2978.666666666667</v>
      </c>
      <c r="I122" s="418">
        <v>3029.1333333333332</v>
      </c>
      <c r="J122" s="418">
        <v>3061.3166666666666</v>
      </c>
      <c r="K122" s="417">
        <v>2996.95</v>
      </c>
      <c r="L122" s="417">
        <v>2914.3</v>
      </c>
      <c r="M122" s="417">
        <v>1.3244899999999999</v>
      </c>
    </row>
    <row r="123" spans="1:13">
      <c r="A123" s="245">
        <v>113</v>
      </c>
      <c r="B123" s="419" t="s">
        <v>85</v>
      </c>
      <c r="C123" s="417">
        <v>681.75</v>
      </c>
      <c r="D123" s="418">
        <v>685.91666666666663</v>
      </c>
      <c r="E123" s="418">
        <v>673.83333333333326</v>
      </c>
      <c r="F123" s="418">
        <v>665.91666666666663</v>
      </c>
      <c r="G123" s="418">
        <v>653.83333333333326</v>
      </c>
      <c r="H123" s="418">
        <v>693.83333333333326</v>
      </c>
      <c r="I123" s="418">
        <v>705.91666666666652</v>
      </c>
      <c r="J123" s="418">
        <v>713.83333333333326</v>
      </c>
      <c r="K123" s="417">
        <v>698</v>
      </c>
      <c r="L123" s="417">
        <v>678</v>
      </c>
      <c r="M123" s="417">
        <v>10.631740000000001</v>
      </c>
    </row>
    <row r="124" spans="1:13">
      <c r="A124" s="245">
        <v>114</v>
      </c>
      <c r="B124" s="419" t="s">
        <v>232</v>
      </c>
      <c r="C124" s="417">
        <v>895.8</v>
      </c>
      <c r="D124" s="418">
        <v>897.03333333333342</v>
      </c>
      <c r="E124" s="418">
        <v>887.71666666666681</v>
      </c>
      <c r="F124" s="418">
        <v>879.63333333333344</v>
      </c>
      <c r="G124" s="418">
        <v>870.31666666666683</v>
      </c>
      <c r="H124" s="418">
        <v>905.11666666666679</v>
      </c>
      <c r="I124" s="418">
        <v>914.43333333333339</v>
      </c>
      <c r="J124" s="418">
        <v>922.51666666666677</v>
      </c>
      <c r="K124" s="417">
        <v>906.35</v>
      </c>
      <c r="L124" s="417">
        <v>888.95</v>
      </c>
      <c r="M124" s="417">
        <v>2.7807300000000001</v>
      </c>
    </row>
    <row r="125" spans="1:13">
      <c r="A125" s="245">
        <v>115</v>
      </c>
      <c r="B125" s="419" t="s">
        <v>334</v>
      </c>
      <c r="C125" s="417">
        <v>703.45</v>
      </c>
      <c r="D125" s="418">
        <v>710.48333333333323</v>
      </c>
      <c r="E125" s="418">
        <v>691.96666666666647</v>
      </c>
      <c r="F125" s="418">
        <v>680.48333333333323</v>
      </c>
      <c r="G125" s="418">
        <v>661.96666666666647</v>
      </c>
      <c r="H125" s="418">
        <v>721.96666666666647</v>
      </c>
      <c r="I125" s="418">
        <v>740.48333333333312</v>
      </c>
      <c r="J125" s="418">
        <v>751.96666666666647</v>
      </c>
      <c r="K125" s="417">
        <v>729</v>
      </c>
      <c r="L125" s="417">
        <v>699</v>
      </c>
      <c r="M125" s="417">
        <v>2.8942199999999998</v>
      </c>
    </row>
    <row r="126" spans="1:13">
      <c r="A126" s="245">
        <v>116</v>
      </c>
      <c r="B126" s="419" t="s">
        <v>233</v>
      </c>
      <c r="C126" s="417">
        <v>441.4</v>
      </c>
      <c r="D126" s="418">
        <v>444.81666666666661</v>
      </c>
      <c r="E126" s="418">
        <v>434.68333333333322</v>
      </c>
      <c r="F126" s="418">
        <v>427.96666666666664</v>
      </c>
      <c r="G126" s="418">
        <v>417.83333333333326</v>
      </c>
      <c r="H126" s="418">
        <v>451.53333333333319</v>
      </c>
      <c r="I126" s="418">
        <v>461.66666666666663</v>
      </c>
      <c r="J126" s="418">
        <v>468.38333333333316</v>
      </c>
      <c r="K126" s="417">
        <v>454.95</v>
      </c>
      <c r="L126" s="417">
        <v>438.1</v>
      </c>
      <c r="M126" s="417">
        <v>20.895910000000001</v>
      </c>
    </row>
    <row r="127" spans="1:13">
      <c r="A127" s="245">
        <v>117</v>
      </c>
      <c r="B127" s="419" t="s">
        <v>86</v>
      </c>
      <c r="C127" s="417">
        <v>867.45</v>
      </c>
      <c r="D127" s="418">
        <v>871.98333333333323</v>
      </c>
      <c r="E127" s="418">
        <v>856.96666666666647</v>
      </c>
      <c r="F127" s="418">
        <v>846.48333333333323</v>
      </c>
      <c r="G127" s="418">
        <v>831.46666666666647</v>
      </c>
      <c r="H127" s="418">
        <v>882.46666666666647</v>
      </c>
      <c r="I127" s="418">
        <v>897.48333333333312</v>
      </c>
      <c r="J127" s="418">
        <v>907.96666666666647</v>
      </c>
      <c r="K127" s="417">
        <v>887</v>
      </c>
      <c r="L127" s="417">
        <v>861.5</v>
      </c>
      <c r="M127" s="417">
        <v>7.2845300000000002</v>
      </c>
    </row>
    <row r="128" spans="1:13">
      <c r="A128" s="245">
        <v>118</v>
      </c>
      <c r="B128" s="419" t="s">
        <v>335</v>
      </c>
      <c r="C128" s="417">
        <v>859.6</v>
      </c>
      <c r="D128" s="418">
        <v>858.23333333333323</v>
      </c>
      <c r="E128" s="418">
        <v>847.46666666666647</v>
      </c>
      <c r="F128" s="418">
        <v>835.33333333333326</v>
      </c>
      <c r="G128" s="418">
        <v>824.56666666666649</v>
      </c>
      <c r="H128" s="418">
        <v>870.36666666666645</v>
      </c>
      <c r="I128" s="418">
        <v>881.1333333333331</v>
      </c>
      <c r="J128" s="418">
        <v>893.26666666666642</v>
      </c>
      <c r="K128" s="417">
        <v>869</v>
      </c>
      <c r="L128" s="417">
        <v>846.1</v>
      </c>
      <c r="M128" s="417">
        <v>1.5207900000000001</v>
      </c>
    </row>
    <row r="129" spans="1:13">
      <c r="A129" s="245">
        <v>119</v>
      </c>
      <c r="B129" s="419" t="s">
        <v>337</v>
      </c>
      <c r="C129" s="417">
        <v>104.55</v>
      </c>
      <c r="D129" s="418">
        <v>104.55</v>
      </c>
      <c r="E129" s="418">
        <v>103.5</v>
      </c>
      <c r="F129" s="418">
        <v>102.45</v>
      </c>
      <c r="G129" s="418">
        <v>101.4</v>
      </c>
      <c r="H129" s="418">
        <v>105.6</v>
      </c>
      <c r="I129" s="418">
        <v>106.64999999999998</v>
      </c>
      <c r="J129" s="418">
        <v>107.69999999999999</v>
      </c>
      <c r="K129" s="417">
        <v>105.6</v>
      </c>
      <c r="L129" s="417">
        <v>103.5</v>
      </c>
      <c r="M129" s="417">
        <v>11.636659999999999</v>
      </c>
    </row>
    <row r="130" spans="1:13">
      <c r="A130" s="245">
        <v>120</v>
      </c>
      <c r="B130" s="419" t="s">
        <v>338</v>
      </c>
      <c r="C130" s="417">
        <v>868.4</v>
      </c>
      <c r="D130" s="418">
        <v>879.08333333333337</v>
      </c>
      <c r="E130" s="418">
        <v>855.2166666666667</v>
      </c>
      <c r="F130" s="418">
        <v>842.0333333333333</v>
      </c>
      <c r="G130" s="418">
        <v>818.16666666666663</v>
      </c>
      <c r="H130" s="418">
        <v>892.26666666666677</v>
      </c>
      <c r="I130" s="418">
        <v>916.13333333333333</v>
      </c>
      <c r="J130" s="418">
        <v>929.31666666666683</v>
      </c>
      <c r="K130" s="417">
        <v>902.95</v>
      </c>
      <c r="L130" s="417">
        <v>865.9</v>
      </c>
      <c r="M130" s="417">
        <v>1.31915</v>
      </c>
    </row>
    <row r="131" spans="1:13">
      <c r="A131" s="245">
        <v>121</v>
      </c>
      <c r="B131" s="419" t="s">
        <v>92</v>
      </c>
      <c r="C131" s="417">
        <v>287.85000000000002</v>
      </c>
      <c r="D131" s="418">
        <v>291.18333333333334</v>
      </c>
      <c r="E131" s="418">
        <v>283.66666666666669</v>
      </c>
      <c r="F131" s="418">
        <v>279.48333333333335</v>
      </c>
      <c r="G131" s="418">
        <v>271.9666666666667</v>
      </c>
      <c r="H131" s="418">
        <v>295.36666666666667</v>
      </c>
      <c r="I131" s="418">
        <v>302.88333333333333</v>
      </c>
      <c r="J131" s="418">
        <v>307.06666666666666</v>
      </c>
      <c r="K131" s="417">
        <v>298.7</v>
      </c>
      <c r="L131" s="417">
        <v>287</v>
      </c>
      <c r="M131" s="417">
        <v>64.079409999999996</v>
      </c>
    </row>
    <row r="132" spans="1:13">
      <c r="A132" s="245">
        <v>122</v>
      </c>
      <c r="B132" s="419" t="s">
        <v>87</v>
      </c>
      <c r="C132" s="417">
        <v>596.1</v>
      </c>
      <c r="D132" s="418">
        <v>595.36666666666667</v>
      </c>
      <c r="E132" s="418">
        <v>591.73333333333335</v>
      </c>
      <c r="F132" s="418">
        <v>587.36666666666667</v>
      </c>
      <c r="G132" s="418">
        <v>583.73333333333335</v>
      </c>
      <c r="H132" s="418">
        <v>599.73333333333335</v>
      </c>
      <c r="I132" s="418">
        <v>603.36666666666679</v>
      </c>
      <c r="J132" s="418">
        <v>607.73333333333335</v>
      </c>
      <c r="K132" s="417">
        <v>599</v>
      </c>
      <c r="L132" s="417">
        <v>591</v>
      </c>
      <c r="M132" s="417">
        <v>18.459250000000001</v>
      </c>
    </row>
    <row r="133" spans="1:13">
      <c r="A133" s="245">
        <v>123</v>
      </c>
      <c r="B133" s="419" t="s">
        <v>234</v>
      </c>
      <c r="C133" s="417">
        <v>2059.85</v>
      </c>
      <c r="D133" s="418">
        <v>2056.2833333333333</v>
      </c>
      <c r="E133" s="418">
        <v>2038.5666666666666</v>
      </c>
      <c r="F133" s="418">
        <v>2017.2833333333333</v>
      </c>
      <c r="G133" s="418">
        <v>1999.5666666666666</v>
      </c>
      <c r="H133" s="418">
        <v>2077.5666666666666</v>
      </c>
      <c r="I133" s="418">
        <v>2095.2833333333328</v>
      </c>
      <c r="J133" s="418">
        <v>2116.5666666666666</v>
      </c>
      <c r="K133" s="417">
        <v>2074</v>
      </c>
      <c r="L133" s="417">
        <v>2035</v>
      </c>
      <c r="M133" s="417">
        <v>1.62147</v>
      </c>
    </row>
    <row r="134" spans="1:13">
      <c r="A134" s="245">
        <v>124</v>
      </c>
      <c r="B134" s="419" t="s">
        <v>339</v>
      </c>
      <c r="C134" s="417">
        <v>1937</v>
      </c>
      <c r="D134" s="418">
        <v>1947.5833333333333</v>
      </c>
      <c r="E134" s="418">
        <v>1917.5166666666664</v>
      </c>
      <c r="F134" s="418">
        <v>1898.0333333333331</v>
      </c>
      <c r="G134" s="418">
        <v>1867.9666666666662</v>
      </c>
      <c r="H134" s="418">
        <v>1967.0666666666666</v>
      </c>
      <c r="I134" s="418">
        <v>1997.1333333333337</v>
      </c>
      <c r="J134" s="418">
        <v>2016.6166666666668</v>
      </c>
      <c r="K134" s="417">
        <v>1977.65</v>
      </c>
      <c r="L134" s="417">
        <v>1928.1</v>
      </c>
      <c r="M134" s="417">
        <v>16.847270000000002</v>
      </c>
    </row>
    <row r="135" spans="1:13">
      <c r="A135" s="245">
        <v>125</v>
      </c>
      <c r="B135" s="419" t="s">
        <v>340</v>
      </c>
      <c r="C135" s="417">
        <v>190.85</v>
      </c>
      <c r="D135" s="418">
        <v>191.04999999999998</v>
      </c>
      <c r="E135" s="418">
        <v>186.79999999999995</v>
      </c>
      <c r="F135" s="418">
        <v>182.74999999999997</v>
      </c>
      <c r="G135" s="418">
        <v>178.49999999999994</v>
      </c>
      <c r="H135" s="418">
        <v>195.09999999999997</v>
      </c>
      <c r="I135" s="418">
        <v>199.35000000000002</v>
      </c>
      <c r="J135" s="418">
        <v>203.39999999999998</v>
      </c>
      <c r="K135" s="417">
        <v>195.3</v>
      </c>
      <c r="L135" s="417">
        <v>187</v>
      </c>
      <c r="M135" s="417">
        <v>32.458959999999998</v>
      </c>
    </row>
    <row r="136" spans="1:13">
      <c r="A136" s="245">
        <v>126</v>
      </c>
      <c r="B136" s="419" t="s">
        <v>806</v>
      </c>
      <c r="C136" s="417">
        <v>191.95</v>
      </c>
      <c r="D136" s="418">
        <v>191.94999999999996</v>
      </c>
      <c r="E136" s="418">
        <v>191.94999999999993</v>
      </c>
      <c r="F136" s="418">
        <v>191.94999999999996</v>
      </c>
      <c r="G136" s="418">
        <v>191.94999999999993</v>
      </c>
      <c r="H136" s="418">
        <v>191.94999999999993</v>
      </c>
      <c r="I136" s="418">
        <v>191.95</v>
      </c>
      <c r="J136" s="418">
        <v>191.94999999999993</v>
      </c>
      <c r="K136" s="417">
        <v>191.95</v>
      </c>
      <c r="L136" s="417">
        <v>191.95</v>
      </c>
      <c r="M136" s="417">
        <v>1.66055</v>
      </c>
    </row>
    <row r="137" spans="1:13">
      <c r="A137" s="245">
        <v>127</v>
      </c>
      <c r="B137" s="419" t="s">
        <v>722</v>
      </c>
      <c r="C137" s="417">
        <v>1002.7</v>
      </c>
      <c r="D137" s="418">
        <v>1000.75</v>
      </c>
      <c r="E137" s="418">
        <v>993.5</v>
      </c>
      <c r="F137" s="418">
        <v>984.3</v>
      </c>
      <c r="G137" s="418">
        <v>977.05</v>
      </c>
      <c r="H137" s="418">
        <v>1009.95</v>
      </c>
      <c r="I137" s="418">
        <v>1017.2</v>
      </c>
      <c r="J137" s="418">
        <v>1026.4000000000001</v>
      </c>
      <c r="K137" s="417">
        <v>1008</v>
      </c>
      <c r="L137" s="417">
        <v>991.55</v>
      </c>
      <c r="M137" s="417">
        <v>0.73463000000000001</v>
      </c>
    </row>
    <row r="138" spans="1:13">
      <c r="A138" s="245">
        <v>128</v>
      </c>
      <c r="B138" s="419" t="s">
        <v>342</v>
      </c>
      <c r="C138" s="417">
        <v>603.20000000000005</v>
      </c>
      <c r="D138" s="418">
        <v>603.86666666666667</v>
      </c>
      <c r="E138" s="418">
        <v>589.33333333333337</v>
      </c>
      <c r="F138" s="418">
        <v>575.4666666666667</v>
      </c>
      <c r="G138" s="418">
        <v>560.93333333333339</v>
      </c>
      <c r="H138" s="418">
        <v>617.73333333333335</v>
      </c>
      <c r="I138" s="418">
        <v>632.26666666666665</v>
      </c>
      <c r="J138" s="418">
        <v>646.13333333333333</v>
      </c>
      <c r="K138" s="417">
        <v>618.4</v>
      </c>
      <c r="L138" s="417">
        <v>590</v>
      </c>
      <c r="M138" s="417">
        <v>10.56766</v>
      </c>
    </row>
    <row r="139" spans="1:13">
      <c r="A139" s="245">
        <v>129</v>
      </c>
      <c r="B139" s="419" t="s">
        <v>89</v>
      </c>
      <c r="C139" s="417">
        <v>14.05</v>
      </c>
      <c r="D139" s="418">
        <v>14.166666666666666</v>
      </c>
      <c r="E139" s="418">
        <v>13.783333333333331</v>
      </c>
      <c r="F139" s="418">
        <v>13.516666666666666</v>
      </c>
      <c r="G139" s="418">
        <v>13.133333333333331</v>
      </c>
      <c r="H139" s="418">
        <v>14.433333333333332</v>
      </c>
      <c r="I139" s="418">
        <v>14.816666666666668</v>
      </c>
      <c r="J139" s="418">
        <v>15.083333333333332</v>
      </c>
      <c r="K139" s="417">
        <v>14.55</v>
      </c>
      <c r="L139" s="417">
        <v>13.9</v>
      </c>
      <c r="M139" s="417">
        <v>107.30168999999999</v>
      </c>
    </row>
    <row r="140" spans="1:13">
      <c r="A140" s="245">
        <v>130</v>
      </c>
      <c r="B140" s="419" t="s">
        <v>343</v>
      </c>
      <c r="C140" s="417">
        <v>204.7</v>
      </c>
      <c r="D140" s="418">
        <v>207.1</v>
      </c>
      <c r="E140" s="418">
        <v>200.7</v>
      </c>
      <c r="F140" s="418">
        <v>196.7</v>
      </c>
      <c r="G140" s="418">
        <v>190.29999999999998</v>
      </c>
      <c r="H140" s="418">
        <v>211.1</v>
      </c>
      <c r="I140" s="418">
        <v>217.50000000000003</v>
      </c>
      <c r="J140" s="418">
        <v>221.5</v>
      </c>
      <c r="K140" s="417">
        <v>213.5</v>
      </c>
      <c r="L140" s="417">
        <v>203.1</v>
      </c>
      <c r="M140" s="417">
        <v>6.02956</v>
      </c>
    </row>
    <row r="141" spans="1:13">
      <c r="A141" s="245">
        <v>131</v>
      </c>
      <c r="B141" s="419" t="s">
        <v>90</v>
      </c>
      <c r="C141" s="417">
        <v>4510.5</v>
      </c>
      <c r="D141" s="418">
        <v>4523.5</v>
      </c>
      <c r="E141" s="418">
        <v>4487</v>
      </c>
      <c r="F141" s="418">
        <v>4463.5</v>
      </c>
      <c r="G141" s="418">
        <v>4427</v>
      </c>
      <c r="H141" s="418">
        <v>4547</v>
      </c>
      <c r="I141" s="418">
        <v>4583.5</v>
      </c>
      <c r="J141" s="418">
        <v>4607</v>
      </c>
      <c r="K141" s="417">
        <v>4560</v>
      </c>
      <c r="L141" s="417">
        <v>4500</v>
      </c>
      <c r="M141" s="417">
        <v>2.0758899999999998</v>
      </c>
    </row>
    <row r="142" spans="1:13">
      <c r="A142" s="245">
        <v>132</v>
      </c>
      <c r="B142" s="419" t="s">
        <v>344</v>
      </c>
      <c r="C142" s="417">
        <v>4530.5</v>
      </c>
      <c r="D142" s="418">
        <v>4541.166666666667</v>
      </c>
      <c r="E142" s="418">
        <v>4498.3333333333339</v>
      </c>
      <c r="F142" s="418">
        <v>4466.166666666667</v>
      </c>
      <c r="G142" s="418">
        <v>4423.3333333333339</v>
      </c>
      <c r="H142" s="418">
        <v>4573.3333333333339</v>
      </c>
      <c r="I142" s="418">
        <v>4616.1666666666679</v>
      </c>
      <c r="J142" s="418">
        <v>4648.3333333333339</v>
      </c>
      <c r="K142" s="417">
        <v>4584</v>
      </c>
      <c r="L142" s="417">
        <v>4509</v>
      </c>
      <c r="M142" s="417">
        <v>1.59704</v>
      </c>
    </row>
    <row r="143" spans="1:13">
      <c r="A143" s="245">
        <v>133</v>
      </c>
      <c r="B143" s="419" t="s">
        <v>345</v>
      </c>
      <c r="C143" s="417">
        <v>3457.75</v>
      </c>
      <c r="D143" s="418">
        <v>3452.8833333333332</v>
      </c>
      <c r="E143" s="418">
        <v>3430.7666666666664</v>
      </c>
      <c r="F143" s="418">
        <v>3403.7833333333333</v>
      </c>
      <c r="G143" s="418">
        <v>3381.6666666666665</v>
      </c>
      <c r="H143" s="418">
        <v>3479.8666666666663</v>
      </c>
      <c r="I143" s="418">
        <v>3501.9833333333331</v>
      </c>
      <c r="J143" s="418">
        <v>3528.9666666666662</v>
      </c>
      <c r="K143" s="417">
        <v>3475</v>
      </c>
      <c r="L143" s="417">
        <v>3425.9</v>
      </c>
      <c r="M143" s="417">
        <v>1.335</v>
      </c>
    </row>
    <row r="144" spans="1:13">
      <c r="A144" s="245">
        <v>134</v>
      </c>
      <c r="B144" s="419" t="s">
        <v>93</v>
      </c>
      <c r="C144" s="417">
        <v>5466.75</v>
      </c>
      <c r="D144" s="418">
        <v>5501.45</v>
      </c>
      <c r="E144" s="418">
        <v>5414.9</v>
      </c>
      <c r="F144" s="418">
        <v>5363.05</v>
      </c>
      <c r="G144" s="418">
        <v>5276.5</v>
      </c>
      <c r="H144" s="418">
        <v>5553.2999999999993</v>
      </c>
      <c r="I144" s="418">
        <v>5639.85</v>
      </c>
      <c r="J144" s="418">
        <v>5691.6999999999989</v>
      </c>
      <c r="K144" s="417">
        <v>5588</v>
      </c>
      <c r="L144" s="417">
        <v>5449.6</v>
      </c>
      <c r="M144" s="417">
        <v>4.5116699999999996</v>
      </c>
    </row>
    <row r="145" spans="1:13">
      <c r="A145" s="245">
        <v>135</v>
      </c>
      <c r="B145" s="419" t="s">
        <v>346</v>
      </c>
      <c r="C145" s="417">
        <v>410.15</v>
      </c>
      <c r="D145" s="418">
        <v>415.8</v>
      </c>
      <c r="E145" s="418">
        <v>403.6</v>
      </c>
      <c r="F145" s="418">
        <v>397.05</v>
      </c>
      <c r="G145" s="418">
        <v>384.85</v>
      </c>
      <c r="H145" s="418">
        <v>422.35</v>
      </c>
      <c r="I145" s="418">
        <v>434.54999999999995</v>
      </c>
      <c r="J145" s="418">
        <v>441.1</v>
      </c>
      <c r="K145" s="417">
        <v>428</v>
      </c>
      <c r="L145" s="417">
        <v>409.25</v>
      </c>
      <c r="M145" s="417">
        <v>9.4235000000000007</v>
      </c>
    </row>
    <row r="146" spans="1:13">
      <c r="A146" s="245">
        <v>136</v>
      </c>
      <c r="B146" s="419" t="s">
        <v>347</v>
      </c>
      <c r="C146" s="417">
        <v>117.35</v>
      </c>
      <c r="D146" s="418">
        <v>117.53333333333335</v>
      </c>
      <c r="E146" s="418">
        <v>115.4666666666667</v>
      </c>
      <c r="F146" s="418">
        <v>113.58333333333336</v>
      </c>
      <c r="G146" s="418">
        <v>111.51666666666671</v>
      </c>
      <c r="H146" s="418">
        <v>119.41666666666669</v>
      </c>
      <c r="I146" s="418">
        <v>121.48333333333332</v>
      </c>
      <c r="J146" s="418">
        <v>123.36666666666667</v>
      </c>
      <c r="K146" s="417">
        <v>119.6</v>
      </c>
      <c r="L146" s="417">
        <v>115.65</v>
      </c>
      <c r="M146" s="417">
        <v>7.1948800000000004</v>
      </c>
    </row>
    <row r="147" spans="1:13">
      <c r="A147" s="245">
        <v>137</v>
      </c>
      <c r="B147" s="419" t="s">
        <v>807</v>
      </c>
      <c r="C147" s="417">
        <v>270.25</v>
      </c>
      <c r="D147" s="418">
        <v>271.40000000000003</v>
      </c>
      <c r="E147" s="418">
        <v>266.85000000000008</v>
      </c>
      <c r="F147" s="418">
        <v>263.45000000000005</v>
      </c>
      <c r="G147" s="418">
        <v>258.90000000000009</v>
      </c>
      <c r="H147" s="418">
        <v>274.80000000000007</v>
      </c>
      <c r="I147" s="418">
        <v>279.35000000000002</v>
      </c>
      <c r="J147" s="418">
        <v>282.75000000000006</v>
      </c>
      <c r="K147" s="417">
        <v>275.95</v>
      </c>
      <c r="L147" s="417">
        <v>268</v>
      </c>
      <c r="M147" s="417">
        <v>3.2545199999999999</v>
      </c>
    </row>
    <row r="148" spans="1:13">
      <c r="A148" s="245">
        <v>138</v>
      </c>
      <c r="B148" s="419" t="s">
        <v>235</v>
      </c>
      <c r="C148" s="417">
        <v>78.599999999999994</v>
      </c>
      <c r="D148" s="418">
        <v>80.016666666666666</v>
      </c>
      <c r="E148" s="418">
        <v>75.783333333333331</v>
      </c>
      <c r="F148" s="418">
        <v>72.966666666666669</v>
      </c>
      <c r="G148" s="418">
        <v>68.733333333333334</v>
      </c>
      <c r="H148" s="418">
        <v>82.833333333333329</v>
      </c>
      <c r="I148" s="418">
        <v>87.066666666666649</v>
      </c>
      <c r="J148" s="418">
        <v>89.883333333333326</v>
      </c>
      <c r="K148" s="417">
        <v>84.25</v>
      </c>
      <c r="L148" s="417">
        <v>77.2</v>
      </c>
      <c r="M148" s="417">
        <v>89.129469999999998</v>
      </c>
    </row>
    <row r="149" spans="1:13">
      <c r="A149" s="245">
        <v>139</v>
      </c>
      <c r="B149" s="419" t="s">
        <v>94</v>
      </c>
      <c r="C149" s="417">
        <v>2729.3</v>
      </c>
      <c r="D149" s="418">
        <v>2723.7999999999997</v>
      </c>
      <c r="E149" s="418">
        <v>2710.5999999999995</v>
      </c>
      <c r="F149" s="418">
        <v>2691.8999999999996</v>
      </c>
      <c r="G149" s="418">
        <v>2678.6999999999994</v>
      </c>
      <c r="H149" s="418">
        <v>2742.4999999999995</v>
      </c>
      <c r="I149" s="418">
        <v>2755.6999999999994</v>
      </c>
      <c r="J149" s="418">
        <v>2774.3999999999996</v>
      </c>
      <c r="K149" s="417">
        <v>2737</v>
      </c>
      <c r="L149" s="417">
        <v>2705.1</v>
      </c>
      <c r="M149" s="417">
        <v>5.0996800000000002</v>
      </c>
    </row>
    <row r="150" spans="1:13">
      <c r="A150" s="245">
        <v>140</v>
      </c>
      <c r="B150" s="419" t="s">
        <v>348</v>
      </c>
      <c r="C150" s="417">
        <v>212.25</v>
      </c>
      <c r="D150" s="418">
        <v>213.65</v>
      </c>
      <c r="E150" s="418">
        <v>209.60000000000002</v>
      </c>
      <c r="F150" s="418">
        <v>206.95000000000002</v>
      </c>
      <c r="G150" s="418">
        <v>202.90000000000003</v>
      </c>
      <c r="H150" s="418">
        <v>216.3</v>
      </c>
      <c r="I150" s="418">
        <v>220.35000000000002</v>
      </c>
      <c r="J150" s="418">
        <v>223</v>
      </c>
      <c r="K150" s="417">
        <v>217.7</v>
      </c>
      <c r="L150" s="417">
        <v>211</v>
      </c>
      <c r="M150" s="417">
        <v>0.64061999999999997</v>
      </c>
    </row>
    <row r="151" spans="1:13">
      <c r="A151" s="245">
        <v>141</v>
      </c>
      <c r="B151" s="419" t="s">
        <v>236</v>
      </c>
      <c r="C151" s="417">
        <v>549.1</v>
      </c>
      <c r="D151" s="418">
        <v>554.1</v>
      </c>
      <c r="E151" s="418">
        <v>537.05000000000007</v>
      </c>
      <c r="F151" s="418">
        <v>525</v>
      </c>
      <c r="G151" s="418">
        <v>507.95000000000005</v>
      </c>
      <c r="H151" s="418">
        <v>566.15000000000009</v>
      </c>
      <c r="I151" s="418">
        <v>583.20000000000005</v>
      </c>
      <c r="J151" s="418">
        <v>595.25000000000011</v>
      </c>
      <c r="K151" s="417">
        <v>571.15</v>
      </c>
      <c r="L151" s="417">
        <v>542.04999999999995</v>
      </c>
      <c r="M151" s="417">
        <v>13.85755</v>
      </c>
    </row>
    <row r="152" spans="1:13">
      <c r="A152" s="245">
        <v>142</v>
      </c>
      <c r="B152" s="419" t="s">
        <v>237</v>
      </c>
      <c r="C152" s="417">
        <v>1616.7</v>
      </c>
      <c r="D152" s="418">
        <v>1623.8500000000001</v>
      </c>
      <c r="E152" s="418">
        <v>1585.6500000000003</v>
      </c>
      <c r="F152" s="418">
        <v>1554.6000000000001</v>
      </c>
      <c r="G152" s="418">
        <v>1516.4000000000003</v>
      </c>
      <c r="H152" s="418">
        <v>1654.9000000000003</v>
      </c>
      <c r="I152" s="418">
        <v>1693.1000000000001</v>
      </c>
      <c r="J152" s="418">
        <v>1724.1500000000003</v>
      </c>
      <c r="K152" s="417">
        <v>1662.05</v>
      </c>
      <c r="L152" s="417">
        <v>1592.8</v>
      </c>
      <c r="M152" s="417">
        <v>0.71392999999999995</v>
      </c>
    </row>
    <row r="153" spans="1:13">
      <c r="A153" s="245">
        <v>143</v>
      </c>
      <c r="B153" s="419" t="s">
        <v>238</v>
      </c>
      <c r="C153" s="417">
        <v>79.8</v>
      </c>
      <c r="D153" s="418">
        <v>80.083333333333329</v>
      </c>
      <c r="E153" s="418">
        <v>78.816666666666663</v>
      </c>
      <c r="F153" s="418">
        <v>77.833333333333329</v>
      </c>
      <c r="G153" s="418">
        <v>76.566666666666663</v>
      </c>
      <c r="H153" s="418">
        <v>81.066666666666663</v>
      </c>
      <c r="I153" s="418">
        <v>82.333333333333343</v>
      </c>
      <c r="J153" s="418">
        <v>83.316666666666663</v>
      </c>
      <c r="K153" s="417">
        <v>81.349999999999994</v>
      </c>
      <c r="L153" s="417">
        <v>79.099999999999994</v>
      </c>
      <c r="M153" s="417">
        <v>25.69642</v>
      </c>
    </row>
    <row r="154" spans="1:13">
      <c r="A154" s="245">
        <v>144</v>
      </c>
      <c r="B154" s="419" t="s">
        <v>95</v>
      </c>
      <c r="C154" s="417">
        <v>112.5</v>
      </c>
      <c r="D154" s="418">
        <v>115.88333333333333</v>
      </c>
      <c r="E154" s="418">
        <v>107.11666666666665</v>
      </c>
      <c r="F154" s="418">
        <v>101.73333333333332</v>
      </c>
      <c r="G154" s="418">
        <v>92.96666666666664</v>
      </c>
      <c r="H154" s="418">
        <v>121.26666666666665</v>
      </c>
      <c r="I154" s="418">
        <v>130.03333333333333</v>
      </c>
      <c r="J154" s="418">
        <v>135.41666666666666</v>
      </c>
      <c r="K154" s="417">
        <v>124.65</v>
      </c>
      <c r="L154" s="417">
        <v>110.5</v>
      </c>
      <c r="M154" s="417">
        <v>285.77551</v>
      </c>
    </row>
    <row r="155" spans="1:13">
      <c r="A155" s="245">
        <v>145</v>
      </c>
      <c r="B155" s="419" t="s">
        <v>349</v>
      </c>
      <c r="C155" s="417">
        <v>743.75</v>
      </c>
      <c r="D155" s="418">
        <v>746.33333333333337</v>
      </c>
      <c r="E155" s="418">
        <v>736.7166666666667</v>
      </c>
      <c r="F155" s="418">
        <v>729.68333333333328</v>
      </c>
      <c r="G155" s="418">
        <v>720.06666666666661</v>
      </c>
      <c r="H155" s="418">
        <v>753.36666666666679</v>
      </c>
      <c r="I155" s="418">
        <v>762.98333333333335</v>
      </c>
      <c r="J155" s="418">
        <v>770.01666666666688</v>
      </c>
      <c r="K155" s="417">
        <v>755.95</v>
      </c>
      <c r="L155" s="417">
        <v>739.3</v>
      </c>
      <c r="M155" s="417">
        <v>0.52303999999999995</v>
      </c>
    </row>
    <row r="156" spans="1:13">
      <c r="A156" s="245">
        <v>146</v>
      </c>
      <c r="B156" s="419" t="s">
        <v>96</v>
      </c>
      <c r="C156" s="417">
        <v>1202.05</v>
      </c>
      <c r="D156" s="418">
        <v>1205.5166666666667</v>
      </c>
      <c r="E156" s="418">
        <v>1192.7833333333333</v>
      </c>
      <c r="F156" s="418">
        <v>1183.5166666666667</v>
      </c>
      <c r="G156" s="418">
        <v>1170.7833333333333</v>
      </c>
      <c r="H156" s="418">
        <v>1214.7833333333333</v>
      </c>
      <c r="I156" s="418">
        <v>1227.5166666666664</v>
      </c>
      <c r="J156" s="418">
        <v>1236.7833333333333</v>
      </c>
      <c r="K156" s="417">
        <v>1218.25</v>
      </c>
      <c r="L156" s="417">
        <v>1196.25</v>
      </c>
      <c r="M156" s="417">
        <v>7.4376699999999998</v>
      </c>
    </row>
    <row r="157" spans="1:13">
      <c r="A157" s="245">
        <v>147</v>
      </c>
      <c r="B157" s="419" t="s">
        <v>97</v>
      </c>
      <c r="C157" s="417">
        <v>183.55</v>
      </c>
      <c r="D157" s="418">
        <v>183.88333333333333</v>
      </c>
      <c r="E157" s="418">
        <v>182.01666666666665</v>
      </c>
      <c r="F157" s="418">
        <v>180.48333333333332</v>
      </c>
      <c r="G157" s="418">
        <v>178.61666666666665</v>
      </c>
      <c r="H157" s="418">
        <v>185.41666666666666</v>
      </c>
      <c r="I157" s="418">
        <v>187.28333333333333</v>
      </c>
      <c r="J157" s="418">
        <v>188.81666666666666</v>
      </c>
      <c r="K157" s="417">
        <v>185.75</v>
      </c>
      <c r="L157" s="417">
        <v>182.35</v>
      </c>
      <c r="M157" s="417">
        <v>21.591010000000001</v>
      </c>
    </row>
    <row r="158" spans="1:13">
      <c r="A158" s="245">
        <v>148</v>
      </c>
      <c r="B158" s="419" t="s">
        <v>351</v>
      </c>
      <c r="C158" s="417">
        <v>371.15</v>
      </c>
      <c r="D158" s="418">
        <v>371.66666666666669</v>
      </c>
      <c r="E158" s="418">
        <v>363.48333333333335</v>
      </c>
      <c r="F158" s="418">
        <v>355.81666666666666</v>
      </c>
      <c r="G158" s="418">
        <v>347.63333333333333</v>
      </c>
      <c r="H158" s="418">
        <v>379.33333333333337</v>
      </c>
      <c r="I158" s="418">
        <v>387.51666666666665</v>
      </c>
      <c r="J158" s="418">
        <v>395.18333333333339</v>
      </c>
      <c r="K158" s="417">
        <v>379.85</v>
      </c>
      <c r="L158" s="417">
        <v>364</v>
      </c>
      <c r="M158" s="417">
        <v>14.234209999999999</v>
      </c>
    </row>
    <row r="159" spans="1:13">
      <c r="A159" s="245">
        <v>149</v>
      </c>
      <c r="B159" s="419" t="s">
        <v>98</v>
      </c>
      <c r="C159" s="417">
        <v>86.05</v>
      </c>
      <c r="D159" s="418">
        <v>86.45</v>
      </c>
      <c r="E159" s="418">
        <v>85.100000000000009</v>
      </c>
      <c r="F159" s="418">
        <v>84.15</v>
      </c>
      <c r="G159" s="418">
        <v>82.800000000000011</v>
      </c>
      <c r="H159" s="418">
        <v>87.4</v>
      </c>
      <c r="I159" s="418">
        <v>88.75</v>
      </c>
      <c r="J159" s="418">
        <v>89.7</v>
      </c>
      <c r="K159" s="417">
        <v>87.8</v>
      </c>
      <c r="L159" s="417">
        <v>85.5</v>
      </c>
      <c r="M159" s="417">
        <v>149.29357999999999</v>
      </c>
    </row>
    <row r="160" spans="1:13">
      <c r="A160" s="245">
        <v>150</v>
      </c>
      <c r="B160" s="419" t="s">
        <v>352</v>
      </c>
      <c r="C160" s="417">
        <v>3046.15</v>
      </c>
      <c r="D160" s="418">
        <v>3061.5499999999997</v>
      </c>
      <c r="E160" s="418">
        <v>3005.8499999999995</v>
      </c>
      <c r="F160" s="418">
        <v>2965.5499999999997</v>
      </c>
      <c r="G160" s="418">
        <v>2909.8499999999995</v>
      </c>
      <c r="H160" s="418">
        <v>3101.8499999999995</v>
      </c>
      <c r="I160" s="418">
        <v>3157.5499999999993</v>
      </c>
      <c r="J160" s="418">
        <v>3197.8499999999995</v>
      </c>
      <c r="K160" s="417">
        <v>3117.25</v>
      </c>
      <c r="L160" s="417">
        <v>3021.25</v>
      </c>
      <c r="M160" s="417">
        <v>0.28369</v>
      </c>
    </row>
    <row r="161" spans="1:13">
      <c r="A161" s="245">
        <v>151</v>
      </c>
      <c r="B161" s="419" t="s">
        <v>353</v>
      </c>
      <c r="C161" s="417">
        <v>512</v>
      </c>
      <c r="D161" s="418">
        <v>514.4666666666667</v>
      </c>
      <c r="E161" s="418">
        <v>504.53333333333342</v>
      </c>
      <c r="F161" s="418">
        <v>497.06666666666672</v>
      </c>
      <c r="G161" s="418">
        <v>487.13333333333344</v>
      </c>
      <c r="H161" s="418">
        <v>521.93333333333339</v>
      </c>
      <c r="I161" s="418">
        <v>531.86666666666679</v>
      </c>
      <c r="J161" s="418">
        <v>539.33333333333337</v>
      </c>
      <c r="K161" s="417">
        <v>524.4</v>
      </c>
      <c r="L161" s="417">
        <v>507</v>
      </c>
      <c r="M161" s="417">
        <v>4.7914199999999996</v>
      </c>
    </row>
    <row r="162" spans="1:13">
      <c r="A162" s="245">
        <v>152</v>
      </c>
      <c r="B162" s="419" t="s">
        <v>354</v>
      </c>
      <c r="C162" s="417">
        <v>177.9</v>
      </c>
      <c r="D162" s="418">
        <v>178.29999999999998</v>
      </c>
      <c r="E162" s="418">
        <v>175.74999999999997</v>
      </c>
      <c r="F162" s="418">
        <v>173.6</v>
      </c>
      <c r="G162" s="418">
        <v>171.04999999999998</v>
      </c>
      <c r="H162" s="418">
        <v>180.44999999999996</v>
      </c>
      <c r="I162" s="418">
        <v>182.99999999999997</v>
      </c>
      <c r="J162" s="418">
        <v>185.14999999999995</v>
      </c>
      <c r="K162" s="417">
        <v>180.85</v>
      </c>
      <c r="L162" s="417">
        <v>176.15</v>
      </c>
      <c r="M162" s="417">
        <v>8.7703399999999991</v>
      </c>
    </row>
    <row r="163" spans="1:13">
      <c r="A163" s="245">
        <v>153</v>
      </c>
      <c r="B163" s="419" t="s">
        <v>355</v>
      </c>
      <c r="C163" s="417">
        <v>193.8</v>
      </c>
      <c r="D163" s="418">
        <v>193.30000000000004</v>
      </c>
      <c r="E163" s="418">
        <v>188.70000000000007</v>
      </c>
      <c r="F163" s="418">
        <v>183.60000000000002</v>
      </c>
      <c r="G163" s="418">
        <v>179.00000000000006</v>
      </c>
      <c r="H163" s="418">
        <v>198.40000000000009</v>
      </c>
      <c r="I163" s="418">
        <v>203.00000000000006</v>
      </c>
      <c r="J163" s="418">
        <v>208.10000000000011</v>
      </c>
      <c r="K163" s="417">
        <v>197.9</v>
      </c>
      <c r="L163" s="417">
        <v>188.2</v>
      </c>
      <c r="M163" s="417">
        <v>77.57535</v>
      </c>
    </row>
    <row r="164" spans="1:13">
      <c r="A164" s="245">
        <v>154</v>
      </c>
      <c r="B164" s="419" t="s">
        <v>356</v>
      </c>
      <c r="C164" s="417">
        <v>239.4</v>
      </c>
      <c r="D164" s="418">
        <v>240.48333333333335</v>
      </c>
      <c r="E164" s="418">
        <v>236.16666666666669</v>
      </c>
      <c r="F164" s="418">
        <v>232.93333333333334</v>
      </c>
      <c r="G164" s="418">
        <v>228.61666666666667</v>
      </c>
      <c r="H164" s="418">
        <v>243.7166666666667</v>
      </c>
      <c r="I164" s="418">
        <v>248.03333333333336</v>
      </c>
      <c r="J164" s="418">
        <v>251.26666666666671</v>
      </c>
      <c r="K164" s="417">
        <v>244.8</v>
      </c>
      <c r="L164" s="417">
        <v>237.25</v>
      </c>
      <c r="M164" s="417">
        <v>13.850059999999999</v>
      </c>
    </row>
    <row r="165" spans="1:13">
      <c r="A165" s="245">
        <v>155</v>
      </c>
      <c r="B165" s="419" t="s">
        <v>239</v>
      </c>
      <c r="C165" s="417">
        <v>9.15</v>
      </c>
      <c r="D165" s="418">
        <v>9.3166666666666682</v>
      </c>
      <c r="E165" s="418">
        <v>8.9333333333333371</v>
      </c>
      <c r="F165" s="418">
        <v>8.7166666666666686</v>
      </c>
      <c r="G165" s="418">
        <v>8.3333333333333375</v>
      </c>
      <c r="H165" s="418">
        <v>9.5333333333333368</v>
      </c>
      <c r="I165" s="418">
        <v>9.9166666666666661</v>
      </c>
      <c r="J165" s="418">
        <v>10.133333333333336</v>
      </c>
      <c r="K165" s="417">
        <v>9.6999999999999993</v>
      </c>
      <c r="L165" s="417">
        <v>9.1</v>
      </c>
      <c r="M165" s="417">
        <v>141.38897</v>
      </c>
    </row>
    <row r="166" spans="1:13">
      <c r="A166" s="245">
        <v>156</v>
      </c>
      <c r="B166" s="419" t="s">
        <v>240</v>
      </c>
      <c r="C166" s="417">
        <v>62.45</v>
      </c>
      <c r="D166" s="418">
        <v>63.25</v>
      </c>
      <c r="E166" s="418">
        <v>61.3</v>
      </c>
      <c r="F166" s="418">
        <v>60.15</v>
      </c>
      <c r="G166" s="418">
        <v>58.199999999999996</v>
      </c>
      <c r="H166" s="418">
        <v>64.400000000000006</v>
      </c>
      <c r="I166" s="418">
        <v>66.349999999999994</v>
      </c>
      <c r="J166" s="418">
        <v>67.5</v>
      </c>
      <c r="K166" s="417">
        <v>65.2</v>
      </c>
      <c r="L166" s="417">
        <v>62.1</v>
      </c>
      <c r="M166" s="417">
        <v>17.782900000000001</v>
      </c>
    </row>
    <row r="167" spans="1:13">
      <c r="A167" s="245">
        <v>157</v>
      </c>
      <c r="B167" s="419" t="s">
        <v>99</v>
      </c>
      <c r="C167" s="417">
        <v>148.69999999999999</v>
      </c>
      <c r="D167" s="418">
        <v>149.41666666666666</v>
      </c>
      <c r="E167" s="418">
        <v>147.73333333333332</v>
      </c>
      <c r="F167" s="418">
        <v>146.76666666666665</v>
      </c>
      <c r="G167" s="418">
        <v>145.08333333333331</v>
      </c>
      <c r="H167" s="418">
        <v>150.38333333333333</v>
      </c>
      <c r="I167" s="418">
        <v>152.06666666666666</v>
      </c>
      <c r="J167" s="418">
        <v>153.03333333333333</v>
      </c>
      <c r="K167" s="417">
        <v>151.1</v>
      </c>
      <c r="L167" s="417">
        <v>148.44999999999999</v>
      </c>
      <c r="M167" s="417">
        <v>85.370699999999999</v>
      </c>
    </row>
    <row r="168" spans="1:13">
      <c r="A168" s="245">
        <v>158</v>
      </c>
      <c r="B168" s="419" t="s">
        <v>357</v>
      </c>
      <c r="C168" s="417">
        <v>342.25</v>
      </c>
      <c r="D168" s="418">
        <v>343.91666666666669</v>
      </c>
      <c r="E168" s="418">
        <v>336.83333333333337</v>
      </c>
      <c r="F168" s="418">
        <v>331.41666666666669</v>
      </c>
      <c r="G168" s="418">
        <v>324.33333333333337</v>
      </c>
      <c r="H168" s="418">
        <v>349.33333333333337</v>
      </c>
      <c r="I168" s="418">
        <v>356.41666666666674</v>
      </c>
      <c r="J168" s="418">
        <v>361.83333333333337</v>
      </c>
      <c r="K168" s="417">
        <v>351</v>
      </c>
      <c r="L168" s="417">
        <v>338.5</v>
      </c>
      <c r="M168" s="417">
        <v>1.4907300000000001</v>
      </c>
    </row>
    <row r="169" spans="1:13">
      <c r="A169" s="245">
        <v>159</v>
      </c>
      <c r="B169" s="419" t="s">
        <v>725</v>
      </c>
      <c r="C169" s="417">
        <v>4672.25</v>
      </c>
      <c r="D169" s="418">
        <v>4698.55</v>
      </c>
      <c r="E169" s="418">
        <v>4631.7000000000007</v>
      </c>
      <c r="F169" s="418">
        <v>4591.1500000000005</v>
      </c>
      <c r="G169" s="418">
        <v>4524.3000000000011</v>
      </c>
      <c r="H169" s="418">
        <v>4739.1000000000004</v>
      </c>
      <c r="I169" s="418">
        <v>4805.9500000000007</v>
      </c>
      <c r="J169" s="418">
        <v>4846.5</v>
      </c>
      <c r="K169" s="417">
        <v>4765.3999999999996</v>
      </c>
      <c r="L169" s="417">
        <v>4658</v>
      </c>
      <c r="M169" s="417">
        <v>0.25749</v>
      </c>
    </row>
    <row r="170" spans="1:13">
      <c r="A170" s="245">
        <v>160</v>
      </c>
      <c r="B170" s="419" t="s">
        <v>102</v>
      </c>
      <c r="C170" s="417">
        <v>32.15</v>
      </c>
      <c r="D170" s="418">
        <v>32.316666666666663</v>
      </c>
      <c r="E170" s="418">
        <v>31.483333333333327</v>
      </c>
      <c r="F170" s="418">
        <v>30.816666666666663</v>
      </c>
      <c r="G170" s="418">
        <v>29.983333333333327</v>
      </c>
      <c r="H170" s="418">
        <v>32.983333333333327</v>
      </c>
      <c r="I170" s="418">
        <v>33.81666666666667</v>
      </c>
      <c r="J170" s="418">
        <v>34.483333333333327</v>
      </c>
      <c r="K170" s="417">
        <v>33.15</v>
      </c>
      <c r="L170" s="417">
        <v>31.65</v>
      </c>
      <c r="M170" s="417">
        <v>338.31303000000003</v>
      </c>
    </row>
    <row r="171" spans="1:13">
      <c r="A171" s="245">
        <v>161</v>
      </c>
      <c r="B171" s="419" t="s">
        <v>358</v>
      </c>
      <c r="C171" s="417">
        <v>3145.85</v>
      </c>
      <c r="D171" s="418">
        <v>3144.2833333333333</v>
      </c>
      <c r="E171" s="418">
        <v>3113.5666666666666</v>
      </c>
      <c r="F171" s="418">
        <v>3081.2833333333333</v>
      </c>
      <c r="G171" s="418">
        <v>3050.5666666666666</v>
      </c>
      <c r="H171" s="418">
        <v>3176.5666666666666</v>
      </c>
      <c r="I171" s="418">
        <v>3207.2833333333328</v>
      </c>
      <c r="J171" s="418">
        <v>3239.5666666666666</v>
      </c>
      <c r="K171" s="417">
        <v>3175</v>
      </c>
      <c r="L171" s="417">
        <v>3112</v>
      </c>
      <c r="M171" s="417">
        <v>0.30319000000000002</v>
      </c>
    </row>
    <row r="172" spans="1:13">
      <c r="A172" s="245">
        <v>162</v>
      </c>
      <c r="B172" s="419" t="s">
        <v>726</v>
      </c>
      <c r="C172" s="417">
        <v>199.8</v>
      </c>
      <c r="D172" s="418">
        <v>200.68333333333331</v>
      </c>
      <c r="E172" s="418">
        <v>197.11666666666662</v>
      </c>
      <c r="F172" s="418">
        <v>194.43333333333331</v>
      </c>
      <c r="G172" s="418">
        <v>190.86666666666662</v>
      </c>
      <c r="H172" s="418">
        <v>203.36666666666662</v>
      </c>
      <c r="I172" s="418">
        <v>206.93333333333328</v>
      </c>
      <c r="J172" s="418">
        <v>209.61666666666662</v>
      </c>
      <c r="K172" s="417">
        <v>204.25</v>
      </c>
      <c r="L172" s="417">
        <v>198</v>
      </c>
      <c r="M172" s="417">
        <v>3.74926</v>
      </c>
    </row>
    <row r="173" spans="1:13">
      <c r="A173" s="245">
        <v>163</v>
      </c>
      <c r="B173" s="419" t="s">
        <v>359</v>
      </c>
      <c r="C173" s="417">
        <v>3345.95</v>
      </c>
      <c r="D173" s="418">
        <v>3349.6166666666668</v>
      </c>
      <c r="E173" s="418">
        <v>3297.3333333333335</v>
      </c>
      <c r="F173" s="418">
        <v>3248.7166666666667</v>
      </c>
      <c r="G173" s="418">
        <v>3196.4333333333334</v>
      </c>
      <c r="H173" s="418">
        <v>3398.2333333333336</v>
      </c>
      <c r="I173" s="418">
        <v>3450.5166666666664</v>
      </c>
      <c r="J173" s="418">
        <v>3499.1333333333337</v>
      </c>
      <c r="K173" s="417">
        <v>3401.9</v>
      </c>
      <c r="L173" s="417">
        <v>3301</v>
      </c>
      <c r="M173" s="417">
        <v>0.12341000000000001</v>
      </c>
    </row>
    <row r="174" spans="1:13">
      <c r="A174" s="245">
        <v>164</v>
      </c>
      <c r="B174" s="419" t="s">
        <v>241</v>
      </c>
      <c r="C174" s="417">
        <v>196.55</v>
      </c>
      <c r="D174" s="418">
        <v>197.18333333333331</v>
      </c>
      <c r="E174" s="418">
        <v>194.36666666666662</v>
      </c>
      <c r="F174" s="418">
        <v>192.18333333333331</v>
      </c>
      <c r="G174" s="418">
        <v>189.36666666666662</v>
      </c>
      <c r="H174" s="418">
        <v>199.36666666666662</v>
      </c>
      <c r="I174" s="418">
        <v>202.18333333333328</v>
      </c>
      <c r="J174" s="418">
        <v>204.36666666666662</v>
      </c>
      <c r="K174" s="417">
        <v>200</v>
      </c>
      <c r="L174" s="417">
        <v>195</v>
      </c>
      <c r="M174" s="417">
        <v>3.7096200000000001</v>
      </c>
    </row>
    <row r="175" spans="1:13">
      <c r="A175" s="245">
        <v>165</v>
      </c>
      <c r="B175" s="419" t="s">
        <v>360</v>
      </c>
      <c r="C175" s="417">
        <v>5651.45</v>
      </c>
      <c r="D175" s="418">
        <v>5650.583333333333</v>
      </c>
      <c r="E175" s="418">
        <v>5623.1666666666661</v>
      </c>
      <c r="F175" s="418">
        <v>5594.8833333333332</v>
      </c>
      <c r="G175" s="418">
        <v>5567.4666666666662</v>
      </c>
      <c r="H175" s="418">
        <v>5678.8666666666659</v>
      </c>
      <c r="I175" s="418">
        <v>5706.2833333333319</v>
      </c>
      <c r="J175" s="418">
        <v>5734.5666666666657</v>
      </c>
      <c r="K175" s="417">
        <v>5678</v>
      </c>
      <c r="L175" s="417">
        <v>5622.3</v>
      </c>
      <c r="M175" s="417">
        <v>2.1059999999999999E-2</v>
      </c>
    </row>
    <row r="176" spans="1:13">
      <c r="A176" s="245">
        <v>166</v>
      </c>
      <c r="B176" s="419" t="s">
        <v>872</v>
      </c>
      <c r="C176" s="417">
        <v>3539.85</v>
      </c>
      <c r="D176" s="418">
        <v>3539.8166666666671</v>
      </c>
      <c r="E176" s="418">
        <v>3481.5333333333342</v>
      </c>
      <c r="F176" s="418">
        <v>3423.2166666666672</v>
      </c>
      <c r="G176" s="418">
        <v>3364.9333333333343</v>
      </c>
      <c r="H176" s="418">
        <v>3598.1333333333341</v>
      </c>
      <c r="I176" s="418">
        <v>3656.416666666667</v>
      </c>
      <c r="J176" s="418">
        <v>3714.733333333334</v>
      </c>
      <c r="K176" s="417">
        <v>3598.1</v>
      </c>
      <c r="L176" s="417">
        <v>3481.5</v>
      </c>
      <c r="M176" s="417">
        <v>1.5282800000000001</v>
      </c>
    </row>
    <row r="177" spans="1:13">
      <c r="A177" s="245">
        <v>167</v>
      </c>
      <c r="B177" s="419" t="s">
        <v>361</v>
      </c>
      <c r="C177" s="417">
        <v>1504.75</v>
      </c>
      <c r="D177" s="418">
        <v>1507.0333333333335</v>
      </c>
      <c r="E177" s="418">
        <v>1496.7166666666672</v>
      </c>
      <c r="F177" s="418">
        <v>1488.6833333333336</v>
      </c>
      <c r="G177" s="418">
        <v>1478.3666666666672</v>
      </c>
      <c r="H177" s="418">
        <v>1515.0666666666671</v>
      </c>
      <c r="I177" s="418">
        <v>1525.3833333333332</v>
      </c>
      <c r="J177" s="418">
        <v>1533.416666666667</v>
      </c>
      <c r="K177" s="417">
        <v>1517.35</v>
      </c>
      <c r="L177" s="417">
        <v>1499</v>
      </c>
      <c r="M177" s="417">
        <v>0.71702999999999995</v>
      </c>
    </row>
    <row r="178" spans="1:13">
      <c r="A178" s="245">
        <v>168</v>
      </c>
      <c r="B178" s="419" t="s">
        <v>100</v>
      </c>
      <c r="C178" s="417">
        <v>649.20000000000005</v>
      </c>
      <c r="D178" s="418">
        <v>653.4666666666667</v>
      </c>
      <c r="E178" s="418">
        <v>642.13333333333344</v>
      </c>
      <c r="F178" s="418">
        <v>635.06666666666672</v>
      </c>
      <c r="G178" s="418">
        <v>623.73333333333346</v>
      </c>
      <c r="H178" s="418">
        <v>660.53333333333342</v>
      </c>
      <c r="I178" s="418">
        <v>671.86666666666667</v>
      </c>
      <c r="J178" s="418">
        <v>678.93333333333339</v>
      </c>
      <c r="K178" s="417">
        <v>664.8</v>
      </c>
      <c r="L178" s="417">
        <v>646.4</v>
      </c>
      <c r="M178" s="417">
        <v>9.3404500000000006</v>
      </c>
    </row>
    <row r="179" spans="1:13">
      <c r="A179" s="245">
        <v>169</v>
      </c>
      <c r="B179" s="419" t="s">
        <v>362</v>
      </c>
      <c r="C179" s="417">
        <v>1006.8</v>
      </c>
      <c r="D179" s="418">
        <v>1009.0500000000001</v>
      </c>
      <c r="E179" s="418">
        <v>996.10000000000014</v>
      </c>
      <c r="F179" s="418">
        <v>985.40000000000009</v>
      </c>
      <c r="G179" s="418">
        <v>972.45000000000016</v>
      </c>
      <c r="H179" s="418">
        <v>1019.7500000000001</v>
      </c>
      <c r="I179" s="418">
        <v>1032.7000000000003</v>
      </c>
      <c r="J179" s="418">
        <v>1043.4000000000001</v>
      </c>
      <c r="K179" s="417">
        <v>1022</v>
      </c>
      <c r="L179" s="417">
        <v>998.35</v>
      </c>
      <c r="M179" s="417">
        <v>0.73182999999999998</v>
      </c>
    </row>
    <row r="180" spans="1:13">
      <c r="A180" s="245">
        <v>170</v>
      </c>
      <c r="B180" s="419" t="s">
        <v>242</v>
      </c>
      <c r="C180" s="417">
        <v>652.1</v>
      </c>
      <c r="D180" s="418">
        <v>657.33333333333337</v>
      </c>
      <c r="E180" s="418">
        <v>640.26666666666677</v>
      </c>
      <c r="F180" s="418">
        <v>628.43333333333339</v>
      </c>
      <c r="G180" s="418">
        <v>611.36666666666679</v>
      </c>
      <c r="H180" s="418">
        <v>669.16666666666674</v>
      </c>
      <c r="I180" s="418">
        <v>686.23333333333335</v>
      </c>
      <c r="J180" s="418">
        <v>698.06666666666672</v>
      </c>
      <c r="K180" s="417">
        <v>674.4</v>
      </c>
      <c r="L180" s="417">
        <v>645.5</v>
      </c>
      <c r="M180" s="417">
        <v>3.3991799999999999</v>
      </c>
    </row>
    <row r="181" spans="1:13">
      <c r="A181" s="245">
        <v>171</v>
      </c>
      <c r="B181" s="419" t="s">
        <v>103</v>
      </c>
      <c r="C181" s="417">
        <v>962.7</v>
      </c>
      <c r="D181" s="418">
        <v>961.35</v>
      </c>
      <c r="E181" s="418">
        <v>953.1</v>
      </c>
      <c r="F181" s="418">
        <v>943.5</v>
      </c>
      <c r="G181" s="418">
        <v>935.25</v>
      </c>
      <c r="H181" s="418">
        <v>970.95</v>
      </c>
      <c r="I181" s="418">
        <v>979.2</v>
      </c>
      <c r="J181" s="418">
        <v>988.80000000000007</v>
      </c>
      <c r="K181" s="417">
        <v>969.6</v>
      </c>
      <c r="L181" s="417">
        <v>951.75</v>
      </c>
      <c r="M181" s="417">
        <v>11.0497</v>
      </c>
    </row>
    <row r="182" spans="1:13">
      <c r="A182" s="245">
        <v>172</v>
      </c>
      <c r="B182" s="419" t="s">
        <v>243</v>
      </c>
      <c r="C182" s="417">
        <v>549.54999999999995</v>
      </c>
      <c r="D182" s="418">
        <v>553.33333333333337</v>
      </c>
      <c r="E182" s="418">
        <v>542.31666666666672</v>
      </c>
      <c r="F182" s="418">
        <v>535.08333333333337</v>
      </c>
      <c r="G182" s="418">
        <v>524.06666666666672</v>
      </c>
      <c r="H182" s="418">
        <v>560.56666666666672</v>
      </c>
      <c r="I182" s="418">
        <v>571.58333333333337</v>
      </c>
      <c r="J182" s="418">
        <v>578.81666666666672</v>
      </c>
      <c r="K182" s="417">
        <v>564.35</v>
      </c>
      <c r="L182" s="417">
        <v>546.1</v>
      </c>
      <c r="M182" s="417">
        <v>1.59765</v>
      </c>
    </row>
    <row r="183" spans="1:13">
      <c r="A183" s="245">
        <v>173</v>
      </c>
      <c r="B183" s="419" t="s">
        <v>244</v>
      </c>
      <c r="C183" s="417">
        <v>1454.65</v>
      </c>
      <c r="D183" s="418">
        <v>1467.0666666666666</v>
      </c>
      <c r="E183" s="418">
        <v>1432.1333333333332</v>
      </c>
      <c r="F183" s="418">
        <v>1409.6166666666666</v>
      </c>
      <c r="G183" s="418">
        <v>1374.6833333333332</v>
      </c>
      <c r="H183" s="418">
        <v>1489.5833333333333</v>
      </c>
      <c r="I183" s="418">
        <v>1524.5166666666667</v>
      </c>
      <c r="J183" s="418">
        <v>1547.0333333333333</v>
      </c>
      <c r="K183" s="417">
        <v>1502</v>
      </c>
      <c r="L183" s="417">
        <v>1444.55</v>
      </c>
      <c r="M183" s="417">
        <v>5.01729</v>
      </c>
    </row>
    <row r="184" spans="1:13">
      <c r="A184" s="245">
        <v>174</v>
      </c>
      <c r="B184" s="419" t="s">
        <v>363</v>
      </c>
      <c r="C184" s="417">
        <v>342.35</v>
      </c>
      <c r="D184" s="418">
        <v>342.66666666666669</v>
      </c>
      <c r="E184" s="418">
        <v>336.43333333333339</v>
      </c>
      <c r="F184" s="418">
        <v>330.51666666666671</v>
      </c>
      <c r="G184" s="418">
        <v>324.28333333333342</v>
      </c>
      <c r="H184" s="418">
        <v>348.58333333333337</v>
      </c>
      <c r="I184" s="418">
        <v>354.81666666666661</v>
      </c>
      <c r="J184" s="418">
        <v>360.73333333333335</v>
      </c>
      <c r="K184" s="417">
        <v>348.9</v>
      </c>
      <c r="L184" s="417">
        <v>336.75</v>
      </c>
      <c r="M184" s="417">
        <v>61.33878</v>
      </c>
    </row>
    <row r="185" spans="1:13">
      <c r="A185" s="245">
        <v>175</v>
      </c>
      <c r="B185" s="419" t="s">
        <v>245</v>
      </c>
      <c r="C185" s="417">
        <v>636.20000000000005</v>
      </c>
      <c r="D185" s="418">
        <v>638.73333333333335</v>
      </c>
      <c r="E185" s="418">
        <v>628.4666666666667</v>
      </c>
      <c r="F185" s="418">
        <v>620.73333333333335</v>
      </c>
      <c r="G185" s="418">
        <v>610.4666666666667</v>
      </c>
      <c r="H185" s="418">
        <v>646.4666666666667</v>
      </c>
      <c r="I185" s="418">
        <v>656.73333333333335</v>
      </c>
      <c r="J185" s="418">
        <v>664.4666666666667</v>
      </c>
      <c r="K185" s="417">
        <v>649</v>
      </c>
      <c r="L185" s="417">
        <v>631</v>
      </c>
      <c r="M185" s="417">
        <v>8.4305699999999995</v>
      </c>
    </row>
    <row r="186" spans="1:13">
      <c r="A186" s="245">
        <v>176</v>
      </c>
      <c r="B186" s="419" t="s">
        <v>104</v>
      </c>
      <c r="C186" s="417">
        <v>1475.45</v>
      </c>
      <c r="D186" s="418">
        <v>1482.1333333333332</v>
      </c>
      <c r="E186" s="418">
        <v>1465.5166666666664</v>
      </c>
      <c r="F186" s="418">
        <v>1455.5833333333333</v>
      </c>
      <c r="G186" s="418">
        <v>1438.9666666666665</v>
      </c>
      <c r="H186" s="418">
        <v>1492.0666666666664</v>
      </c>
      <c r="I186" s="418">
        <v>1508.6833333333332</v>
      </c>
      <c r="J186" s="418">
        <v>1518.6166666666663</v>
      </c>
      <c r="K186" s="417">
        <v>1498.75</v>
      </c>
      <c r="L186" s="417">
        <v>1472.2</v>
      </c>
      <c r="M186" s="417">
        <v>10.750629999999999</v>
      </c>
    </row>
    <row r="187" spans="1:13">
      <c r="A187" s="245">
        <v>177</v>
      </c>
      <c r="B187" s="419" t="s">
        <v>364</v>
      </c>
      <c r="C187" s="417">
        <v>371.6</v>
      </c>
      <c r="D187" s="418">
        <v>374.06666666666666</v>
      </c>
      <c r="E187" s="418">
        <v>366.73333333333335</v>
      </c>
      <c r="F187" s="418">
        <v>361.86666666666667</v>
      </c>
      <c r="G187" s="418">
        <v>354.53333333333336</v>
      </c>
      <c r="H187" s="418">
        <v>378.93333333333334</v>
      </c>
      <c r="I187" s="418">
        <v>386.26666666666671</v>
      </c>
      <c r="J187" s="418">
        <v>391.13333333333333</v>
      </c>
      <c r="K187" s="417">
        <v>381.4</v>
      </c>
      <c r="L187" s="417">
        <v>369.2</v>
      </c>
      <c r="M187" s="417">
        <v>2.2093500000000001</v>
      </c>
    </row>
    <row r="188" spans="1:13">
      <c r="A188" s="245">
        <v>178</v>
      </c>
      <c r="B188" s="419" t="s">
        <v>365</v>
      </c>
      <c r="C188" s="417">
        <v>166.85</v>
      </c>
      <c r="D188" s="418">
        <v>168.15</v>
      </c>
      <c r="E188" s="418">
        <v>162.4</v>
      </c>
      <c r="F188" s="418">
        <v>157.94999999999999</v>
      </c>
      <c r="G188" s="418">
        <v>152.19999999999999</v>
      </c>
      <c r="H188" s="418">
        <v>172.60000000000002</v>
      </c>
      <c r="I188" s="418">
        <v>178.35000000000002</v>
      </c>
      <c r="J188" s="418">
        <v>182.80000000000004</v>
      </c>
      <c r="K188" s="417">
        <v>173.9</v>
      </c>
      <c r="L188" s="417">
        <v>163.69999999999999</v>
      </c>
      <c r="M188" s="417">
        <v>53.014510000000001</v>
      </c>
    </row>
    <row r="189" spans="1:13">
      <c r="A189" s="245">
        <v>179</v>
      </c>
      <c r="B189" s="419" t="s">
        <v>366</v>
      </c>
      <c r="C189" s="417">
        <v>1313.55</v>
      </c>
      <c r="D189" s="418">
        <v>1312.3166666666666</v>
      </c>
      <c r="E189" s="418">
        <v>1290.0833333333333</v>
      </c>
      <c r="F189" s="418">
        <v>1266.6166666666666</v>
      </c>
      <c r="G189" s="418">
        <v>1244.3833333333332</v>
      </c>
      <c r="H189" s="418">
        <v>1335.7833333333333</v>
      </c>
      <c r="I189" s="418">
        <v>1358.0166666666669</v>
      </c>
      <c r="J189" s="418">
        <v>1381.4833333333333</v>
      </c>
      <c r="K189" s="417">
        <v>1334.55</v>
      </c>
      <c r="L189" s="417">
        <v>1288.8499999999999</v>
      </c>
      <c r="M189" s="417">
        <v>0.83550000000000002</v>
      </c>
    </row>
    <row r="190" spans="1:13">
      <c r="A190" s="245">
        <v>180</v>
      </c>
      <c r="B190" s="419" t="s">
        <v>367</v>
      </c>
      <c r="C190" s="417">
        <v>440.75</v>
      </c>
      <c r="D190" s="418">
        <v>443.45</v>
      </c>
      <c r="E190" s="418">
        <v>430.54999999999995</v>
      </c>
      <c r="F190" s="418">
        <v>420.34999999999997</v>
      </c>
      <c r="G190" s="418">
        <v>407.44999999999993</v>
      </c>
      <c r="H190" s="418">
        <v>453.65</v>
      </c>
      <c r="I190" s="418">
        <v>466.54999999999995</v>
      </c>
      <c r="J190" s="418">
        <v>476.75</v>
      </c>
      <c r="K190" s="417">
        <v>456.35</v>
      </c>
      <c r="L190" s="417">
        <v>433.25</v>
      </c>
      <c r="M190" s="417">
        <v>7.7955399999999999</v>
      </c>
    </row>
    <row r="191" spans="1:13">
      <c r="A191" s="245">
        <v>181</v>
      </c>
      <c r="B191" s="419" t="s">
        <v>724</v>
      </c>
      <c r="C191" s="417">
        <v>186.75</v>
      </c>
      <c r="D191" s="418">
        <v>188.98333333333335</v>
      </c>
      <c r="E191" s="418">
        <v>182.9666666666667</v>
      </c>
      <c r="F191" s="418">
        <v>179.18333333333334</v>
      </c>
      <c r="G191" s="418">
        <v>173.16666666666669</v>
      </c>
      <c r="H191" s="418">
        <v>192.76666666666671</v>
      </c>
      <c r="I191" s="418">
        <v>198.78333333333336</v>
      </c>
      <c r="J191" s="418">
        <v>202.56666666666672</v>
      </c>
      <c r="K191" s="417">
        <v>195</v>
      </c>
      <c r="L191" s="417">
        <v>185.2</v>
      </c>
      <c r="M191" s="417">
        <v>24.647780000000001</v>
      </c>
    </row>
    <row r="192" spans="1:13">
      <c r="A192" s="245">
        <v>182</v>
      </c>
      <c r="B192" s="419" t="s">
        <v>751</v>
      </c>
      <c r="C192" s="417">
        <v>1189.75</v>
      </c>
      <c r="D192" s="418">
        <v>1199.1166666666666</v>
      </c>
      <c r="E192" s="418">
        <v>1168.7333333333331</v>
      </c>
      <c r="F192" s="418">
        <v>1147.7166666666665</v>
      </c>
      <c r="G192" s="418">
        <v>1117.333333333333</v>
      </c>
      <c r="H192" s="418">
        <v>1220.1333333333332</v>
      </c>
      <c r="I192" s="418">
        <v>1250.5166666666669</v>
      </c>
      <c r="J192" s="418">
        <v>1271.5333333333333</v>
      </c>
      <c r="K192" s="417">
        <v>1229.5</v>
      </c>
      <c r="L192" s="417">
        <v>1178.0999999999999</v>
      </c>
      <c r="M192" s="417">
        <v>0.46686</v>
      </c>
    </row>
    <row r="193" spans="1:13">
      <c r="A193" s="245">
        <v>183</v>
      </c>
      <c r="B193" s="419" t="s">
        <v>368</v>
      </c>
      <c r="C193" s="417">
        <v>672.3</v>
      </c>
      <c r="D193" s="418">
        <v>674.35</v>
      </c>
      <c r="E193" s="418">
        <v>664.75</v>
      </c>
      <c r="F193" s="418">
        <v>657.19999999999993</v>
      </c>
      <c r="G193" s="418">
        <v>647.59999999999991</v>
      </c>
      <c r="H193" s="418">
        <v>681.90000000000009</v>
      </c>
      <c r="I193" s="418">
        <v>691.50000000000023</v>
      </c>
      <c r="J193" s="418">
        <v>699.05000000000018</v>
      </c>
      <c r="K193" s="417">
        <v>683.95</v>
      </c>
      <c r="L193" s="417">
        <v>666.8</v>
      </c>
      <c r="M193" s="417">
        <v>16.185179999999999</v>
      </c>
    </row>
    <row r="194" spans="1:13">
      <c r="A194" s="245">
        <v>184</v>
      </c>
      <c r="B194" s="419" t="s">
        <v>369</v>
      </c>
      <c r="C194" s="417">
        <v>369.2</v>
      </c>
      <c r="D194" s="418">
        <v>370.95</v>
      </c>
      <c r="E194" s="418">
        <v>365.34999999999997</v>
      </c>
      <c r="F194" s="418">
        <v>361.5</v>
      </c>
      <c r="G194" s="418">
        <v>355.9</v>
      </c>
      <c r="H194" s="418">
        <v>374.79999999999995</v>
      </c>
      <c r="I194" s="418">
        <v>380.4</v>
      </c>
      <c r="J194" s="418">
        <v>384.24999999999994</v>
      </c>
      <c r="K194" s="417">
        <v>376.55</v>
      </c>
      <c r="L194" s="417">
        <v>367.1</v>
      </c>
      <c r="M194" s="417">
        <v>5.9468800000000002</v>
      </c>
    </row>
    <row r="195" spans="1:13">
      <c r="A195" s="245">
        <v>185</v>
      </c>
      <c r="B195" s="419" t="s">
        <v>370</v>
      </c>
      <c r="C195" s="417">
        <v>108.3</v>
      </c>
      <c r="D195" s="418">
        <v>108.8</v>
      </c>
      <c r="E195" s="418">
        <v>106.6</v>
      </c>
      <c r="F195" s="418">
        <v>104.89999999999999</v>
      </c>
      <c r="G195" s="418">
        <v>102.69999999999999</v>
      </c>
      <c r="H195" s="418">
        <v>110.5</v>
      </c>
      <c r="I195" s="418">
        <v>112.70000000000002</v>
      </c>
      <c r="J195" s="418">
        <v>114.4</v>
      </c>
      <c r="K195" s="417">
        <v>111</v>
      </c>
      <c r="L195" s="417">
        <v>107.1</v>
      </c>
      <c r="M195" s="417">
        <v>13.44647</v>
      </c>
    </row>
    <row r="196" spans="1:13">
      <c r="A196" s="245">
        <v>186</v>
      </c>
      <c r="B196" s="419" t="s">
        <v>371</v>
      </c>
      <c r="C196" s="417">
        <v>113.75</v>
      </c>
      <c r="D196" s="418">
        <v>114.16666666666667</v>
      </c>
      <c r="E196" s="418">
        <v>112.93333333333334</v>
      </c>
      <c r="F196" s="418">
        <v>112.11666666666666</v>
      </c>
      <c r="G196" s="418">
        <v>110.88333333333333</v>
      </c>
      <c r="H196" s="418">
        <v>114.98333333333335</v>
      </c>
      <c r="I196" s="418">
        <v>116.21666666666667</v>
      </c>
      <c r="J196" s="418">
        <v>117.03333333333336</v>
      </c>
      <c r="K196" s="417">
        <v>115.4</v>
      </c>
      <c r="L196" s="417">
        <v>113.35</v>
      </c>
      <c r="M196" s="417">
        <v>10.3157</v>
      </c>
    </row>
    <row r="197" spans="1:13">
      <c r="A197" s="245">
        <v>187</v>
      </c>
      <c r="B197" s="419" t="s">
        <v>246</v>
      </c>
      <c r="C197" s="417">
        <v>308.25</v>
      </c>
      <c r="D197" s="418">
        <v>310.09999999999997</v>
      </c>
      <c r="E197" s="418">
        <v>303.39999999999992</v>
      </c>
      <c r="F197" s="418">
        <v>298.54999999999995</v>
      </c>
      <c r="G197" s="418">
        <v>291.84999999999991</v>
      </c>
      <c r="H197" s="418">
        <v>314.94999999999993</v>
      </c>
      <c r="I197" s="418">
        <v>321.64999999999998</v>
      </c>
      <c r="J197" s="418">
        <v>326.49999999999994</v>
      </c>
      <c r="K197" s="417">
        <v>316.8</v>
      </c>
      <c r="L197" s="417">
        <v>305.25</v>
      </c>
      <c r="M197" s="417">
        <v>8.4882200000000001</v>
      </c>
    </row>
    <row r="198" spans="1:13">
      <c r="A198" s="245">
        <v>188</v>
      </c>
      <c r="B198" s="419" t="s">
        <v>372</v>
      </c>
      <c r="C198" s="417">
        <v>683.9</v>
      </c>
      <c r="D198" s="418">
        <v>686.6</v>
      </c>
      <c r="E198" s="418">
        <v>678.7</v>
      </c>
      <c r="F198" s="418">
        <v>673.5</v>
      </c>
      <c r="G198" s="418">
        <v>665.6</v>
      </c>
      <c r="H198" s="418">
        <v>691.80000000000007</v>
      </c>
      <c r="I198" s="418">
        <v>699.69999999999993</v>
      </c>
      <c r="J198" s="418">
        <v>704.90000000000009</v>
      </c>
      <c r="K198" s="417">
        <v>694.5</v>
      </c>
      <c r="L198" s="417">
        <v>681.4</v>
      </c>
      <c r="M198" s="417">
        <v>0.48000999999999999</v>
      </c>
    </row>
    <row r="199" spans="1:13">
      <c r="A199" s="245">
        <v>189</v>
      </c>
      <c r="B199" s="419" t="s">
        <v>247</v>
      </c>
      <c r="C199" s="417">
        <v>2226.9</v>
      </c>
      <c r="D199" s="418">
        <v>2237.5</v>
      </c>
      <c r="E199" s="418">
        <v>2200</v>
      </c>
      <c r="F199" s="418">
        <v>2173.1</v>
      </c>
      <c r="G199" s="418">
        <v>2135.6</v>
      </c>
      <c r="H199" s="418">
        <v>2264.4</v>
      </c>
      <c r="I199" s="418">
        <v>2301.9</v>
      </c>
      <c r="J199" s="418">
        <v>2328.8000000000002</v>
      </c>
      <c r="K199" s="417">
        <v>2275</v>
      </c>
      <c r="L199" s="417">
        <v>2210.6</v>
      </c>
      <c r="M199" s="417">
        <v>2.37235</v>
      </c>
    </row>
    <row r="200" spans="1:13">
      <c r="A200" s="245">
        <v>190</v>
      </c>
      <c r="B200" s="419" t="s">
        <v>107</v>
      </c>
      <c r="C200" s="417">
        <v>976.8</v>
      </c>
      <c r="D200" s="418">
        <v>976.26666666666677</v>
      </c>
      <c r="E200" s="418">
        <v>970.53333333333353</v>
      </c>
      <c r="F200" s="418">
        <v>964.26666666666677</v>
      </c>
      <c r="G200" s="418">
        <v>958.53333333333353</v>
      </c>
      <c r="H200" s="418">
        <v>982.53333333333353</v>
      </c>
      <c r="I200" s="418">
        <v>988.26666666666688</v>
      </c>
      <c r="J200" s="418">
        <v>994.53333333333353</v>
      </c>
      <c r="K200" s="417">
        <v>982</v>
      </c>
      <c r="L200" s="417">
        <v>970</v>
      </c>
      <c r="M200" s="417">
        <v>25.556239999999999</v>
      </c>
    </row>
    <row r="201" spans="1:13">
      <c r="A201" s="245">
        <v>191</v>
      </c>
      <c r="B201" s="419" t="s">
        <v>248</v>
      </c>
      <c r="C201" s="417">
        <v>2934.7</v>
      </c>
      <c r="D201" s="418">
        <v>2928.25</v>
      </c>
      <c r="E201" s="418">
        <v>2902.5</v>
      </c>
      <c r="F201" s="418">
        <v>2870.3</v>
      </c>
      <c r="G201" s="418">
        <v>2844.55</v>
      </c>
      <c r="H201" s="418">
        <v>2960.45</v>
      </c>
      <c r="I201" s="418">
        <v>2986.2</v>
      </c>
      <c r="J201" s="418">
        <v>3018.3999999999996</v>
      </c>
      <c r="K201" s="417">
        <v>2954</v>
      </c>
      <c r="L201" s="417">
        <v>2896.05</v>
      </c>
      <c r="M201" s="417">
        <v>3.1852</v>
      </c>
    </row>
    <row r="202" spans="1:13">
      <c r="A202" s="245">
        <v>192</v>
      </c>
      <c r="B202" s="419" t="s">
        <v>109</v>
      </c>
      <c r="C202" s="417">
        <v>1520.45</v>
      </c>
      <c r="D202" s="418">
        <v>1523.8666666666668</v>
      </c>
      <c r="E202" s="418">
        <v>1510.0333333333335</v>
      </c>
      <c r="F202" s="418">
        <v>1499.6166666666668</v>
      </c>
      <c r="G202" s="418">
        <v>1485.7833333333335</v>
      </c>
      <c r="H202" s="418">
        <v>1534.2833333333335</v>
      </c>
      <c r="I202" s="418">
        <v>1548.1166666666666</v>
      </c>
      <c r="J202" s="418">
        <v>1558.5333333333335</v>
      </c>
      <c r="K202" s="417">
        <v>1537.7</v>
      </c>
      <c r="L202" s="417">
        <v>1513.45</v>
      </c>
      <c r="M202" s="417">
        <v>42.104610000000001</v>
      </c>
    </row>
    <row r="203" spans="1:13">
      <c r="A203" s="245">
        <v>193</v>
      </c>
      <c r="B203" s="419" t="s">
        <v>249</v>
      </c>
      <c r="C203" s="417">
        <v>681.3</v>
      </c>
      <c r="D203" s="418">
        <v>683</v>
      </c>
      <c r="E203" s="418">
        <v>676.7</v>
      </c>
      <c r="F203" s="418">
        <v>672.1</v>
      </c>
      <c r="G203" s="418">
        <v>665.80000000000007</v>
      </c>
      <c r="H203" s="418">
        <v>687.6</v>
      </c>
      <c r="I203" s="418">
        <v>693.9</v>
      </c>
      <c r="J203" s="418">
        <v>698.5</v>
      </c>
      <c r="K203" s="417">
        <v>689.3</v>
      </c>
      <c r="L203" s="417">
        <v>678.4</v>
      </c>
      <c r="M203" s="417">
        <v>35.68036</v>
      </c>
    </row>
    <row r="204" spans="1:13">
      <c r="A204" s="245">
        <v>194</v>
      </c>
      <c r="B204" s="419" t="s">
        <v>375</v>
      </c>
      <c r="C204" s="417">
        <v>84.75</v>
      </c>
      <c r="D204" s="418">
        <v>85.166666666666671</v>
      </c>
      <c r="E204" s="418">
        <v>82.583333333333343</v>
      </c>
      <c r="F204" s="418">
        <v>80.416666666666671</v>
      </c>
      <c r="G204" s="418">
        <v>77.833333333333343</v>
      </c>
      <c r="H204" s="418">
        <v>87.333333333333343</v>
      </c>
      <c r="I204" s="418">
        <v>89.916666666666686</v>
      </c>
      <c r="J204" s="418">
        <v>92.083333333333343</v>
      </c>
      <c r="K204" s="417">
        <v>87.75</v>
      </c>
      <c r="L204" s="417">
        <v>83</v>
      </c>
      <c r="M204" s="417">
        <v>222.12577999999999</v>
      </c>
    </row>
    <row r="205" spans="1:13">
      <c r="A205" s="245">
        <v>195</v>
      </c>
      <c r="B205" s="419" t="s">
        <v>878</v>
      </c>
      <c r="C205" s="417">
        <v>1203.8499999999999</v>
      </c>
      <c r="D205" s="418">
        <v>1208.6166666666666</v>
      </c>
      <c r="E205" s="418">
        <v>1190.2333333333331</v>
      </c>
      <c r="F205" s="418">
        <v>1176.6166666666666</v>
      </c>
      <c r="G205" s="418">
        <v>1158.2333333333331</v>
      </c>
      <c r="H205" s="418">
        <v>1222.2333333333331</v>
      </c>
      <c r="I205" s="418">
        <v>1240.6166666666668</v>
      </c>
      <c r="J205" s="418">
        <v>1254.2333333333331</v>
      </c>
      <c r="K205" s="417">
        <v>1227</v>
      </c>
      <c r="L205" s="417">
        <v>1195</v>
      </c>
      <c r="M205" s="417">
        <v>20.062169999999998</v>
      </c>
    </row>
    <row r="206" spans="1:13">
      <c r="A206" s="245">
        <v>196</v>
      </c>
      <c r="B206" s="419" t="s">
        <v>373</v>
      </c>
      <c r="C206" s="417">
        <v>922.95</v>
      </c>
      <c r="D206" s="418">
        <v>925.75</v>
      </c>
      <c r="E206" s="418">
        <v>912.5</v>
      </c>
      <c r="F206" s="418">
        <v>902.05</v>
      </c>
      <c r="G206" s="418">
        <v>888.8</v>
      </c>
      <c r="H206" s="418">
        <v>936.2</v>
      </c>
      <c r="I206" s="418">
        <v>949.45</v>
      </c>
      <c r="J206" s="418">
        <v>959.90000000000009</v>
      </c>
      <c r="K206" s="417">
        <v>939</v>
      </c>
      <c r="L206" s="417">
        <v>915.3</v>
      </c>
      <c r="M206" s="417">
        <v>0.27618999999999999</v>
      </c>
    </row>
    <row r="207" spans="1:13">
      <c r="A207" s="245">
        <v>197</v>
      </c>
      <c r="B207" s="419" t="s">
        <v>105</v>
      </c>
      <c r="C207" s="417">
        <v>1028.5</v>
      </c>
      <c r="D207" s="418">
        <v>1028.1499999999999</v>
      </c>
      <c r="E207" s="418">
        <v>1020.3999999999996</v>
      </c>
      <c r="F207" s="418">
        <v>1012.2999999999997</v>
      </c>
      <c r="G207" s="418">
        <v>1004.5499999999995</v>
      </c>
      <c r="H207" s="418">
        <v>1036.2499999999998</v>
      </c>
      <c r="I207" s="418">
        <v>1044.0000000000002</v>
      </c>
      <c r="J207" s="418">
        <v>1052.0999999999999</v>
      </c>
      <c r="K207" s="417">
        <v>1035.9000000000001</v>
      </c>
      <c r="L207" s="417">
        <v>1020.05</v>
      </c>
      <c r="M207" s="417">
        <v>18.60896</v>
      </c>
    </row>
    <row r="208" spans="1:13">
      <c r="A208" s="245">
        <v>198</v>
      </c>
      <c r="B208" s="419" t="s">
        <v>374</v>
      </c>
      <c r="C208" s="417">
        <v>258.25</v>
      </c>
      <c r="D208" s="418">
        <v>259.09999999999997</v>
      </c>
      <c r="E208" s="418">
        <v>256.19999999999993</v>
      </c>
      <c r="F208" s="418">
        <v>254.14999999999998</v>
      </c>
      <c r="G208" s="418">
        <v>251.24999999999994</v>
      </c>
      <c r="H208" s="418">
        <v>261.14999999999992</v>
      </c>
      <c r="I208" s="418">
        <v>264.0499999999999</v>
      </c>
      <c r="J208" s="418">
        <v>266.09999999999991</v>
      </c>
      <c r="K208" s="417">
        <v>262</v>
      </c>
      <c r="L208" s="417">
        <v>257.05</v>
      </c>
      <c r="M208" s="417">
        <v>3.1992600000000002</v>
      </c>
    </row>
    <row r="209" spans="1:13">
      <c r="A209" s="245">
        <v>199</v>
      </c>
      <c r="B209" s="419" t="s">
        <v>879</v>
      </c>
      <c r="C209" s="417">
        <v>147.55000000000001</v>
      </c>
      <c r="D209" s="418">
        <v>149.45000000000002</v>
      </c>
      <c r="E209" s="418">
        <v>144.20000000000005</v>
      </c>
      <c r="F209" s="418">
        <v>140.85000000000002</v>
      </c>
      <c r="G209" s="418">
        <v>135.60000000000005</v>
      </c>
      <c r="H209" s="418">
        <v>152.80000000000004</v>
      </c>
      <c r="I209" s="418">
        <v>158.04999999999998</v>
      </c>
      <c r="J209" s="418">
        <v>161.40000000000003</v>
      </c>
      <c r="K209" s="417">
        <v>154.69999999999999</v>
      </c>
      <c r="L209" s="417">
        <v>146.1</v>
      </c>
      <c r="M209" s="417">
        <v>11.191739999999999</v>
      </c>
    </row>
    <row r="210" spans="1:13">
      <c r="A210" s="245">
        <v>200</v>
      </c>
      <c r="B210" s="419" t="s">
        <v>110</v>
      </c>
      <c r="C210" s="417">
        <v>2900.4</v>
      </c>
      <c r="D210" s="418">
        <v>2908.4666666666667</v>
      </c>
      <c r="E210" s="418">
        <v>2882.0833333333335</v>
      </c>
      <c r="F210" s="418">
        <v>2863.7666666666669</v>
      </c>
      <c r="G210" s="418">
        <v>2837.3833333333337</v>
      </c>
      <c r="H210" s="418">
        <v>2926.7833333333333</v>
      </c>
      <c r="I210" s="418">
        <v>2953.1666666666665</v>
      </c>
      <c r="J210" s="418">
        <v>2971.4833333333331</v>
      </c>
      <c r="K210" s="417">
        <v>2934.85</v>
      </c>
      <c r="L210" s="417">
        <v>2890.15</v>
      </c>
      <c r="M210" s="417">
        <v>5.2483700000000004</v>
      </c>
    </row>
    <row r="211" spans="1:13">
      <c r="A211" s="245">
        <v>201</v>
      </c>
      <c r="B211" s="419" t="s">
        <v>376</v>
      </c>
      <c r="C211" s="417">
        <v>54.8</v>
      </c>
      <c r="D211" s="418">
        <v>55.18333333333333</v>
      </c>
      <c r="E211" s="418">
        <v>53.966666666666661</v>
      </c>
      <c r="F211" s="418">
        <v>53.133333333333333</v>
      </c>
      <c r="G211" s="418">
        <v>51.916666666666664</v>
      </c>
      <c r="H211" s="418">
        <v>56.016666666666659</v>
      </c>
      <c r="I211" s="418">
        <v>57.233333333333327</v>
      </c>
      <c r="J211" s="418">
        <v>58.066666666666656</v>
      </c>
      <c r="K211" s="417">
        <v>56.4</v>
      </c>
      <c r="L211" s="417">
        <v>54.35</v>
      </c>
      <c r="M211" s="417">
        <v>54.041710000000002</v>
      </c>
    </row>
    <row r="212" spans="1:13">
      <c r="A212" s="245">
        <v>202</v>
      </c>
      <c r="B212" s="419" t="s">
        <v>112</v>
      </c>
      <c r="C212" s="417">
        <v>383.1</v>
      </c>
      <c r="D212" s="418">
        <v>385.73333333333335</v>
      </c>
      <c r="E212" s="418">
        <v>378.56666666666672</v>
      </c>
      <c r="F212" s="418">
        <v>374.03333333333336</v>
      </c>
      <c r="G212" s="418">
        <v>366.86666666666673</v>
      </c>
      <c r="H212" s="418">
        <v>390.26666666666671</v>
      </c>
      <c r="I212" s="418">
        <v>397.43333333333334</v>
      </c>
      <c r="J212" s="418">
        <v>401.9666666666667</v>
      </c>
      <c r="K212" s="417">
        <v>392.9</v>
      </c>
      <c r="L212" s="417">
        <v>381.2</v>
      </c>
      <c r="M212" s="417">
        <v>123.33337</v>
      </c>
    </row>
    <row r="213" spans="1:13">
      <c r="A213" s="245">
        <v>203</v>
      </c>
      <c r="B213" s="419" t="s">
        <v>377</v>
      </c>
      <c r="C213" s="417">
        <v>1147.05</v>
      </c>
      <c r="D213" s="418">
        <v>1135.3500000000001</v>
      </c>
      <c r="E213" s="418">
        <v>1113.7000000000003</v>
      </c>
      <c r="F213" s="418">
        <v>1080.3500000000001</v>
      </c>
      <c r="G213" s="418">
        <v>1058.7000000000003</v>
      </c>
      <c r="H213" s="418">
        <v>1168.7000000000003</v>
      </c>
      <c r="I213" s="418">
        <v>1190.3500000000004</v>
      </c>
      <c r="J213" s="418">
        <v>1223.7000000000003</v>
      </c>
      <c r="K213" s="417">
        <v>1157</v>
      </c>
      <c r="L213" s="417">
        <v>1102</v>
      </c>
      <c r="M213" s="417">
        <v>12.27482</v>
      </c>
    </row>
    <row r="214" spans="1:13">
      <c r="A214" s="245">
        <v>204</v>
      </c>
      <c r="B214" s="419" t="s">
        <v>378</v>
      </c>
      <c r="C214" s="417">
        <v>145.94999999999999</v>
      </c>
      <c r="D214" s="418">
        <v>146.63333333333333</v>
      </c>
      <c r="E214" s="418">
        <v>144.01666666666665</v>
      </c>
      <c r="F214" s="418">
        <v>142.08333333333331</v>
      </c>
      <c r="G214" s="418">
        <v>139.46666666666664</v>
      </c>
      <c r="H214" s="418">
        <v>148.56666666666666</v>
      </c>
      <c r="I214" s="418">
        <v>151.18333333333334</v>
      </c>
      <c r="J214" s="418">
        <v>153.11666666666667</v>
      </c>
      <c r="K214" s="417">
        <v>149.25</v>
      </c>
      <c r="L214" s="417">
        <v>144.69999999999999</v>
      </c>
      <c r="M214" s="417">
        <v>19.54026</v>
      </c>
    </row>
    <row r="215" spans="1:13">
      <c r="A215" s="245">
        <v>205</v>
      </c>
      <c r="B215" s="419" t="s">
        <v>113</v>
      </c>
      <c r="C215" s="417">
        <v>283.85000000000002</v>
      </c>
      <c r="D215" s="418">
        <v>285.43333333333334</v>
      </c>
      <c r="E215" s="418">
        <v>281.4666666666667</v>
      </c>
      <c r="F215" s="418">
        <v>279.08333333333337</v>
      </c>
      <c r="G215" s="418">
        <v>275.11666666666673</v>
      </c>
      <c r="H215" s="418">
        <v>287.81666666666666</v>
      </c>
      <c r="I215" s="418">
        <v>291.78333333333325</v>
      </c>
      <c r="J215" s="418">
        <v>294.16666666666663</v>
      </c>
      <c r="K215" s="417">
        <v>289.39999999999998</v>
      </c>
      <c r="L215" s="417">
        <v>283.05</v>
      </c>
      <c r="M215" s="417">
        <v>92.367769999999993</v>
      </c>
    </row>
    <row r="216" spans="1:13">
      <c r="A216" s="245">
        <v>206</v>
      </c>
      <c r="B216" s="419" t="s">
        <v>114</v>
      </c>
      <c r="C216" s="417">
        <v>2447.5500000000002</v>
      </c>
      <c r="D216" s="418">
        <v>2451.9166666666665</v>
      </c>
      <c r="E216" s="418">
        <v>2434.083333333333</v>
      </c>
      <c r="F216" s="418">
        <v>2420.6166666666663</v>
      </c>
      <c r="G216" s="418">
        <v>2402.7833333333328</v>
      </c>
      <c r="H216" s="418">
        <v>2465.3833333333332</v>
      </c>
      <c r="I216" s="418">
        <v>2483.2166666666662</v>
      </c>
      <c r="J216" s="418">
        <v>2496.6833333333334</v>
      </c>
      <c r="K216" s="417">
        <v>2469.75</v>
      </c>
      <c r="L216" s="417">
        <v>2438.4499999999998</v>
      </c>
      <c r="M216" s="417">
        <v>11.144259999999999</v>
      </c>
    </row>
    <row r="217" spans="1:13">
      <c r="A217" s="245">
        <v>207</v>
      </c>
      <c r="B217" s="419" t="s">
        <v>250</v>
      </c>
      <c r="C217" s="417">
        <v>331.45</v>
      </c>
      <c r="D217" s="418">
        <v>333.38333333333333</v>
      </c>
      <c r="E217" s="418">
        <v>328.31666666666666</v>
      </c>
      <c r="F217" s="418">
        <v>325.18333333333334</v>
      </c>
      <c r="G217" s="418">
        <v>320.11666666666667</v>
      </c>
      <c r="H217" s="418">
        <v>336.51666666666665</v>
      </c>
      <c r="I217" s="418">
        <v>341.58333333333326</v>
      </c>
      <c r="J217" s="418">
        <v>344.71666666666664</v>
      </c>
      <c r="K217" s="417">
        <v>338.45</v>
      </c>
      <c r="L217" s="417">
        <v>330.25</v>
      </c>
      <c r="M217" s="417">
        <v>7.8587300000000004</v>
      </c>
    </row>
    <row r="218" spans="1:13">
      <c r="A218" s="245">
        <v>208</v>
      </c>
      <c r="B218" s="419" t="s">
        <v>379</v>
      </c>
      <c r="C218" s="417">
        <v>42162.2</v>
      </c>
      <c r="D218" s="418">
        <v>42313.98333333333</v>
      </c>
      <c r="E218" s="418">
        <v>41368.96666666666</v>
      </c>
      <c r="F218" s="418">
        <v>40575.73333333333</v>
      </c>
      <c r="G218" s="418">
        <v>39630.71666666666</v>
      </c>
      <c r="H218" s="418">
        <v>43107.21666666666</v>
      </c>
      <c r="I218" s="418">
        <v>44052.233333333337</v>
      </c>
      <c r="J218" s="418">
        <v>44845.46666666666</v>
      </c>
      <c r="K218" s="417">
        <v>43259</v>
      </c>
      <c r="L218" s="417">
        <v>41520.75</v>
      </c>
      <c r="M218" s="417">
        <v>8.344E-2</v>
      </c>
    </row>
    <row r="219" spans="1:13">
      <c r="A219" s="245">
        <v>209</v>
      </c>
      <c r="B219" s="419" t="s">
        <v>251</v>
      </c>
      <c r="C219" s="417">
        <v>52.45</v>
      </c>
      <c r="D219" s="418">
        <v>52.516666666666673</v>
      </c>
      <c r="E219" s="418">
        <v>51.733333333333348</v>
      </c>
      <c r="F219" s="418">
        <v>51.016666666666673</v>
      </c>
      <c r="G219" s="418">
        <v>50.233333333333348</v>
      </c>
      <c r="H219" s="418">
        <v>53.233333333333348</v>
      </c>
      <c r="I219" s="418">
        <v>54.016666666666666</v>
      </c>
      <c r="J219" s="418">
        <v>54.733333333333348</v>
      </c>
      <c r="K219" s="417">
        <v>53.3</v>
      </c>
      <c r="L219" s="417">
        <v>51.8</v>
      </c>
      <c r="M219" s="417">
        <v>21.23208</v>
      </c>
    </row>
    <row r="220" spans="1:13">
      <c r="A220" s="245">
        <v>210</v>
      </c>
      <c r="B220" s="419" t="s">
        <v>108</v>
      </c>
      <c r="C220" s="417">
        <v>2512.0500000000002</v>
      </c>
      <c r="D220" s="418">
        <v>2521.2999999999997</v>
      </c>
      <c r="E220" s="418">
        <v>2498.7499999999995</v>
      </c>
      <c r="F220" s="418">
        <v>2485.4499999999998</v>
      </c>
      <c r="G220" s="418">
        <v>2462.8999999999996</v>
      </c>
      <c r="H220" s="418">
        <v>2534.5999999999995</v>
      </c>
      <c r="I220" s="418">
        <v>2557.1499999999996</v>
      </c>
      <c r="J220" s="418">
        <v>2570.4499999999994</v>
      </c>
      <c r="K220" s="417">
        <v>2543.85</v>
      </c>
      <c r="L220" s="417">
        <v>2508</v>
      </c>
      <c r="M220" s="417">
        <v>26.837289999999999</v>
      </c>
    </row>
    <row r="221" spans="1:13">
      <c r="A221" s="245">
        <v>211</v>
      </c>
      <c r="B221" s="419" t="s">
        <v>808</v>
      </c>
      <c r="C221" s="417">
        <v>299.5</v>
      </c>
      <c r="D221" s="418">
        <v>299.8</v>
      </c>
      <c r="E221" s="418">
        <v>296.60000000000002</v>
      </c>
      <c r="F221" s="418">
        <v>293.7</v>
      </c>
      <c r="G221" s="418">
        <v>290.5</v>
      </c>
      <c r="H221" s="418">
        <v>302.70000000000005</v>
      </c>
      <c r="I221" s="418">
        <v>305.89999999999998</v>
      </c>
      <c r="J221" s="418">
        <v>308.80000000000007</v>
      </c>
      <c r="K221" s="417">
        <v>303</v>
      </c>
      <c r="L221" s="417">
        <v>296.89999999999998</v>
      </c>
      <c r="M221" s="417">
        <v>1.05829</v>
      </c>
    </row>
    <row r="222" spans="1:13">
      <c r="A222" s="245">
        <v>212</v>
      </c>
      <c r="B222" s="419" t="s">
        <v>116</v>
      </c>
      <c r="C222" s="417">
        <v>641.9</v>
      </c>
      <c r="D222" s="418">
        <v>644.66666666666663</v>
      </c>
      <c r="E222" s="418">
        <v>635.33333333333326</v>
      </c>
      <c r="F222" s="418">
        <v>628.76666666666665</v>
      </c>
      <c r="G222" s="418">
        <v>619.43333333333328</v>
      </c>
      <c r="H222" s="418">
        <v>651.23333333333323</v>
      </c>
      <c r="I222" s="418">
        <v>660.56666666666649</v>
      </c>
      <c r="J222" s="418">
        <v>667.13333333333321</v>
      </c>
      <c r="K222" s="417">
        <v>654</v>
      </c>
      <c r="L222" s="417">
        <v>638.1</v>
      </c>
      <c r="M222" s="417">
        <v>107.82941</v>
      </c>
    </row>
    <row r="223" spans="1:13">
      <c r="A223" s="245">
        <v>213</v>
      </c>
      <c r="B223" s="419" t="s">
        <v>252</v>
      </c>
      <c r="C223" s="417">
        <v>1569.2</v>
      </c>
      <c r="D223" s="418">
        <v>1579.8666666666668</v>
      </c>
      <c r="E223" s="418">
        <v>1554.7333333333336</v>
      </c>
      <c r="F223" s="418">
        <v>1540.2666666666669</v>
      </c>
      <c r="G223" s="418">
        <v>1515.1333333333337</v>
      </c>
      <c r="H223" s="418">
        <v>1594.3333333333335</v>
      </c>
      <c r="I223" s="418">
        <v>1619.4666666666667</v>
      </c>
      <c r="J223" s="418">
        <v>1633.9333333333334</v>
      </c>
      <c r="K223" s="417">
        <v>1605</v>
      </c>
      <c r="L223" s="417">
        <v>1565.4</v>
      </c>
      <c r="M223" s="417">
        <v>4.1139000000000001</v>
      </c>
    </row>
    <row r="224" spans="1:13">
      <c r="A224" s="245">
        <v>214</v>
      </c>
      <c r="B224" s="419" t="s">
        <v>117</v>
      </c>
      <c r="C224" s="417">
        <v>621.1</v>
      </c>
      <c r="D224" s="418">
        <v>623.38333333333333</v>
      </c>
      <c r="E224" s="418">
        <v>612.01666666666665</v>
      </c>
      <c r="F224" s="418">
        <v>602.93333333333328</v>
      </c>
      <c r="G224" s="418">
        <v>591.56666666666661</v>
      </c>
      <c r="H224" s="418">
        <v>632.4666666666667</v>
      </c>
      <c r="I224" s="418">
        <v>643.83333333333326</v>
      </c>
      <c r="J224" s="418">
        <v>652.91666666666674</v>
      </c>
      <c r="K224" s="417">
        <v>634.75</v>
      </c>
      <c r="L224" s="417">
        <v>614.29999999999995</v>
      </c>
      <c r="M224" s="417">
        <v>14.86586</v>
      </c>
    </row>
    <row r="225" spans="1:13">
      <c r="A225" s="245">
        <v>215</v>
      </c>
      <c r="B225" s="419" t="s">
        <v>380</v>
      </c>
      <c r="C225" s="417">
        <v>706.7</v>
      </c>
      <c r="D225" s="418">
        <v>714.19999999999993</v>
      </c>
      <c r="E225" s="418">
        <v>694.49999999999989</v>
      </c>
      <c r="F225" s="418">
        <v>682.3</v>
      </c>
      <c r="G225" s="418">
        <v>662.59999999999991</v>
      </c>
      <c r="H225" s="418">
        <v>726.39999999999986</v>
      </c>
      <c r="I225" s="418">
        <v>746.09999999999991</v>
      </c>
      <c r="J225" s="418">
        <v>758.29999999999984</v>
      </c>
      <c r="K225" s="417">
        <v>733.9</v>
      </c>
      <c r="L225" s="417">
        <v>702</v>
      </c>
      <c r="M225" s="417">
        <v>6.3882199999999996</v>
      </c>
    </row>
    <row r="226" spans="1:13">
      <c r="A226" s="245">
        <v>216</v>
      </c>
      <c r="B226" s="419" t="s">
        <v>253</v>
      </c>
      <c r="C226" s="417">
        <v>37.6</v>
      </c>
      <c r="D226" s="418">
        <v>37.800000000000004</v>
      </c>
      <c r="E226" s="418">
        <v>37.150000000000006</v>
      </c>
      <c r="F226" s="418">
        <v>36.700000000000003</v>
      </c>
      <c r="G226" s="418">
        <v>36.050000000000004</v>
      </c>
      <c r="H226" s="418">
        <v>38.250000000000007</v>
      </c>
      <c r="I226" s="418">
        <v>38.9</v>
      </c>
      <c r="J226" s="418">
        <v>39.350000000000009</v>
      </c>
      <c r="K226" s="417">
        <v>38.450000000000003</v>
      </c>
      <c r="L226" s="417">
        <v>37.35</v>
      </c>
      <c r="M226" s="417">
        <v>70.841489999999993</v>
      </c>
    </row>
    <row r="227" spans="1:13">
      <c r="A227" s="245">
        <v>217</v>
      </c>
      <c r="B227" s="419" t="s">
        <v>119</v>
      </c>
      <c r="C227" s="417">
        <v>53.2</v>
      </c>
      <c r="D227" s="418">
        <v>53.466666666666669</v>
      </c>
      <c r="E227" s="418">
        <v>52.63333333333334</v>
      </c>
      <c r="F227" s="418">
        <v>52.06666666666667</v>
      </c>
      <c r="G227" s="418">
        <v>51.233333333333341</v>
      </c>
      <c r="H227" s="418">
        <v>54.033333333333339</v>
      </c>
      <c r="I227" s="418">
        <v>54.866666666666667</v>
      </c>
      <c r="J227" s="418">
        <v>55.433333333333337</v>
      </c>
      <c r="K227" s="417">
        <v>54.3</v>
      </c>
      <c r="L227" s="417">
        <v>52.9</v>
      </c>
      <c r="M227" s="417">
        <v>232.79657</v>
      </c>
    </row>
    <row r="228" spans="1:13">
      <c r="A228" s="245">
        <v>218</v>
      </c>
      <c r="B228" s="419" t="s">
        <v>381</v>
      </c>
      <c r="C228" s="417">
        <v>52.85</v>
      </c>
      <c r="D228" s="418">
        <v>52.966666666666669</v>
      </c>
      <c r="E228" s="418">
        <v>51.483333333333334</v>
      </c>
      <c r="F228" s="418">
        <v>50.116666666666667</v>
      </c>
      <c r="G228" s="418">
        <v>48.633333333333333</v>
      </c>
      <c r="H228" s="418">
        <v>54.333333333333336</v>
      </c>
      <c r="I228" s="418">
        <v>55.81666666666667</v>
      </c>
      <c r="J228" s="418">
        <v>57.183333333333337</v>
      </c>
      <c r="K228" s="417">
        <v>54.45</v>
      </c>
      <c r="L228" s="417">
        <v>51.6</v>
      </c>
      <c r="M228" s="417">
        <v>45.850029999999997</v>
      </c>
    </row>
    <row r="229" spans="1:13">
      <c r="A229" s="245">
        <v>219</v>
      </c>
      <c r="B229" s="419" t="s">
        <v>382</v>
      </c>
      <c r="C229" s="417">
        <v>1081.45</v>
      </c>
      <c r="D229" s="418">
        <v>1073.7833333333335</v>
      </c>
      <c r="E229" s="418">
        <v>1047.666666666667</v>
      </c>
      <c r="F229" s="418">
        <v>1013.8833333333334</v>
      </c>
      <c r="G229" s="418">
        <v>987.76666666666688</v>
      </c>
      <c r="H229" s="418">
        <v>1107.5666666666671</v>
      </c>
      <c r="I229" s="418">
        <v>1133.6833333333334</v>
      </c>
      <c r="J229" s="418">
        <v>1167.4666666666672</v>
      </c>
      <c r="K229" s="417">
        <v>1099.9000000000001</v>
      </c>
      <c r="L229" s="417">
        <v>1040</v>
      </c>
      <c r="M229" s="417">
        <v>1.0951500000000001</v>
      </c>
    </row>
    <row r="230" spans="1:13">
      <c r="A230" s="245">
        <v>220</v>
      </c>
      <c r="B230" s="419" t="s">
        <v>383</v>
      </c>
      <c r="C230" s="417">
        <v>256.45</v>
      </c>
      <c r="D230" s="418">
        <v>256.2</v>
      </c>
      <c r="E230" s="418">
        <v>251.25</v>
      </c>
      <c r="F230" s="418">
        <v>246.05</v>
      </c>
      <c r="G230" s="418">
        <v>241.10000000000002</v>
      </c>
      <c r="H230" s="418">
        <v>261.39999999999998</v>
      </c>
      <c r="I230" s="418">
        <v>266.34999999999991</v>
      </c>
      <c r="J230" s="418">
        <v>271.54999999999995</v>
      </c>
      <c r="K230" s="417">
        <v>261.14999999999998</v>
      </c>
      <c r="L230" s="417">
        <v>251</v>
      </c>
      <c r="M230" s="417">
        <v>1.1776</v>
      </c>
    </row>
    <row r="231" spans="1:13">
      <c r="A231" s="245">
        <v>221</v>
      </c>
      <c r="B231" s="419" t="s">
        <v>727</v>
      </c>
      <c r="C231" s="417">
        <v>1229.75</v>
      </c>
      <c r="D231" s="418">
        <v>1223.7</v>
      </c>
      <c r="E231" s="418">
        <v>1207.4000000000001</v>
      </c>
      <c r="F231" s="418">
        <v>1185.05</v>
      </c>
      <c r="G231" s="418">
        <v>1168.75</v>
      </c>
      <c r="H231" s="418">
        <v>1246.0500000000002</v>
      </c>
      <c r="I231" s="418">
        <v>1262.3499999999999</v>
      </c>
      <c r="J231" s="418">
        <v>1284.7000000000003</v>
      </c>
      <c r="K231" s="417">
        <v>1240</v>
      </c>
      <c r="L231" s="417">
        <v>1201.3499999999999</v>
      </c>
      <c r="M231" s="417">
        <v>0.37354999999999999</v>
      </c>
    </row>
    <row r="232" spans="1:13">
      <c r="A232" s="245">
        <v>222</v>
      </c>
      <c r="B232" s="419" t="s">
        <v>731</v>
      </c>
      <c r="C232" s="417">
        <v>641.4</v>
      </c>
      <c r="D232" s="418">
        <v>645.80000000000007</v>
      </c>
      <c r="E232" s="418">
        <v>634.60000000000014</v>
      </c>
      <c r="F232" s="418">
        <v>627.80000000000007</v>
      </c>
      <c r="G232" s="418">
        <v>616.60000000000014</v>
      </c>
      <c r="H232" s="418">
        <v>652.60000000000014</v>
      </c>
      <c r="I232" s="418">
        <v>663.80000000000018</v>
      </c>
      <c r="J232" s="418">
        <v>670.60000000000014</v>
      </c>
      <c r="K232" s="417">
        <v>657</v>
      </c>
      <c r="L232" s="417">
        <v>639</v>
      </c>
      <c r="M232" s="417">
        <v>3.7637900000000002</v>
      </c>
    </row>
    <row r="233" spans="1:13">
      <c r="A233" s="245">
        <v>223</v>
      </c>
      <c r="B233" s="419" t="s">
        <v>384</v>
      </c>
      <c r="C233" s="417">
        <v>165.05</v>
      </c>
      <c r="D233" s="418">
        <v>165.36666666666667</v>
      </c>
      <c r="E233" s="418">
        <v>160.73333333333335</v>
      </c>
      <c r="F233" s="418">
        <v>156.41666666666669</v>
      </c>
      <c r="G233" s="418">
        <v>151.78333333333336</v>
      </c>
      <c r="H233" s="418">
        <v>169.68333333333334</v>
      </c>
      <c r="I233" s="418">
        <v>174.31666666666666</v>
      </c>
      <c r="J233" s="418">
        <v>178.63333333333333</v>
      </c>
      <c r="K233" s="417">
        <v>170</v>
      </c>
      <c r="L233" s="417">
        <v>161.05000000000001</v>
      </c>
      <c r="M233" s="417">
        <v>50.162059999999997</v>
      </c>
    </row>
    <row r="234" spans="1:13">
      <c r="A234" s="245">
        <v>224</v>
      </c>
      <c r="B234" s="419" t="s">
        <v>385</v>
      </c>
      <c r="C234" s="417">
        <v>46.6</v>
      </c>
      <c r="D234" s="418">
        <v>46.699999999999996</v>
      </c>
      <c r="E234" s="418">
        <v>45.899999999999991</v>
      </c>
      <c r="F234" s="418">
        <v>45.199999999999996</v>
      </c>
      <c r="G234" s="418">
        <v>44.399999999999991</v>
      </c>
      <c r="H234" s="418">
        <v>47.399999999999991</v>
      </c>
      <c r="I234" s="418">
        <v>48.199999999999989</v>
      </c>
      <c r="J234" s="418">
        <v>48.899999999999991</v>
      </c>
      <c r="K234" s="417">
        <v>47.5</v>
      </c>
      <c r="L234" s="417">
        <v>46</v>
      </c>
      <c r="M234" s="417">
        <v>21.06195</v>
      </c>
    </row>
    <row r="235" spans="1:13">
      <c r="A235" s="245">
        <v>225</v>
      </c>
      <c r="B235" s="419" t="s">
        <v>126</v>
      </c>
      <c r="C235" s="417">
        <v>202</v>
      </c>
      <c r="D235" s="418">
        <v>202.76666666666665</v>
      </c>
      <c r="E235" s="418">
        <v>201.0333333333333</v>
      </c>
      <c r="F235" s="418">
        <v>200.06666666666666</v>
      </c>
      <c r="G235" s="418">
        <v>198.33333333333331</v>
      </c>
      <c r="H235" s="418">
        <v>203.73333333333329</v>
      </c>
      <c r="I235" s="418">
        <v>205.46666666666664</v>
      </c>
      <c r="J235" s="418">
        <v>206.43333333333328</v>
      </c>
      <c r="K235" s="417">
        <v>204.5</v>
      </c>
      <c r="L235" s="417">
        <v>201.8</v>
      </c>
      <c r="M235" s="417">
        <v>209.25008</v>
      </c>
    </row>
    <row r="236" spans="1:13">
      <c r="A236" s="245">
        <v>226</v>
      </c>
      <c r="B236" s="419" t="s">
        <v>387</v>
      </c>
      <c r="C236" s="417">
        <v>128.75</v>
      </c>
      <c r="D236" s="418">
        <v>129.45000000000002</v>
      </c>
      <c r="E236" s="418">
        <v>127.30000000000004</v>
      </c>
      <c r="F236" s="418">
        <v>125.85000000000002</v>
      </c>
      <c r="G236" s="418">
        <v>123.70000000000005</v>
      </c>
      <c r="H236" s="418">
        <v>130.90000000000003</v>
      </c>
      <c r="I236" s="418">
        <v>133.05000000000001</v>
      </c>
      <c r="J236" s="418">
        <v>134.50000000000003</v>
      </c>
      <c r="K236" s="417">
        <v>131.6</v>
      </c>
      <c r="L236" s="417">
        <v>128</v>
      </c>
      <c r="M236" s="417">
        <v>8.5466099999999994</v>
      </c>
    </row>
    <row r="237" spans="1:13">
      <c r="A237" s="245">
        <v>227</v>
      </c>
      <c r="B237" s="419" t="s">
        <v>388</v>
      </c>
      <c r="C237" s="417">
        <v>193.5</v>
      </c>
      <c r="D237" s="418">
        <v>194.54999999999998</v>
      </c>
      <c r="E237" s="418">
        <v>190.14999999999998</v>
      </c>
      <c r="F237" s="418">
        <v>186.79999999999998</v>
      </c>
      <c r="G237" s="418">
        <v>182.39999999999998</v>
      </c>
      <c r="H237" s="418">
        <v>197.89999999999998</v>
      </c>
      <c r="I237" s="418">
        <v>202.3</v>
      </c>
      <c r="J237" s="418">
        <v>205.64999999999998</v>
      </c>
      <c r="K237" s="417">
        <v>198.95</v>
      </c>
      <c r="L237" s="417">
        <v>191.2</v>
      </c>
      <c r="M237" s="417">
        <v>16.971810000000001</v>
      </c>
    </row>
    <row r="238" spans="1:13">
      <c r="A238" s="245">
        <v>228</v>
      </c>
      <c r="B238" s="419" t="s">
        <v>115</v>
      </c>
      <c r="C238" s="417">
        <v>261.64999999999998</v>
      </c>
      <c r="D238" s="418">
        <v>262.89999999999998</v>
      </c>
      <c r="E238" s="418">
        <v>259.14999999999998</v>
      </c>
      <c r="F238" s="418">
        <v>256.64999999999998</v>
      </c>
      <c r="G238" s="418">
        <v>252.89999999999998</v>
      </c>
      <c r="H238" s="418">
        <v>265.39999999999998</v>
      </c>
      <c r="I238" s="418">
        <v>269.14999999999998</v>
      </c>
      <c r="J238" s="418">
        <v>271.64999999999998</v>
      </c>
      <c r="K238" s="417">
        <v>266.64999999999998</v>
      </c>
      <c r="L238" s="417">
        <v>260.39999999999998</v>
      </c>
      <c r="M238" s="417">
        <v>63.677010000000003</v>
      </c>
    </row>
    <row r="239" spans="1:13">
      <c r="A239" s="245">
        <v>229</v>
      </c>
      <c r="B239" s="419" t="s">
        <v>389</v>
      </c>
      <c r="C239" s="417">
        <v>117.25</v>
      </c>
      <c r="D239" s="418">
        <v>118.75</v>
      </c>
      <c r="E239" s="418">
        <v>114.6</v>
      </c>
      <c r="F239" s="418">
        <v>111.94999999999999</v>
      </c>
      <c r="G239" s="418">
        <v>107.79999999999998</v>
      </c>
      <c r="H239" s="418">
        <v>121.4</v>
      </c>
      <c r="I239" s="418">
        <v>125.55000000000001</v>
      </c>
      <c r="J239" s="418">
        <v>128.20000000000002</v>
      </c>
      <c r="K239" s="417">
        <v>122.9</v>
      </c>
      <c r="L239" s="417">
        <v>116.1</v>
      </c>
      <c r="M239" s="417">
        <v>134.43251000000001</v>
      </c>
    </row>
    <row r="240" spans="1:13">
      <c r="A240" s="245">
        <v>230</v>
      </c>
      <c r="B240" s="419" t="s">
        <v>728</v>
      </c>
      <c r="C240" s="417">
        <v>7321</v>
      </c>
      <c r="D240" s="418">
        <v>7307.5</v>
      </c>
      <c r="E240" s="418">
        <v>7243.5</v>
      </c>
      <c r="F240" s="418">
        <v>7166</v>
      </c>
      <c r="G240" s="418">
        <v>7102</v>
      </c>
      <c r="H240" s="418">
        <v>7385</v>
      </c>
      <c r="I240" s="418">
        <v>7449</v>
      </c>
      <c r="J240" s="418">
        <v>7526.5</v>
      </c>
      <c r="K240" s="417">
        <v>7371.5</v>
      </c>
      <c r="L240" s="417">
        <v>7230</v>
      </c>
      <c r="M240" s="417">
        <v>0.50163999999999997</v>
      </c>
    </row>
    <row r="241" spans="1:13">
      <c r="A241" s="245">
        <v>231</v>
      </c>
      <c r="B241" s="419" t="s">
        <v>254</v>
      </c>
      <c r="C241" s="417">
        <v>135.65</v>
      </c>
      <c r="D241" s="418">
        <v>136.93333333333337</v>
      </c>
      <c r="E241" s="418">
        <v>133.31666666666672</v>
      </c>
      <c r="F241" s="418">
        <v>130.98333333333335</v>
      </c>
      <c r="G241" s="418">
        <v>127.3666666666667</v>
      </c>
      <c r="H241" s="418">
        <v>139.26666666666674</v>
      </c>
      <c r="I241" s="418">
        <v>142.88333333333335</v>
      </c>
      <c r="J241" s="418">
        <v>145.21666666666675</v>
      </c>
      <c r="K241" s="417">
        <v>140.55000000000001</v>
      </c>
      <c r="L241" s="417">
        <v>134.6</v>
      </c>
      <c r="M241" s="417">
        <v>25.850100000000001</v>
      </c>
    </row>
    <row r="242" spans="1:13">
      <c r="A242" s="245">
        <v>232</v>
      </c>
      <c r="B242" s="419" t="s">
        <v>390</v>
      </c>
      <c r="C242" s="417">
        <v>395.35</v>
      </c>
      <c r="D242" s="418">
        <v>396.23333333333329</v>
      </c>
      <c r="E242" s="418">
        <v>390.51666666666659</v>
      </c>
      <c r="F242" s="418">
        <v>385.68333333333328</v>
      </c>
      <c r="G242" s="418">
        <v>379.96666666666658</v>
      </c>
      <c r="H242" s="418">
        <v>401.06666666666661</v>
      </c>
      <c r="I242" s="418">
        <v>406.7833333333333</v>
      </c>
      <c r="J242" s="418">
        <v>411.61666666666662</v>
      </c>
      <c r="K242" s="417">
        <v>401.95</v>
      </c>
      <c r="L242" s="417">
        <v>391.4</v>
      </c>
      <c r="M242" s="417">
        <v>13.212870000000001</v>
      </c>
    </row>
    <row r="243" spans="1:13">
      <c r="A243" s="245">
        <v>233</v>
      </c>
      <c r="B243" s="419" t="s">
        <v>255</v>
      </c>
      <c r="C243" s="417">
        <v>150.5</v>
      </c>
      <c r="D243" s="418">
        <v>151.48333333333332</v>
      </c>
      <c r="E243" s="418">
        <v>147.96666666666664</v>
      </c>
      <c r="F243" s="418">
        <v>145.43333333333331</v>
      </c>
      <c r="G243" s="418">
        <v>141.91666666666663</v>
      </c>
      <c r="H243" s="418">
        <v>154.01666666666665</v>
      </c>
      <c r="I243" s="418">
        <v>157.53333333333336</v>
      </c>
      <c r="J243" s="418">
        <v>160.06666666666666</v>
      </c>
      <c r="K243" s="417">
        <v>155</v>
      </c>
      <c r="L243" s="417">
        <v>148.94999999999999</v>
      </c>
      <c r="M243" s="417">
        <v>62.295610000000003</v>
      </c>
    </row>
    <row r="244" spans="1:13">
      <c r="A244" s="245">
        <v>234</v>
      </c>
      <c r="B244" s="419" t="s">
        <v>125</v>
      </c>
      <c r="C244" s="417">
        <v>107.55</v>
      </c>
      <c r="D244" s="418">
        <v>108</v>
      </c>
      <c r="E244" s="418">
        <v>106.9</v>
      </c>
      <c r="F244" s="418">
        <v>106.25</v>
      </c>
      <c r="G244" s="418">
        <v>105.15</v>
      </c>
      <c r="H244" s="418">
        <v>108.65</v>
      </c>
      <c r="I244" s="418">
        <v>109.75</v>
      </c>
      <c r="J244" s="418">
        <v>110.4</v>
      </c>
      <c r="K244" s="417">
        <v>109.1</v>
      </c>
      <c r="L244" s="417">
        <v>107.35</v>
      </c>
      <c r="M244" s="417">
        <v>95.319090000000003</v>
      </c>
    </row>
    <row r="245" spans="1:13">
      <c r="A245" s="245">
        <v>235</v>
      </c>
      <c r="B245" s="419" t="s">
        <v>391</v>
      </c>
      <c r="C245" s="417">
        <v>26.35</v>
      </c>
      <c r="D245" s="418">
        <v>26.5</v>
      </c>
      <c r="E245" s="418">
        <v>26</v>
      </c>
      <c r="F245" s="418">
        <v>25.65</v>
      </c>
      <c r="G245" s="418">
        <v>25.15</v>
      </c>
      <c r="H245" s="418">
        <v>26.85</v>
      </c>
      <c r="I245" s="418">
        <v>27.35</v>
      </c>
      <c r="J245" s="418">
        <v>27.700000000000003</v>
      </c>
      <c r="K245" s="417">
        <v>27</v>
      </c>
      <c r="L245" s="417">
        <v>26.15</v>
      </c>
      <c r="M245" s="417">
        <v>104.94076</v>
      </c>
    </row>
    <row r="246" spans="1:13">
      <c r="A246" s="245">
        <v>236</v>
      </c>
      <c r="B246" s="419" t="s">
        <v>750</v>
      </c>
      <c r="C246" s="417">
        <v>2193.9</v>
      </c>
      <c r="D246" s="418">
        <v>2208.9666666666667</v>
      </c>
      <c r="E246" s="418">
        <v>2169.9333333333334</v>
      </c>
      <c r="F246" s="418">
        <v>2145.9666666666667</v>
      </c>
      <c r="G246" s="418">
        <v>2106.9333333333334</v>
      </c>
      <c r="H246" s="418">
        <v>2232.9333333333334</v>
      </c>
      <c r="I246" s="418">
        <v>2271.9666666666672</v>
      </c>
      <c r="J246" s="418">
        <v>2295.9333333333334</v>
      </c>
      <c r="K246" s="417">
        <v>2248</v>
      </c>
      <c r="L246" s="417">
        <v>2185</v>
      </c>
      <c r="M246" s="417">
        <v>26.452059999999999</v>
      </c>
    </row>
    <row r="247" spans="1:13">
      <c r="A247" s="245">
        <v>237</v>
      </c>
      <c r="B247" s="419" t="s">
        <v>880</v>
      </c>
      <c r="C247" s="417">
        <v>183.3</v>
      </c>
      <c r="D247" s="418">
        <v>184.73333333333335</v>
      </c>
      <c r="E247" s="418">
        <v>176.56666666666669</v>
      </c>
      <c r="F247" s="418">
        <v>169.83333333333334</v>
      </c>
      <c r="G247" s="418">
        <v>161.66666666666669</v>
      </c>
      <c r="H247" s="418">
        <v>191.4666666666667</v>
      </c>
      <c r="I247" s="418">
        <v>199.63333333333333</v>
      </c>
      <c r="J247" s="418">
        <v>206.3666666666667</v>
      </c>
      <c r="K247" s="417">
        <v>192.9</v>
      </c>
      <c r="L247" s="417">
        <v>178</v>
      </c>
      <c r="M247" s="417">
        <v>16.079409999999999</v>
      </c>
    </row>
    <row r="248" spans="1:13">
      <c r="A248" s="245">
        <v>238</v>
      </c>
      <c r="B248" s="419" t="s">
        <v>729</v>
      </c>
      <c r="C248" s="417">
        <v>457.2</v>
      </c>
      <c r="D248" s="418">
        <v>454.06666666666666</v>
      </c>
      <c r="E248" s="418">
        <v>444.13333333333333</v>
      </c>
      <c r="F248" s="418">
        <v>431.06666666666666</v>
      </c>
      <c r="G248" s="418">
        <v>421.13333333333333</v>
      </c>
      <c r="H248" s="418">
        <v>467.13333333333333</v>
      </c>
      <c r="I248" s="418">
        <v>477.06666666666661</v>
      </c>
      <c r="J248" s="418">
        <v>490.13333333333333</v>
      </c>
      <c r="K248" s="417">
        <v>464</v>
      </c>
      <c r="L248" s="417">
        <v>441</v>
      </c>
      <c r="M248" s="417">
        <v>6.1373300000000004</v>
      </c>
    </row>
    <row r="249" spans="1:13">
      <c r="A249" s="245">
        <v>239</v>
      </c>
      <c r="B249" s="419" t="s">
        <v>120</v>
      </c>
      <c r="C249" s="417">
        <v>578.85</v>
      </c>
      <c r="D249" s="418">
        <v>575.2833333333333</v>
      </c>
      <c r="E249" s="418">
        <v>566.56666666666661</v>
      </c>
      <c r="F249" s="418">
        <v>554.2833333333333</v>
      </c>
      <c r="G249" s="418">
        <v>545.56666666666661</v>
      </c>
      <c r="H249" s="418">
        <v>587.56666666666661</v>
      </c>
      <c r="I249" s="418">
        <v>596.2833333333333</v>
      </c>
      <c r="J249" s="418">
        <v>608.56666666666661</v>
      </c>
      <c r="K249" s="417">
        <v>584</v>
      </c>
      <c r="L249" s="417">
        <v>563</v>
      </c>
      <c r="M249" s="417">
        <v>89.852789999999999</v>
      </c>
    </row>
    <row r="250" spans="1:13">
      <c r="A250" s="245">
        <v>240</v>
      </c>
      <c r="B250" s="419" t="s">
        <v>800</v>
      </c>
      <c r="C250" s="417">
        <v>239.85</v>
      </c>
      <c r="D250" s="418">
        <v>238.6</v>
      </c>
      <c r="E250" s="418">
        <v>236.45</v>
      </c>
      <c r="F250" s="418">
        <v>233.04999999999998</v>
      </c>
      <c r="G250" s="418">
        <v>230.89999999999998</v>
      </c>
      <c r="H250" s="418">
        <v>242</v>
      </c>
      <c r="I250" s="418">
        <v>244.15000000000003</v>
      </c>
      <c r="J250" s="418">
        <v>247.55</v>
      </c>
      <c r="K250" s="417">
        <v>240.75</v>
      </c>
      <c r="L250" s="417">
        <v>235.2</v>
      </c>
      <c r="M250" s="417">
        <v>48.57</v>
      </c>
    </row>
    <row r="251" spans="1:13">
      <c r="A251" s="245">
        <v>241</v>
      </c>
      <c r="B251" s="419" t="s">
        <v>122</v>
      </c>
      <c r="C251" s="417">
        <v>1045.45</v>
      </c>
      <c r="D251" s="418">
        <v>1047.55</v>
      </c>
      <c r="E251" s="418">
        <v>1034.0999999999999</v>
      </c>
      <c r="F251" s="418">
        <v>1022.75</v>
      </c>
      <c r="G251" s="418">
        <v>1009.3</v>
      </c>
      <c r="H251" s="418">
        <v>1058.8999999999999</v>
      </c>
      <c r="I251" s="418">
        <v>1072.3500000000001</v>
      </c>
      <c r="J251" s="418">
        <v>1083.6999999999998</v>
      </c>
      <c r="K251" s="417">
        <v>1061</v>
      </c>
      <c r="L251" s="417">
        <v>1036.2</v>
      </c>
      <c r="M251" s="417">
        <v>41.39752</v>
      </c>
    </row>
    <row r="252" spans="1:13">
      <c r="A252" s="245">
        <v>242</v>
      </c>
      <c r="B252" s="419" t="s">
        <v>881</v>
      </c>
      <c r="C252" s="417">
        <v>52.9</v>
      </c>
      <c r="D252" s="418">
        <v>53.716666666666669</v>
      </c>
      <c r="E252" s="418">
        <v>51.783333333333339</v>
      </c>
      <c r="F252" s="418">
        <v>50.666666666666671</v>
      </c>
      <c r="G252" s="418">
        <v>48.733333333333341</v>
      </c>
      <c r="H252" s="418">
        <v>54.833333333333336</v>
      </c>
      <c r="I252" s="418">
        <v>56.766666666666673</v>
      </c>
      <c r="J252" s="418">
        <v>57.883333333333333</v>
      </c>
      <c r="K252" s="417">
        <v>55.65</v>
      </c>
      <c r="L252" s="417">
        <v>52.6</v>
      </c>
      <c r="M252" s="417">
        <v>50.718980000000002</v>
      </c>
    </row>
    <row r="253" spans="1:13">
      <c r="A253" s="245">
        <v>243</v>
      </c>
      <c r="B253" s="419" t="s">
        <v>256</v>
      </c>
      <c r="C253" s="417">
        <v>5377.4</v>
      </c>
      <c r="D253" s="418">
        <v>5407.4666666666662</v>
      </c>
      <c r="E253" s="418">
        <v>5299.9333333333325</v>
      </c>
      <c r="F253" s="418">
        <v>5222.4666666666662</v>
      </c>
      <c r="G253" s="418">
        <v>5114.9333333333325</v>
      </c>
      <c r="H253" s="418">
        <v>5484.9333333333325</v>
      </c>
      <c r="I253" s="418">
        <v>5592.4666666666672</v>
      </c>
      <c r="J253" s="418">
        <v>5669.9333333333325</v>
      </c>
      <c r="K253" s="417">
        <v>5515</v>
      </c>
      <c r="L253" s="417">
        <v>5330</v>
      </c>
      <c r="M253" s="417">
        <v>10.872059999999999</v>
      </c>
    </row>
    <row r="254" spans="1:13">
      <c r="A254" s="245">
        <v>244</v>
      </c>
      <c r="B254" s="419" t="s">
        <v>124</v>
      </c>
      <c r="C254" s="417">
        <v>1560.75</v>
      </c>
      <c r="D254" s="418">
        <v>1561.9166666666667</v>
      </c>
      <c r="E254" s="418">
        <v>1547.8333333333335</v>
      </c>
      <c r="F254" s="418">
        <v>1534.9166666666667</v>
      </c>
      <c r="G254" s="418">
        <v>1520.8333333333335</v>
      </c>
      <c r="H254" s="418">
        <v>1574.8333333333335</v>
      </c>
      <c r="I254" s="418">
        <v>1588.916666666667</v>
      </c>
      <c r="J254" s="418">
        <v>1601.8333333333335</v>
      </c>
      <c r="K254" s="417">
        <v>1576</v>
      </c>
      <c r="L254" s="417">
        <v>1549</v>
      </c>
      <c r="M254" s="417">
        <v>33.268129999999999</v>
      </c>
    </row>
    <row r="255" spans="1:13">
      <c r="A255" s="245">
        <v>245</v>
      </c>
      <c r="B255" s="419" t="s">
        <v>730</v>
      </c>
      <c r="C255" s="417">
        <v>962.9</v>
      </c>
      <c r="D255" s="418">
        <v>968.6</v>
      </c>
      <c r="E255" s="418">
        <v>954.30000000000007</v>
      </c>
      <c r="F255" s="418">
        <v>945.7</v>
      </c>
      <c r="G255" s="418">
        <v>931.40000000000009</v>
      </c>
      <c r="H255" s="418">
        <v>977.2</v>
      </c>
      <c r="I255" s="418">
        <v>991.5</v>
      </c>
      <c r="J255" s="418">
        <v>1000.1</v>
      </c>
      <c r="K255" s="417">
        <v>982.9</v>
      </c>
      <c r="L255" s="417">
        <v>960</v>
      </c>
      <c r="M255" s="417">
        <v>0.16042000000000001</v>
      </c>
    </row>
    <row r="256" spans="1:13">
      <c r="A256" s="245">
        <v>246</v>
      </c>
      <c r="B256" s="419" t="s">
        <v>392</v>
      </c>
      <c r="C256" s="417">
        <v>312.45</v>
      </c>
      <c r="D256" s="418">
        <v>313.88333333333333</v>
      </c>
      <c r="E256" s="418">
        <v>309.56666666666666</v>
      </c>
      <c r="F256" s="418">
        <v>306.68333333333334</v>
      </c>
      <c r="G256" s="418">
        <v>302.36666666666667</v>
      </c>
      <c r="H256" s="418">
        <v>316.76666666666665</v>
      </c>
      <c r="I256" s="418">
        <v>321.08333333333326</v>
      </c>
      <c r="J256" s="418">
        <v>323.96666666666664</v>
      </c>
      <c r="K256" s="417">
        <v>318.2</v>
      </c>
      <c r="L256" s="417">
        <v>311</v>
      </c>
      <c r="M256" s="417">
        <v>1.88195</v>
      </c>
    </row>
    <row r="257" spans="1:13">
      <c r="A257" s="245">
        <v>247</v>
      </c>
      <c r="B257" s="419" t="s">
        <v>882</v>
      </c>
      <c r="C257" s="417">
        <v>703.5</v>
      </c>
      <c r="D257" s="418">
        <v>707.11666666666667</v>
      </c>
      <c r="E257" s="418">
        <v>696.0333333333333</v>
      </c>
      <c r="F257" s="418">
        <v>688.56666666666661</v>
      </c>
      <c r="G257" s="418">
        <v>677.48333333333323</v>
      </c>
      <c r="H257" s="418">
        <v>714.58333333333337</v>
      </c>
      <c r="I257" s="418">
        <v>725.66666666666663</v>
      </c>
      <c r="J257" s="418">
        <v>733.13333333333344</v>
      </c>
      <c r="K257" s="417">
        <v>718.2</v>
      </c>
      <c r="L257" s="417">
        <v>699.65</v>
      </c>
      <c r="M257" s="417">
        <v>3.0683600000000002</v>
      </c>
    </row>
    <row r="258" spans="1:13">
      <c r="A258" s="245">
        <v>248</v>
      </c>
      <c r="B258" s="419" t="s">
        <v>121</v>
      </c>
      <c r="C258" s="417">
        <v>1821.95</v>
      </c>
      <c r="D258" s="418">
        <v>1823.5833333333333</v>
      </c>
      <c r="E258" s="418">
        <v>1803.8666666666666</v>
      </c>
      <c r="F258" s="418">
        <v>1785.7833333333333</v>
      </c>
      <c r="G258" s="418">
        <v>1766.0666666666666</v>
      </c>
      <c r="H258" s="418">
        <v>1841.6666666666665</v>
      </c>
      <c r="I258" s="418">
        <v>1861.3833333333332</v>
      </c>
      <c r="J258" s="418">
        <v>1879.4666666666665</v>
      </c>
      <c r="K258" s="417">
        <v>1843.3</v>
      </c>
      <c r="L258" s="417">
        <v>1805.5</v>
      </c>
      <c r="M258" s="417">
        <v>8.4110499999999995</v>
      </c>
    </row>
    <row r="259" spans="1:13">
      <c r="A259" s="245">
        <v>249</v>
      </c>
      <c r="B259" s="419" t="s">
        <v>257</v>
      </c>
      <c r="C259" s="417">
        <v>2108.65</v>
      </c>
      <c r="D259" s="418">
        <v>2112.9166666666665</v>
      </c>
      <c r="E259" s="418">
        <v>2085.833333333333</v>
      </c>
      <c r="F259" s="418">
        <v>2063.0166666666664</v>
      </c>
      <c r="G259" s="418">
        <v>2035.9333333333329</v>
      </c>
      <c r="H259" s="418">
        <v>2135.7333333333331</v>
      </c>
      <c r="I259" s="418">
        <v>2162.8166666666662</v>
      </c>
      <c r="J259" s="418">
        <v>2185.6333333333332</v>
      </c>
      <c r="K259" s="417">
        <v>2140</v>
      </c>
      <c r="L259" s="417">
        <v>2090.1</v>
      </c>
      <c r="M259" s="417">
        <v>2.0806900000000002</v>
      </c>
    </row>
    <row r="260" spans="1:13">
      <c r="A260" s="245">
        <v>250</v>
      </c>
      <c r="B260" s="419" t="s">
        <v>393</v>
      </c>
      <c r="C260" s="417">
        <v>1813.3</v>
      </c>
      <c r="D260" s="418">
        <v>1820.1499999999999</v>
      </c>
      <c r="E260" s="418">
        <v>1789.6999999999998</v>
      </c>
      <c r="F260" s="418">
        <v>1766.1</v>
      </c>
      <c r="G260" s="418">
        <v>1735.6499999999999</v>
      </c>
      <c r="H260" s="418">
        <v>1843.7499999999998</v>
      </c>
      <c r="I260" s="418">
        <v>1874.2</v>
      </c>
      <c r="J260" s="418">
        <v>1897.7999999999997</v>
      </c>
      <c r="K260" s="417">
        <v>1850.6</v>
      </c>
      <c r="L260" s="417">
        <v>1796.55</v>
      </c>
      <c r="M260" s="417">
        <v>1.33622</v>
      </c>
    </row>
    <row r="261" spans="1:13">
      <c r="A261" s="245">
        <v>251</v>
      </c>
      <c r="B261" s="419" t="s">
        <v>394</v>
      </c>
      <c r="C261" s="417">
        <v>3040.05</v>
      </c>
      <c r="D261" s="418">
        <v>3055</v>
      </c>
      <c r="E261" s="418">
        <v>3010.05</v>
      </c>
      <c r="F261" s="418">
        <v>2980.05</v>
      </c>
      <c r="G261" s="418">
        <v>2935.1000000000004</v>
      </c>
      <c r="H261" s="418">
        <v>3085</v>
      </c>
      <c r="I261" s="418">
        <v>3129.95</v>
      </c>
      <c r="J261" s="418">
        <v>3159.95</v>
      </c>
      <c r="K261" s="417">
        <v>3099.95</v>
      </c>
      <c r="L261" s="417">
        <v>3025</v>
      </c>
      <c r="M261" s="417">
        <v>0.62863999999999998</v>
      </c>
    </row>
    <row r="262" spans="1:13">
      <c r="A262" s="245">
        <v>252</v>
      </c>
      <c r="B262" s="419" t="s">
        <v>395</v>
      </c>
      <c r="C262" s="417">
        <v>634.6</v>
      </c>
      <c r="D262" s="418">
        <v>635.65</v>
      </c>
      <c r="E262" s="418">
        <v>625.29999999999995</v>
      </c>
      <c r="F262" s="418">
        <v>616</v>
      </c>
      <c r="G262" s="418">
        <v>605.65</v>
      </c>
      <c r="H262" s="418">
        <v>644.94999999999993</v>
      </c>
      <c r="I262" s="418">
        <v>655.30000000000007</v>
      </c>
      <c r="J262" s="418">
        <v>664.59999999999991</v>
      </c>
      <c r="K262" s="417">
        <v>646</v>
      </c>
      <c r="L262" s="417">
        <v>626.35</v>
      </c>
      <c r="M262" s="417">
        <v>6.5061</v>
      </c>
    </row>
    <row r="263" spans="1:13">
      <c r="A263" s="245">
        <v>253</v>
      </c>
      <c r="B263" s="419" t="s">
        <v>396</v>
      </c>
      <c r="C263" s="417">
        <v>224.7</v>
      </c>
      <c r="D263" s="418">
        <v>225.94999999999996</v>
      </c>
      <c r="E263" s="418">
        <v>219.54999999999993</v>
      </c>
      <c r="F263" s="418">
        <v>214.39999999999998</v>
      </c>
      <c r="G263" s="418">
        <v>207.99999999999994</v>
      </c>
      <c r="H263" s="418">
        <v>231.09999999999991</v>
      </c>
      <c r="I263" s="418">
        <v>237.49999999999994</v>
      </c>
      <c r="J263" s="418">
        <v>242.64999999999989</v>
      </c>
      <c r="K263" s="417">
        <v>232.35</v>
      </c>
      <c r="L263" s="417">
        <v>220.8</v>
      </c>
      <c r="M263" s="417">
        <v>21.274539999999998</v>
      </c>
    </row>
    <row r="264" spans="1:13">
      <c r="A264" s="245">
        <v>254</v>
      </c>
      <c r="B264" s="419" t="s">
        <v>397</v>
      </c>
      <c r="C264" s="417">
        <v>142.1</v>
      </c>
      <c r="D264" s="418">
        <v>142.51666666666665</v>
      </c>
      <c r="E264" s="418">
        <v>140.58333333333331</v>
      </c>
      <c r="F264" s="418">
        <v>139.06666666666666</v>
      </c>
      <c r="G264" s="418">
        <v>137.13333333333333</v>
      </c>
      <c r="H264" s="418">
        <v>144.0333333333333</v>
      </c>
      <c r="I264" s="418">
        <v>145.96666666666664</v>
      </c>
      <c r="J264" s="418">
        <v>147.48333333333329</v>
      </c>
      <c r="K264" s="417">
        <v>144.44999999999999</v>
      </c>
      <c r="L264" s="417">
        <v>141</v>
      </c>
      <c r="M264" s="417">
        <v>9.5232899999999994</v>
      </c>
    </row>
    <row r="265" spans="1:13">
      <c r="A265" s="245">
        <v>255</v>
      </c>
      <c r="B265" s="419" t="s">
        <v>398</v>
      </c>
      <c r="C265" s="417">
        <v>92.95</v>
      </c>
      <c r="D265" s="418">
        <v>94.25</v>
      </c>
      <c r="E265" s="418">
        <v>91.3</v>
      </c>
      <c r="F265" s="418">
        <v>89.649999999999991</v>
      </c>
      <c r="G265" s="418">
        <v>86.699999999999989</v>
      </c>
      <c r="H265" s="418">
        <v>95.9</v>
      </c>
      <c r="I265" s="418">
        <v>98.85</v>
      </c>
      <c r="J265" s="418">
        <v>100.50000000000001</v>
      </c>
      <c r="K265" s="417">
        <v>97.2</v>
      </c>
      <c r="L265" s="417">
        <v>92.6</v>
      </c>
      <c r="M265" s="417">
        <v>24.465420000000002</v>
      </c>
    </row>
    <row r="266" spans="1:13">
      <c r="A266" s="245">
        <v>256</v>
      </c>
      <c r="B266" s="419" t="s">
        <v>258</v>
      </c>
      <c r="C266" s="417">
        <v>167.1</v>
      </c>
      <c r="D266" s="418">
        <v>169.26666666666668</v>
      </c>
      <c r="E266" s="418">
        <v>164.13333333333335</v>
      </c>
      <c r="F266" s="418">
        <v>161.16666666666669</v>
      </c>
      <c r="G266" s="418">
        <v>156.03333333333336</v>
      </c>
      <c r="H266" s="418">
        <v>172.23333333333335</v>
      </c>
      <c r="I266" s="418">
        <v>177.36666666666667</v>
      </c>
      <c r="J266" s="418">
        <v>180.33333333333334</v>
      </c>
      <c r="K266" s="417">
        <v>174.4</v>
      </c>
      <c r="L266" s="417">
        <v>166.3</v>
      </c>
      <c r="M266" s="417">
        <v>55.385620000000003</v>
      </c>
    </row>
    <row r="267" spans="1:13">
      <c r="A267" s="245">
        <v>257</v>
      </c>
      <c r="B267" s="419" t="s">
        <v>128</v>
      </c>
      <c r="C267" s="417">
        <v>668.25</v>
      </c>
      <c r="D267" s="418">
        <v>675.44999999999993</v>
      </c>
      <c r="E267" s="418">
        <v>659.44999999999982</v>
      </c>
      <c r="F267" s="418">
        <v>650.64999999999986</v>
      </c>
      <c r="G267" s="418">
        <v>634.64999999999975</v>
      </c>
      <c r="H267" s="418">
        <v>684.24999999999989</v>
      </c>
      <c r="I267" s="418">
        <v>700.25000000000011</v>
      </c>
      <c r="J267" s="418">
        <v>709.05</v>
      </c>
      <c r="K267" s="417">
        <v>691.45</v>
      </c>
      <c r="L267" s="417">
        <v>666.65</v>
      </c>
      <c r="M267" s="417">
        <v>70.995289999999997</v>
      </c>
    </row>
    <row r="268" spans="1:13">
      <c r="A268" s="245">
        <v>258</v>
      </c>
      <c r="B268" s="419" t="s">
        <v>732</v>
      </c>
      <c r="C268" s="417">
        <v>109</v>
      </c>
      <c r="D268" s="418">
        <v>110.36666666666667</v>
      </c>
      <c r="E268" s="418">
        <v>106.93333333333335</v>
      </c>
      <c r="F268" s="418">
        <v>104.86666666666667</v>
      </c>
      <c r="G268" s="418">
        <v>101.43333333333335</v>
      </c>
      <c r="H268" s="418">
        <v>112.43333333333335</v>
      </c>
      <c r="I268" s="418">
        <v>115.86666666666669</v>
      </c>
      <c r="J268" s="418">
        <v>117.93333333333335</v>
      </c>
      <c r="K268" s="417">
        <v>113.8</v>
      </c>
      <c r="L268" s="417">
        <v>108.3</v>
      </c>
      <c r="M268" s="417">
        <v>2.5339499999999999</v>
      </c>
    </row>
    <row r="269" spans="1:13">
      <c r="A269" s="245">
        <v>259</v>
      </c>
      <c r="B269" s="419" t="s">
        <v>399</v>
      </c>
      <c r="C269" s="417">
        <v>85.15</v>
      </c>
      <c r="D269" s="418">
        <v>85.066666666666663</v>
      </c>
      <c r="E269" s="418">
        <v>84.083333333333329</v>
      </c>
      <c r="F269" s="418">
        <v>83.016666666666666</v>
      </c>
      <c r="G269" s="418">
        <v>82.033333333333331</v>
      </c>
      <c r="H269" s="418">
        <v>86.133333333333326</v>
      </c>
      <c r="I269" s="418">
        <v>87.116666666666674</v>
      </c>
      <c r="J269" s="418">
        <v>88.183333333333323</v>
      </c>
      <c r="K269" s="417">
        <v>86.05</v>
      </c>
      <c r="L269" s="417">
        <v>84</v>
      </c>
      <c r="M269" s="417">
        <v>5.6701600000000001</v>
      </c>
    </row>
    <row r="270" spans="1:13">
      <c r="A270" s="245">
        <v>260</v>
      </c>
      <c r="B270" s="419" t="s">
        <v>400</v>
      </c>
      <c r="C270" s="417">
        <v>118.15</v>
      </c>
      <c r="D270" s="418">
        <v>119.13333333333333</v>
      </c>
      <c r="E270" s="418">
        <v>115.71666666666665</v>
      </c>
      <c r="F270" s="418">
        <v>113.28333333333333</v>
      </c>
      <c r="G270" s="418">
        <v>109.86666666666666</v>
      </c>
      <c r="H270" s="418">
        <v>121.56666666666665</v>
      </c>
      <c r="I270" s="418">
        <v>124.98333333333333</v>
      </c>
      <c r="J270" s="418">
        <v>127.41666666666664</v>
      </c>
      <c r="K270" s="417">
        <v>122.55</v>
      </c>
      <c r="L270" s="417">
        <v>116.7</v>
      </c>
      <c r="M270" s="417">
        <v>28.393429999999999</v>
      </c>
    </row>
    <row r="271" spans="1:13">
      <c r="A271" s="245">
        <v>261</v>
      </c>
      <c r="B271" s="419" t="s">
        <v>401</v>
      </c>
      <c r="C271" s="417">
        <v>207.95</v>
      </c>
      <c r="D271" s="418">
        <v>209.01666666666665</v>
      </c>
      <c r="E271" s="418">
        <v>204.68333333333331</v>
      </c>
      <c r="F271" s="418">
        <v>201.41666666666666</v>
      </c>
      <c r="G271" s="418">
        <v>197.08333333333331</v>
      </c>
      <c r="H271" s="418">
        <v>212.2833333333333</v>
      </c>
      <c r="I271" s="418">
        <v>216.61666666666667</v>
      </c>
      <c r="J271" s="418">
        <v>219.8833333333333</v>
      </c>
      <c r="K271" s="417">
        <v>213.35</v>
      </c>
      <c r="L271" s="417">
        <v>205.75</v>
      </c>
      <c r="M271" s="417">
        <v>2.89913</v>
      </c>
    </row>
    <row r="272" spans="1:13">
      <c r="A272" s="245">
        <v>262</v>
      </c>
      <c r="B272" s="419" t="s">
        <v>402</v>
      </c>
      <c r="C272" s="417">
        <v>110.1</v>
      </c>
      <c r="D272" s="418">
        <v>110.13333333333333</v>
      </c>
      <c r="E272" s="418">
        <v>108.21666666666665</v>
      </c>
      <c r="F272" s="418">
        <v>106.33333333333333</v>
      </c>
      <c r="G272" s="418">
        <v>104.41666666666666</v>
      </c>
      <c r="H272" s="418">
        <v>112.01666666666665</v>
      </c>
      <c r="I272" s="418">
        <v>113.93333333333334</v>
      </c>
      <c r="J272" s="418">
        <v>115.81666666666665</v>
      </c>
      <c r="K272" s="417">
        <v>112.05</v>
      </c>
      <c r="L272" s="417">
        <v>108.25</v>
      </c>
      <c r="M272" s="417">
        <v>27.314990000000002</v>
      </c>
    </row>
    <row r="273" spans="1:13">
      <c r="A273" s="245">
        <v>263</v>
      </c>
      <c r="B273" s="419" t="s">
        <v>127</v>
      </c>
      <c r="C273" s="417">
        <v>386.55</v>
      </c>
      <c r="D273" s="418">
        <v>390.86666666666662</v>
      </c>
      <c r="E273" s="418">
        <v>379.98333333333323</v>
      </c>
      <c r="F273" s="418">
        <v>373.41666666666663</v>
      </c>
      <c r="G273" s="418">
        <v>362.53333333333325</v>
      </c>
      <c r="H273" s="418">
        <v>397.43333333333322</v>
      </c>
      <c r="I273" s="418">
        <v>408.31666666666655</v>
      </c>
      <c r="J273" s="418">
        <v>414.88333333333321</v>
      </c>
      <c r="K273" s="417">
        <v>401.75</v>
      </c>
      <c r="L273" s="417">
        <v>384.3</v>
      </c>
      <c r="M273" s="417">
        <v>90.094130000000007</v>
      </c>
    </row>
    <row r="274" spans="1:13">
      <c r="A274" s="245">
        <v>264</v>
      </c>
      <c r="B274" s="419" t="s">
        <v>403</v>
      </c>
      <c r="C274" s="417">
        <v>2229.8000000000002</v>
      </c>
      <c r="D274" s="418">
        <v>2238.9333333333334</v>
      </c>
      <c r="E274" s="418">
        <v>2212.8666666666668</v>
      </c>
      <c r="F274" s="418">
        <v>2195.9333333333334</v>
      </c>
      <c r="G274" s="418">
        <v>2169.8666666666668</v>
      </c>
      <c r="H274" s="418">
        <v>2255.8666666666668</v>
      </c>
      <c r="I274" s="418">
        <v>2281.9333333333334</v>
      </c>
      <c r="J274" s="418">
        <v>2298.8666666666668</v>
      </c>
      <c r="K274" s="417">
        <v>2265</v>
      </c>
      <c r="L274" s="417">
        <v>2222</v>
      </c>
      <c r="M274" s="417">
        <v>9.1289999999999996E-2</v>
      </c>
    </row>
    <row r="275" spans="1:13">
      <c r="A275" s="245">
        <v>265</v>
      </c>
      <c r="B275" s="419" t="s">
        <v>129</v>
      </c>
      <c r="C275" s="417">
        <v>3126.45</v>
      </c>
      <c r="D275" s="418">
        <v>3131.8166666666671</v>
      </c>
      <c r="E275" s="418">
        <v>3104.6333333333341</v>
      </c>
      <c r="F275" s="418">
        <v>3082.8166666666671</v>
      </c>
      <c r="G275" s="418">
        <v>3055.6333333333341</v>
      </c>
      <c r="H275" s="418">
        <v>3153.6333333333341</v>
      </c>
      <c r="I275" s="418">
        <v>3180.8166666666675</v>
      </c>
      <c r="J275" s="418">
        <v>3202.6333333333341</v>
      </c>
      <c r="K275" s="417">
        <v>3159</v>
      </c>
      <c r="L275" s="417">
        <v>3110</v>
      </c>
      <c r="M275" s="417">
        <v>2.5752600000000001</v>
      </c>
    </row>
    <row r="276" spans="1:13">
      <c r="A276" s="245">
        <v>266</v>
      </c>
      <c r="B276" s="419" t="s">
        <v>130</v>
      </c>
      <c r="C276" s="417">
        <v>1071.1500000000001</v>
      </c>
      <c r="D276" s="418">
        <v>1053.1666666666667</v>
      </c>
      <c r="E276" s="418">
        <v>1016.9333333333334</v>
      </c>
      <c r="F276" s="418">
        <v>962.7166666666667</v>
      </c>
      <c r="G276" s="418">
        <v>926.48333333333335</v>
      </c>
      <c r="H276" s="418">
        <v>1107.3833333333334</v>
      </c>
      <c r="I276" s="418">
        <v>1143.6166666666666</v>
      </c>
      <c r="J276" s="418">
        <v>1197.8333333333335</v>
      </c>
      <c r="K276" s="417">
        <v>1089.4000000000001</v>
      </c>
      <c r="L276" s="417">
        <v>998.95</v>
      </c>
      <c r="M276" s="417">
        <v>116.85500999999999</v>
      </c>
    </row>
    <row r="277" spans="1:13">
      <c r="A277" s="245">
        <v>267</v>
      </c>
      <c r="B277" s="419" t="s">
        <v>404</v>
      </c>
      <c r="C277" s="417">
        <v>176.2</v>
      </c>
      <c r="D277" s="418">
        <v>176.13333333333333</v>
      </c>
      <c r="E277" s="418">
        <v>172.76666666666665</v>
      </c>
      <c r="F277" s="418">
        <v>169.33333333333331</v>
      </c>
      <c r="G277" s="418">
        <v>165.96666666666664</v>
      </c>
      <c r="H277" s="418">
        <v>179.56666666666666</v>
      </c>
      <c r="I277" s="418">
        <v>182.93333333333334</v>
      </c>
      <c r="J277" s="418">
        <v>186.36666666666667</v>
      </c>
      <c r="K277" s="417">
        <v>179.5</v>
      </c>
      <c r="L277" s="417">
        <v>172.7</v>
      </c>
      <c r="M277" s="417">
        <v>9.8209</v>
      </c>
    </row>
    <row r="278" spans="1:13">
      <c r="A278" s="245">
        <v>268</v>
      </c>
      <c r="B278" s="419" t="s">
        <v>405</v>
      </c>
      <c r="C278" s="417">
        <v>1770.3</v>
      </c>
      <c r="D278" s="418">
        <v>1796.6833333333334</v>
      </c>
      <c r="E278" s="418">
        <v>1728.6166666666668</v>
      </c>
      <c r="F278" s="418">
        <v>1686.9333333333334</v>
      </c>
      <c r="G278" s="418">
        <v>1618.8666666666668</v>
      </c>
      <c r="H278" s="418">
        <v>1838.3666666666668</v>
      </c>
      <c r="I278" s="418">
        <v>1906.4333333333334</v>
      </c>
      <c r="J278" s="418">
        <v>1948.1166666666668</v>
      </c>
      <c r="K278" s="417">
        <v>1864.75</v>
      </c>
      <c r="L278" s="417">
        <v>1755</v>
      </c>
      <c r="M278" s="417">
        <v>2.7124100000000002</v>
      </c>
    </row>
    <row r="279" spans="1:13">
      <c r="A279" s="245">
        <v>269</v>
      </c>
      <c r="B279" s="419" t="s">
        <v>406</v>
      </c>
      <c r="C279" s="417">
        <v>730.3</v>
      </c>
      <c r="D279" s="418">
        <v>729.83333333333337</v>
      </c>
      <c r="E279" s="418">
        <v>721.76666666666677</v>
      </c>
      <c r="F279" s="418">
        <v>713.23333333333335</v>
      </c>
      <c r="G279" s="418">
        <v>705.16666666666674</v>
      </c>
      <c r="H279" s="418">
        <v>738.36666666666679</v>
      </c>
      <c r="I279" s="418">
        <v>746.43333333333339</v>
      </c>
      <c r="J279" s="418">
        <v>754.96666666666681</v>
      </c>
      <c r="K279" s="417">
        <v>737.9</v>
      </c>
      <c r="L279" s="417">
        <v>721.3</v>
      </c>
      <c r="M279" s="417">
        <v>2.15049</v>
      </c>
    </row>
    <row r="280" spans="1:13">
      <c r="A280" s="245">
        <v>270</v>
      </c>
      <c r="B280" s="419" t="s">
        <v>407</v>
      </c>
      <c r="C280" s="417">
        <v>244.65</v>
      </c>
      <c r="D280" s="418">
        <v>245.86666666666667</v>
      </c>
      <c r="E280" s="418">
        <v>238.78333333333336</v>
      </c>
      <c r="F280" s="418">
        <v>232.91666666666669</v>
      </c>
      <c r="G280" s="418">
        <v>225.83333333333337</v>
      </c>
      <c r="H280" s="418">
        <v>251.73333333333335</v>
      </c>
      <c r="I280" s="418">
        <v>258.81666666666666</v>
      </c>
      <c r="J280" s="418">
        <v>264.68333333333334</v>
      </c>
      <c r="K280" s="417">
        <v>252.95</v>
      </c>
      <c r="L280" s="417">
        <v>240</v>
      </c>
      <c r="M280" s="417">
        <v>20.898289999999999</v>
      </c>
    </row>
    <row r="281" spans="1:13">
      <c r="A281" s="245">
        <v>271</v>
      </c>
      <c r="B281" s="419" t="s">
        <v>883</v>
      </c>
      <c r="C281" s="417">
        <v>250.85</v>
      </c>
      <c r="D281" s="418">
        <v>252.86666666666667</v>
      </c>
      <c r="E281" s="418">
        <v>247.08333333333337</v>
      </c>
      <c r="F281" s="418">
        <v>243.31666666666669</v>
      </c>
      <c r="G281" s="418">
        <v>237.53333333333339</v>
      </c>
      <c r="H281" s="418">
        <v>256.63333333333333</v>
      </c>
      <c r="I281" s="418">
        <v>262.41666666666663</v>
      </c>
      <c r="J281" s="418">
        <v>266.18333333333334</v>
      </c>
      <c r="K281" s="417">
        <v>258.64999999999998</v>
      </c>
      <c r="L281" s="417">
        <v>249.1</v>
      </c>
      <c r="M281" s="417">
        <v>3.7923399999999998</v>
      </c>
    </row>
    <row r="282" spans="1:13">
      <c r="A282" s="245">
        <v>272</v>
      </c>
      <c r="B282" s="419" t="s">
        <v>408</v>
      </c>
      <c r="C282" s="417">
        <v>275.85000000000002</v>
      </c>
      <c r="D282" s="418">
        <v>278.45</v>
      </c>
      <c r="E282" s="418">
        <v>269.39999999999998</v>
      </c>
      <c r="F282" s="418">
        <v>262.95</v>
      </c>
      <c r="G282" s="418">
        <v>253.89999999999998</v>
      </c>
      <c r="H282" s="418">
        <v>284.89999999999998</v>
      </c>
      <c r="I282" s="418">
        <v>293.95000000000005</v>
      </c>
      <c r="J282" s="418">
        <v>300.39999999999998</v>
      </c>
      <c r="K282" s="417">
        <v>287.5</v>
      </c>
      <c r="L282" s="417">
        <v>272</v>
      </c>
      <c r="M282" s="417">
        <v>16.933979999999998</v>
      </c>
    </row>
    <row r="283" spans="1:13">
      <c r="A283" s="245">
        <v>273</v>
      </c>
      <c r="B283" s="419" t="s">
        <v>733</v>
      </c>
      <c r="C283" s="417">
        <v>1042.2</v>
      </c>
      <c r="D283" s="418">
        <v>1053.0833333333333</v>
      </c>
      <c r="E283" s="418">
        <v>1021.1666666666665</v>
      </c>
      <c r="F283" s="418">
        <v>1000.1333333333332</v>
      </c>
      <c r="G283" s="418">
        <v>968.21666666666647</v>
      </c>
      <c r="H283" s="418">
        <v>1074.1166666666666</v>
      </c>
      <c r="I283" s="418">
        <v>1106.0333333333331</v>
      </c>
      <c r="J283" s="418">
        <v>1127.0666666666666</v>
      </c>
      <c r="K283" s="417">
        <v>1085</v>
      </c>
      <c r="L283" s="417">
        <v>1032.05</v>
      </c>
      <c r="M283" s="417">
        <v>1.1016600000000001</v>
      </c>
    </row>
    <row r="284" spans="1:13">
      <c r="A284" s="245">
        <v>274</v>
      </c>
      <c r="B284" s="419" t="s">
        <v>409</v>
      </c>
      <c r="C284" s="417">
        <v>983.75</v>
      </c>
      <c r="D284" s="418">
        <v>988.65</v>
      </c>
      <c r="E284" s="418">
        <v>973.3</v>
      </c>
      <c r="F284" s="418">
        <v>962.85</v>
      </c>
      <c r="G284" s="418">
        <v>947.5</v>
      </c>
      <c r="H284" s="418">
        <v>999.09999999999991</v>
      </c>
      <c r="I284" s="418">
        <v>1014.45</v>
      </c>
      <c r="J284" s="418">
        <v>1024.8999999999999</v>
      </c>
      <c r="K284" s="417">
        <v>1004</v>
      </c>
      <c r="L284" s="417">
        <v>978.2</v>
      </c>
      <c r="M284" s="417">
        <v>1.92828</v>
      </c>
    </row>
    <row r="285" spans="1:13">
      <c r="A285" s="245">
        <v>275</v>
      </c>
      <c r="B285" s="419" t="s">
        <v>410</v>
      </c>
      <c r="C285" s="417">
        <v>426.15</v>
      </c>
      <c r="D285" s="418">
        <v>428.31666666666661</v>
      </c>
      <c r="E285" s="418">
        <v>421.93333333333322</v>
      </c>
      <c r="F285" s="418">
        <v>417.71666666666664</v>
      </c>
      <c r="G285" s="418">
        <v>411.33333333333326</v>
      </c>
      <c r="H285" s="418">
        <v>432.53333333333319</v>
      </c>
      <c r="I285" s="418">
        <v>438.91666666666663</v>
      </c>
      <c r="J285" s="418">
        <v>443.13333333333316</v>
      </c>
      <c r="K285" s="417">
        <v>434.7</v>
      </c>
      <c r="L285" s="417">
        <v>424.1</v>
      </c>
      <c r="M285" s="417">
        <v>3.1068099999999998</v>
      </c>
    </row>
    <row r="286" spans="1:13">
      <c r="A286" s="245">
        <v>276</v>
      </c>
      <c r="B286" s="419" t="s">
        <v>411</v>
      </c>
      <c r="C286" s="417">
        <v>600.04999999999995</v>
      </c>
      <c r="D286" s="418">
        <v>602.41666666666663</v>
      </c>
      <c r="E286" s="418">
        <v>586.08333333333326</v>
      </c>
      <c r="F286" s="418">
        <v>572.11666666666667</v>
      </c>
      <c r="G286" s="418">
        <v>555.7833333333333</v>
      </c>
      <c r="H286" s="418">
        <v>616.38333333333321</v>
      </c>
      <c r="I286" s="418">
        <v>632.71666666666647</v>
      </c>
      <c r="J286" s="418">
        <v>646.68333333333317</v>
      </c>
      <c r="K286" s="417">
        <v>618.75</v>
      </c>
      <c r="L286" s="417">
        <v>588.45000000000005</v>
      </c>
      <c r="M286" s="417">
        <v>4.4093900000000001</v>
      </c>
    </row>
    <row r="287" spans="1:13">
      <c r="A287" s="245">
        <v>277</v>
      </c>
      <c r="B287" s="419" t="s">
        <v>412</v>
      </c>
      <c r="C287" s="417">
        <v>51.5</v>
      </c>
      <c r="D287" s="418">
        <v>51.699999999999996</v>
      </c>
      <c r="E287" s="418">
        <v>50.849999999999994</v>
      </c>
      <c r="F287" s="418">
        <v>50.199999999999996</v>
      </c>
      <c r="G287" s="418">
        <v>49.349999999999994</v>
      </c>
      <c r="H287" s="418">
        <v>52.349999999999994</v>
      </c>
      <c r="I287" s="418">
        <v>53.2</v>
      </c>
      <c r="J287" s="418">
        <v>53.849999999999994</v>
      </c>
      <c r="K287" s="417">
        <v>52.55</v>
      </c>
      <c r="L287" s="417">
        <v>51.05</v>
      </c>
      <c r="M287" s="417">
        <v>12.761150000000001</v>
      </c>
    </row>
    <row r="288" spans="1:13">
      <c r="A288" s="245">
        <v>278</v>
      </c>
      <c r="B288" s="419" t="s">
        <v>413</v>
      </c>
      <c r="C288" s="417">
        <v>736.75</v>
      </c>
      <c r="D288" s="418">
        <v>738.94999999999993</v>
      </c>
      <c r="E288" s="418">
        <v>725.34999999999991</v>
      </c>
      <c r="F288" s="418">
        <v>713.94999999999993</v>
      </c>
      <c r="G288" s="418">
        <v>700.34999999999991</v>
      </c>
      <c r="H288" s="418">
        <v>750.34999999999991</v>
      </c>
      <c r="I288" s="418">
        <v>763.95</v>
      </c>
      <c r="J288" s="418">
        <v>775.34999999999991</v>
      </c>
      <c r="K288" s="417">
        <v>752.55</v>
      </c>
      <c r="L288" s="417">
        <v>727.55</v>
      </c>
      <c r="M288" s="417">
        <v>1.9184699999999999</v>
      </c>
    </row>
    <row r="289" spans="1:13">
      <c r="A289" s="245">
        <v>279</v>
      </c>
      <c r="B289" s="419" t="s">
        <v>414</v>
      </c>
      <c r="C289" s="417">
        <v>419.35</v>
      </c>
      <c r="D289" s="418">
        <v>422.90000000000003</v>
      </c>
      <c r="E289" s="418">
        <v>413.80000000000007</v>
      </c>
      <c r="F289" s="418">
        <v>408.25000000000006</v>
      </c>
      <c r="G289" s="418">
        <v>399.15000000000009</v>
      </c>
      <c r="H289" s="418">
        <v>428.45000000000005</v>
      </c>
      <c r="I289" s="418">
        <v>437.55000000000007</v>
      </c>
      <c r="J289" s="418">
        <v>443.1</v>
      </c>
      <c r="K289" s="417">
        <v>432</v>
      </c>
      <c r="L289" s="417">
        <v>417.35</v>
      </c>
      <c r="M289" s="417">
        <v>2.2950400000000002</v>
      </c>
    </row>
    <row r="290" spans="1:13">
      <c r="A290" s="245">
        <v>280</v>
      </c>
      <c r="B290" s="419" t="s">
        <v>131</v>
      </c>
      <c r="C290" s="417">
        <v>1732.3</v>
      </c>
      <c r="D290" s="418">
        <v>1740.1000000000001</v>
      </c>
      <c r="E290" s="418">
        <v>1717.2000000000003</v>
      </c>
      <c r="F290" s="418">
        <v>1702.1000000000001</v>
      </c>
      <c r="G290" s="418">
        <v>1679.2000000000003</v>
      </c>
      <c r="H290" s="418">
        <v>1755.2000000000003</v>
      </c>
      <c r="I290" s="418">
        <v>1778.1000000000004</v>
      </c>
      <c r="J290" s="418">
        <v>1793.2000000000003</v>
      </c>
      <c r="K290" s="417">
        <v>1763</v>
      </c>
      <c r="L290" s="417">
        <v>1725</v>
      </c>
      <c r="M290" s="417">
        <v>22.08015</v>
      </c>
    </row>
    <row r="291" spans="1:13">
      <c r="A291" s="245">
        <v>281</v>
      </c>
      <c r="B291" s="419" t="s">
        <v>132</v>
      </c>
      <c r="C291" s="417">
        <v>92.45</v>
      </c>
      <c r="D291" s="418">
        <v>92.833333333333329</v>
      </c>
      <c r="E291" s="418">
        <v>91.316666666666663</v>
      </c>
      <c r="F291" s="418">
        <v>90.183333333333337</v>
      </c>
      <c r="G291" s="418">
        <v>88.666666666666671</v>
      </c>
      <c r="H291" s="418">
        <v>93.966666666666654</v>
      </c>
      <c r="I291" s="418">
        <v>95.483333333333334</v>
      </c>
      <c r="J291" s="418">
        <v>96.616666666666646</v>
      </c>
      <c r="K291" s="417">
        <v>94.35</v>
      </c>
      <c r="L291" s="417">
        <v>91.7</v>
      </c>
      <c r="M291" s="417">
        <v>56.328949999999999</v>
      </c>
    </row>
    <row r="292" spans="1:13">
      <c r="A292" s="245">
        <v>282</v>
      </c>
      <c r="B292" s="419" t="s">
        <v>259</v>
      </c>
      <c r="C292" s="417">
        <v>2963.7</v>
      </c>
      <c r="D292" s="418">
        <v>2953.3833333333332</v>
      </c>
      <c r="E292" s="418">
        <v>2919.7666666666664</v>
      </c>
      <c r="F292" s="418">
        <v>2875.833333333333</v>
      </c>
      <c r="G292" s="418">
        <v>2842.2166666666662</v>
      </c>
      <c r="H292" s="418">
        <v>2997.3166666666666</v>
      </c>
      <c r="I292" s="418">
        <v>3030.9333333333334</v>
      </c>
      <c r="J292" s="418">
        <v>3074.8666666666668</v>
      </c>
      <c r="K292" s="417">
        <v>2987</v>
      </c>
      <c r="L292" s="417">
        <v>2909.45</v>
      </c>
      <c r="M292" s="417">
        <v>2.99987</v>
      </c>
    </row>
    <row r="293" spans="1:13">
      <c r="A293" s="245">
        <v>283</v>
      </c>
      <c r="B293" s="419" t="s">
        <v>133</v>
      </c>
      <c r="C293" s="417">
        <v>461.2</v>
      </c>
      <c r="D293" s="418">
        <v>463.61666666666662</v>
      </c>
      <c r="E293" s="418">
        <v>457.08333333333326</v>
      </c>
      <c r="F293" s="418">
        <v>452.96666666666664</v>
      </c>
      <c r="G293" s="418">
        <v>446.43333333333328</v>
      </c>
      <c r="H293" s="418">
        <v>467.73333333333323</v>
      </c>
      <c r="I293" s="418">
        <v>474.26666666666665</v>
      </c>
      <c r="J293" s="418">
        <v>478.38333333333321</v>
      </c>
      <c r="K293" s="417">
        <v>470.15</v>
      </c>
      <c r="L293" s="417">
        <v>459.5</v>
      </c>
      <c r="M293" s="417">
        <v>17.020199999999999</v>
      </c>
    </row>
    <row r="294" spans="1:13">
      <c r="A294" s="245">
        <v>284</v>
      </c>
      <c r="B294" s="419" t="s">
        <v>734</v>
      </c>
      <c r="C294" s="417">
        <v>267.39999999999998</v>
      </c>
      <c r="D294" s="418">
        <v>268.08333333333331</v>
      </c>
      <c r="E294" s="418">
        <v>264.56666666666661</v>
      </c>
      <c r="F294" s="418">
        <v>261.73333333333329</v>
      </c>
      <c r="G294" s="418">
        <v>258.21666666666658</v>
      </c>
      <c r="H294" s="418">
        <v>270.91666666666663</v>
      </c>
      <c r="I294" s="418">
        <v>274.43333333333339</v>
      </c>
      <c r="J294" s="418">
        <v>277.26666666666665</v>
      </c>
      <c r="K294" s="417">
        <v>271.60000000000002</v>
      </c>
      <c r="L294" s="417">
        <v>265.25</v>
      </c>
      <c r="M294" s="417">
        <v>0.59601000000000004</v>
      </c>
    </row>
    <row r="295" spans="1:13">
      <c r="A295" s="245">
        <v>285</v>
      </c>
      <c r="B295" s="419" t="s">
        <v>415</v>
      </c>
      <c r="C295" s="417">
        <v>7246.3</v>
      </c>
      <c r="D295" s="418">
        <v>7198.25</v>
      </c>
      <c r="E295" s="418">
        <v>7058.5</v>
      </c>
      <c r="F295" s="418">
        <v>6870.7</v>
      </c>
      <c r="G295" s="418">
        <v>6730.95</v>
      </c>
      <c r="H295" s="418">
        <v>7386.05</v>
      </c>
      <c r="I295" s="418">
        <v>7525.8</v>
      </c>
      <c r="J295" s="418">
        <v>7713.6</v>
      </c>
      <c r="K295" s="417">
        <v>7338</v>
      </c>
      <c r="L295" s="417">
        <v>7010.45</v>
      </c>
      <c r="M295" s="417">
        <v>0.39389999999999997</v>
      </c>
    </row>
    <row r="296" spans="1:13">
      <c r="A296" s="245">
        <v>286</v>
      </c>
      <c r="B296" s="419" t="s">
        <v>260</v>
      </c>
      <c r="C296" s="417">
        <v>4042.5</v>
      </c>
      <c r="D296" s="418">
        <v>4056.2166666666667</v>
      </c>
      <c r="E296" s="418">
        <v>4012.4333333333334</v>
      </c>
      <c r="F296" s="418">
        <v>3982.3666666666668</v>
      </c>
      <c r="G296" s="418">
        <v>3938.5833333333335</v>
      </c>
      <c r="H296" s="418">
        <v>4086.2833333333333</v>
      </c>
      <c r="I296" s="418">
        <v>4130.0666666666675</v>
      </c>
      <c r="J296" s="418">
        <v>4160.1333333333332</v>
      </c>
      <c r="K296" s="417">
        <v>4100</v>
      </c>
      <c r="L296" s="417">
        <v>4026.15</v>
      </c>
      <c r="M296" s="417">
        <v>2.0484200000000001</v>
      </c>
    </row>
    <row r="297" spans="1:13">
      <c r="A297" s="245">
        <v>287</v>
      </c>
      <c r="B297" s="419" t="s">
        <v>134</v>
      </c>
      <c r="C297" s="417">
        <v>1500.7</v>
      </c>
      <c r="D297" s="418">
        <v>1507.2333333333333</v>
      </c>
      <c r="E297" s="418">
        <v>1490.4666666666667</v>
      </c>
      <c r="F297" s="418">
        <v>1480.2333333333333</v>
      </c>
      <c r="G297" s="418">
        <v>1463.4666666666667</v>
      </c>
      <c r="H297" s="418">
        <v>1517.4666666666667</v>
      </c>
      <c r="I297" s="418">
        <v>1534.2333333333336</v>
      </c>
      <c r="J297" s="418">
        <v>1544.4666666666667</v>
      </c>
      <c r="K297" s="417">
        <v>1524</v>
      </c>
      <c r="L297" s="417">
        <v>1497</v>
      </c>
      <c r="M297" s="417">
        <v>14.56033</v>
      </c>
    </row>
    <row r="298" spans="1:13">
      <c r="A298" s="245">
        <v>288</v>
      </c>
      <c r="B298" s="419" t="s">
        <v>416</v>
      </c>
      <c r="C298" s="417">
        <v>682.4</v>
      </c>
      <c r="D298" s="418">
        <v>680.75</v>
      </c>
      <c r="E298" s="418">
        <v>675.65</v>
      </c>
      <c r="F298" s="418">
        <v>668.9</v>
      </c>
      <c r="G298" s="418">
        <v>663.8</v>
      </c>
      <c r="H298" s="418">
        <v>687.5</v>
      </c>
      <c r="I298" s="418">
        <v>692.59999999999991</v>
      </c>
      <c r="J298" s="418">
        <v>699.35</v>
      </c>
      <c r="K298" s="417">
        <v>685.85</v>
      </c>
      <c r="L298" s="417">
        <v>674</v>
      </c>
      <c r="M298" s="417">
        <v>38.573419999999999</v>
      </c>
    </row>
    <row r="299" spans="1:13">
      <c r="A299" s="245">
        <v>289</v>
      </c>
      <c r="B299" s="419" t="s">
        <v>417</v>
      </c>
      <c r="C299" s="417">
        <v>44.25</v>
      </c>
      <c r="D299" s="418">
        <v>44.866666666666674</v>
      </c>
      <c r="E299" s="418">
        <v>42.58333333333335</v>
      </c>
      <c r="F299" s="418">
        <v>40.916666666666679</v>
      </c>
      <c r="G299" s="418">
        <v>38.633333333333354</v>
      </c>
      <c r="H299" s="418">
        <v>46.533333333333346</v>
      </c>
      <c r="I299" s="418">
        <v>48.816666666666677</v>
      </c>
      <c r="J299" s="418">
        <v>50.483333333333341</v>
      </c>
      <c r="K299" s="417">
        <v>47.15</v>
      </c>
      <c r="L299" s="417">
        <v>43.2</v>
      </c>
      <c r="M299" s="417">
        <v>80.610439999999997</v>
      </c>
    </row>
    <row r="300" spans="1:13">
      <c r="A300" s="245">
        <v>290</v>
      </c>
      <c r="B300" s="419" t="s">
        <v>418</v>
      </c>
      <c r="C300" s="417">
        <v>1767.5</v>
      </c>
      <c r="D300" s="418">
        <v>1786.4333333333334</v>
      </c>
      <c r="E300" s="418">
        <v>1738.8666666666668</v>
      </c>
      <c r="F300" s="418">
        <v>1710.2333333333333</v>
      </c>
      <c r="G300" s="418">
        <v>1662.6666666666667</v>
      </c>
      <c r="H300" s="418">
        <v>1815.0666666666668</v>
      </c>
      <c r="I300" s="418">
        <v>1862.6333333333334</v>
      </c>
      <c r="J300" s="418">
        <v>1891.2666666666669</v>
      </c>
      <c r="K300" s="417">
        <v>1834</v>
      </c>
      <c r="L300" s="417">
        <v>1757.8</v>
      </c>
      <c r="M300" s="417">
        <v>0.57733999999999996</v>
      </c>
    </row>
    <row r="301" spans="1:13">
      <c r="A301" s="245">
        <v>291</v>
      </c>
      <c r="B301" s="419" t="s">
        <v>135</v>
      </c>
      <c r="C301" s="417">
        <v>1140.0999999999999</v>
      </c>
      <c r="D301" s="418">
        <v>1144.5</v>
      </c>
      <c r="E301" s="418">
        <v>1131.5999999999999</v>
      </c>
      <c r="F301" s="418">
        <v>1123.0999999999999</v>
      </c>
      <c r="G301" s="418">
        <v>1110.1999999999998</v>
      </c>
      <c r="H301" s="418">
        <v>1153</v>
      </c>
      <c r="I301" s="418">
        <v>1165.9000000000001</v>
      </c>
      <c r="J301" s="418">
        <v>1174.4000000000001</v>
      </c>
      <c r="K301" s="417">
        <v>1157.4000000000001</v>
      </c>
      <c r="L301" s="417">
        <v>1136</v>
      </c>
      <c r="M301" s="417">
        <v>7.7240399999999996</v>
      </c>
    </row>
    <row r="302" spans="1:13">
      <c r="A302" s="245">
        <v>292</v>
      </c>
      <c r="B302" s="419" t="s">
        <v>419</v>
      </c>
      <c r="C302" s="417">
        <v>3691.8</v>
      </c>
      <c r="D302" s="418">
        <v>3710.65</v>
      </c>
      <c r="E302" s="418">
        <v>3641.2000000000003</v>
      </c>
      <c r="F302" s="418">
        <v>3590.6000000000004</v>
      </c>
      <c r="G302" s="418">
        <v>3521.1500000000005</v>
      </c>
      <c r="H302" s="418">
        <v>3761.25</v>
      </c>
      <c r="I302" s="418">
        <v>3830.7</v>
      </c>
      <c r="J302" s="418">
        <v>3881.2999999999997</v>
      </c>
      <c r="K302" s="417">
        <v>3780.1</v>
      </c>
      <c r="L302" s="417">
        <v>3660.05</v>
      </c>
      <c r="M302" s="417">
        <v>0.39301999999999998</v>
      </c>
    </row>
    <row r="303" spans="1:13">
      <c r="A303" s="245">
        <v>293</v>
      </c>
      <c r="B303" s="419" t="s">
        <v>420</v>
      </c>
      <c r="C303" s="417">
        <v>847.95</v>
      </c>
      <c r="D303" s="418">
        <v>851.66666666666663</v>
      </c>
      <c r="E303" s="418">
        <v>841.33333333333326</v>
      </c>
      <c r="F303" s="418">
        <v>834.71666666666658</v>
      </c>
      <c r="G303" s="418">
        <v>824.38333333333321</v>
      </c>
      <c r="H303" s="418">
        <v>858.2833333333333</v>
      </c>
      <c r="I303" s="418">
        <v>868.61666666666656</v>
      </c>
      <c r="J303" s="418">
        <v>875.23333333333335</v>
      </c>
      <c r="K303" s="417">
        <v>862</v>
      </c>
      <c r="L303" s="417">
        <v>845.05</v>
      </c>
      <c r="M303" s="417">
        <v>0.12041</v>
      </c>
    </row>
    <row r="304" spans="1:13">
      <c r="A304" s="245">
        <v>294</v>
      </c>
      <c r="B304" s="419" t="s">
        <v>421</v>
      </c>
      <c r="C304" s="417">
        <v>54.7</v>
      </c>
      <c r="D304" s="418">
        <v>54.933333333333337</v>
      </c>
      <c r="E304" s="418">
        <v>53.666666666666671</v>
      </c>
      <c r="F304" s="418">
        <v>52.633333333333333</v>
      </c>
      <c r="G304" s="418">
        <v>51.366666666666667</v>
      </c>
      <c r="H304" s="418">
        <v>55.966666666666676</v>
      </c>
      <c r="I304" s="418">
        <v>57.233333333333341</v>
      </c>
      <c r="J304" s="418">
        <v>58.26666666666668</v>
      </c>
      <c r="K304" s="417">
        <v>56.2</v>
      </c>
      <c r="L304" s="417">
        <v>53.9</v>
      </c>
      <c r="M304" s="417">
        <v>80.845870000000005</v>
      </c>
    </row>
    <row r="305" spans="1:13">
      <c r="A305" s="245">
        <v>295</v>
      </c>
      <c r="B305" s="419" t="s">
        <v>422</v>
      </c>
      <c r="C305" s="417">
        <v>189.7</v>
      </c>
      <c r="D305" s="418">
        <v>191.4</v>
      </c>
      <c r="E305" s="418">
        <v>187.3</v>
      </c>
      <c r="F305" s="418">
        <v>184.9</v>
      </c>
      <c r="G305" s="418">
        <v>180.8</v>
      </c>
      <c r="H305" s="418">
        <v>193.8</v>
      </c>
      <c r="I305" s="418">
        <v>197.89999999999998</v>
      </c>
      <c r="J305" s="418">
        <v>200.3</v>
      </c>
      <c r="K305" s="417">
        <v>195.5</v>
      </c>
      <c r="L305" s="417">
        <v>189</v>
      </c>
      <c r="M305" s="417">
        <v>7.5053299999999998</v>
      </c>
    </row>
    <row r="306" spans="1:13">
      <c r="A306" s="245">
        <v>296</v>
      </c>
      <c r="B306" s="419" t="s">
        <v>146</v>
      </c>
      <c r="C306" s="417">
        <v>80417.95</v>
      </c>
      <c r="D306" s="418">
        <v>80619.3</v>
      </c>
      <c r="E306" s="418">
        <v>79898.650000000009</v>
      </c>
      <c r="F306" s="418">
        <v>79379.350000000006</v>
      </c>
      <c r="G306" s="418">
        <v>78658.700000000012</v>
      </c>
      <c r="H306" s="418">
        <v>81138.600000000006</v>
      </c>
      <c r="I306" s="418">
        <v>81859.25</v>
      </c>
      <c r="J306" s="418">
        <v>82378.55</v>
      </c>
      <c r="K306" s="417">
        <v>81339.95</v>
      </c>
      <c r="L306" s="417">
        <v>80100</v>
      </c>
      <c r="M306" s="417">
        <v>5.867E-2</v>
      </c>
    </row>
    <row r="307" spans="1:13">
      <c r="A307" s="245">
        <v>297</v>
      </c>
      <c r="B307" s="419" t="s">
        <v>143</v>
      </c>
      <c r="C307" s="417">
        <v>1165.25</v>
      </c>
      <c r="D307" s="418">
        <v>1170.1166666666668</v>
      </c>
      <c r="E307" s="418">
        <v>1157.4333333333336</v>
      </c>
      <c r="F307" s="418">
        <v>1149.6166666666668</v>
      </c>
      <c r="G307" s="418">
        <v>1136.9333333333336</v>
      </c>
      <c r="H307" s="418">
        <v>1177.9333333333336</v>
      </c>
      <c r="I307" s="418">
        <v>1190.616666666667</v>
      </c>
      <c r="J307" s="418">
        <v>1198.4333333333336</v>
      </c>
      <c r="K307" s="417">
        <v>1182.8</v>
      </c>
      <c r="L307" s="417">
        <v>1162.3</v>
      </c>
      <c r="M307" s="417">
        <v>7.9118000000000004</v>
      </c>
    </row>
    <row r="308" spans="1:13">
      <c r="A308" s="245">
        <v>298</v>
      </c>
      <c r="B308" s="419" t="s">
        <v>423</v>
      </c>
      <c r="C308" s="417">
        <v>3813.75</v>
      </c>
      <c r="D308" s="418">
        <v>3829.6666666666665</v>
      </c>
      <c r="E308" s="418">
        <v>3784.333333333333</v>
      </c>
      <c r="F308" s="418">
        <v>3754.9166666666665</v>
      </c>
      <c r="G308" s="418">
        <v>3709.583333333333</v>
      </c>
      <c r="H308" s="418">
        <v>3859.083333333333</v>
      </c>
      <c r="I308" s="418">
        <v>3904.4166666666661</v>
      </c>
      <c r="J308" s="418">
        <v>3933.833333333333</v>
      </c>
      <c r="K308" s="417">
        <v>3875</v>
      </c>
      <c r="L308" s="417">
        <v>3800.25</v>
      </c>
      <c r="M308" s="417">
        <v>4.0480000000000002E-2</v>
      </c>
    </row>
    <row r="309" spans="1:13">
      <c r="A309" s="245">
        <v>299</v>
      </c>
      <c r="B309" s="419" t="s">
        <v>424</v>
      </c>
      <c r="C309" s="417">
        <v>306.85000000000002</v>
      </c>
      <c r="D309" s="418">
        <v>308.06666666666666</v>
      </c>
      <c r="E309" s="418">
        <v>302.83333333333331</v>
      </c>
      <c r="F309" s="418">
        <v>298.81666666666666</v>
      </c>
      <c r="G309" s="418">
        <v>293.58333333333331</v>
      </c>
      <c r="H309" s="418">
        <v>312.08333333333331</v>
      </c>
      <c r="I309" s="418">
        <v>317.31666666666666</v>
      </c>
      <c r="J309" s="418">
        <v>321.33333333333331</v>
      </c>
      <c r="K309" s="417">
        <v>313.3</v>
      </c>
      <c r="L309" s="417">
        <v>304.05</v>
      </c>
      <c r="M309" s="417">
        <v>2.0047600000000001</v>
      </c>
    </row>
    <row r="310" spans="1:13">
      <c r="A310" s="245">
        <v>300</v>
      </c>
      <c r="B310" s="419" t="s">
        <v>137</v>
      </c>
      <c r="C310" s="417">
        <v>160.65</v>
      </c>
      <c r="D310" s="418">
        <v>160.98333333333332</v>
      </c>
      <c r="E310" s="418">
        <v>158.86666666666665</v>
      </c>
      <c r="F310" s="418">
        <v>157.08333333333331</v>
      </c>
      <c r="G310" s="418">
        <v>154.96666666666664</v>
      </c>
      <c r="H310" s="418">
        <v>162.76666666666665</v>
      </c>
      <c r="I310" s="418">
        <v>164.88333333333333</v>
      </c>
      <c r="J310" s="418">
        <v>166.66666666666666</v>
      </c>
      <c r="K310" s="417">
        <v>163.1</v>
      </c>
      <c r="L310" s="417">
        <v>159.19999999999999</v>
      </c>
      <c r="M310" s="417">
        <v>57.4495</v>
      </c>
    </row>
    <row r="311" spans="1:13">
      <c r="A311" s="245">
        <v>301</v>
      </c>
      <c r="B311" s="419" t="s">
        <v>136</v>
      </c>
      <c r="C311" s="417">
        <v>776.25</v>
      </c>
      <c r="D311" s="418">
        <v>778.2833333333333</v>
      </c>
      <c r="E311" s="418">
        <v>768.96666666666658</v>
      </c>
      <c r="F311" s="418">
        <v>761.68333333333328</v>
      </c>
      <c r="G311" s="418">
        <v>752.36666666666656</v>
      </c>
      <c r="H311" s="418">
        <v>785.56666666666661</v>
      </c>
      <c r="I311" s="418">
        <v>794.88333333333321</v>
      </c>
      <c r="J311" s="418">
        <v>802.16666666666663</v>
      </c>
      <c r="K311" s="417">
        <v>787.6</v>
      </c>
      <c r="L311" s="417">
        <v>771</v>
      </c>
      <c r="M311" s="417">
        <v>20.100269999999998</v>
      </c>
    </row>
    <row r="312" spans="1:13">
      <c r="A312" s="245">
        <v>302</v>
      </c>
      <c r="B312" s="419" t="s">
        <v>425</v>
      </c>
      <c r="C312" s="417">
        <v>231.25</v>
      </c>
      <c r="D312" s="418">
        <v>233.71666666666667</v>
      </c>
      <c r="E312" s="418">
        <v>227.53333333333333</v>
      </c>
      <c r="F312" s="418">
        <v>223.81666666666666</v>
      </c>
      <c r="G312" s="418">
        <v>217.63333333333333</v>
      </c>
      <c r="H312" s="418">
        <v>237.43333333333334</v>
      </c>
      <c r="I312" s="418">
        <v>243.61666666666667</v>
      </c>
      <c r="J312" s="418">
        <v>247.33333333333334</v>
      </c>
      <c r="K312" s="417">
        <v>239.9</v>
      </c>
      <c r="L312" s="417">
        <v>230</v>
      </c>
      <c r="M312" s="417">
        <v>1.05507</v>
      </c>
    </row>
    <row r="313" spans="1:13">
      <c r="A313" s="245">
        <v>303</v>
      </c>
      <c r="B313" s="419" t="s">
        <v>426</v>
      </c>
      <c r="C313" s="417">
        <v>295.64999999999998</v>
      </c>
      <c r="D313" s="418">
        <v>297.05</v>
      </c>
      <c r="E313" s="418">
        <v>288.70000000000005</v>
      </c>
      <c r="F313" s="418">
        <v>281.75000000000006</v>
      </c>
      <c r="G313" s="418">
        <v>273.40000000000009</v>
      </c>
      <c r="H313" s="418">
        <v>304</v>
      </c>
      <c r="I313" s="418">
        <v>312.35000000000002</v>
      </c>
      <c r="J313" s="418">
        <v>319.29999999999995</v>
      </c>
      <c r="K313" s="417">
        <v>305.39999999999998</v>
      </c>
      <c r="L313" s="417">
        <v>290.10000000000002</v>
      </c>
      <c r="M313" s="417">
        <v>11.353669999999999</v>
      </c>
    </row>
    <row r="314" spans="1:13">
      <c r="A314" s="245">
        <v>304</v>
      </c>
      <c r="B314" s="419" t="s">
        <v>427</v>
      </c>
      <c r="C314" s="417">
        <v>582.04999999999995</v>
      </c>
      <c r="D314" s="418">
        <v>582.4666666666667</v>
      </c>
      <c r="E314" s="418">
        <v>572.18333333333339</v>
      </c>
      <c r="F314" s="418">
        <v>562.31666666666672</v>
      </c>
      <c r="G314" s="418">
        <v>552.03333333333342</v>
      </c>
      <c r="H314" s="418">
        <v>592.33333333333337</v>
      </c>
      <c r="I314" s="418">
        <v>602.61666666666667</v>
      </c>
      <c r="J314" s="418">
        <v>612.48333333333335</v>
      </c>
      <c r="K314" s="417">
        <v>592.75</v>
      </c>
      <c r="L314" s="417">
        <v>572.6</v>
      </c>
      <c r="M314" s="417">
        <v>0.69247000000000003</v>
      </c>
    </row>
    <row r="315" spans="1:13">
      <c r="A315" s="245">
        <v>305</v>
      </c>
      <c r="B315" s="419" t="s">
        <v>138</v>
      </c>
      <c r="C315" s="417">
        <v>174.5</v>
      </c>
      <c r="D315" s="418">
        <v>175.78333333333333</v>
      </c>
      <c r="E315" s="418">
        <v>172.21666666666667</v>
      </c>
      <c r="F315" s="418">
        <v>169.93333333333334</v>
      </c>
      <c r="G315" s="418">
        <v>166.36666666666667</v>
      </c>
      <c r="H315" s="418">
        <v>178.06666666666666</v>
      </c>
      <c r="I315" s="418">
        <v>181.63333333333333</v>
      </c>
      <c r="J315" s="418">
        <v>183.91666666666666</v>
      </c>
      <c r="K315" s="417">
        <v>179.35</v>
      </c>
      <c r="L315" s="417">
        <v>173.5</v>
      </c>
      <c r="M315" s="417">
        <v>49.223350000000003</v>
      </c>
    </row>
    <row r="316" spans="1:13">
      <c r="A316" s="245">
        <v>306</v>
      </c>
      <c r="B316" s="419" t="s">
        <v>261</v>
      </c>
      <c r="C316" s="417">
        <v>48.35</v>
      </c>
      <c r="D316" s="418">
        <v>49.016666666666673</v>
      </c>
      <c r="E316" s="418">
        <v>47.583333333333343</v>
      </c>
      <c r="F316" s="418">
        <v>46.81666666666667</v>
      </c>
      <c r="G316" s="418">
        <v>45.38333333333334</v>
      </c>
      <c r="H316" s="418">
        <v>49.783333333333346</v>
      </c>
      <c r="I316" s="418">
        <v>51.216666666666669</v>
      </c>
      <c r="J316" s="418">
        <v>51.983333333333348</v>
      </c>
      <c r="K316" s="417">
        <v>50.45</v>
      </c>
      <c r="L316" s="417">
        <v>48.25</v>
      </c>
      <c r="M316" s="417">
        <v>23.640170000000001</v>
      </c>
    </row>
    <row r="317" spans="1:13">
      <c r="A317" s="245">
        <v>307</v>
      </c>
      <c r="B317" s="419" t="s">
        <v>139</v>
      </c>
      <c r="C317" s="417">
        <v>527.15</v>
      </c>
      <c r="D317" s="418">
        <v>530.38333333333333</v>
      </c>
      <c r="E317" s="418">
        <v>522.26666666666665</v>
      </c>
      <c r="F317" s="418">
        <v>517.38333333333333</v>
      </c>
      <c r="G317" s="418">
        <v>509.26666666666665</v>
      </c>
      <c r="H317" s="418">
        <v>535.26666666666665</v>
      </c>
      <c r="I317" s="418">
        <v>543.38333333333321</v>
      </c>
      <c r="J317" s="418">
        <v>548.26666666666665</v>
      </c>
      <c r="K317" s="417">
        <v>538.5</v>
      </c>
      <c r="L317" s="417">
        <v>525.5</v>
      </c>
      <c r="M317" s="417">
        <v>19.83623</v>
      </c>
    </row>
    <row r="318" spans="1:13">
      <c r="A318" s="245">
        <v>308</v>
      </c>
      <c r="B318" s="419" t="s">
        <v>140</v>
      </c>
      <c r="C318" s="417">
        <v>7401.2</v>
      </c>
      <c r="D318" s="418">
        <v>7428.0666666666666</v>
      </c>
      <c r="E318" s="418">
        <v>7358.1333333333332</v>
      </c>
      <c r="F318" s="418">
        <v>7315.0666666666666</v>
      </c>
      <c r="G318" s="418">
        <v>7245.1333333333332</v>
      </c>
      <c r="H318" s="418">
        <v>7471.1333333333332</v>
      </c>
      <c r="I318" s="418">
        <v>7541.0666666666657</v>
      </c>
      <c r="J318" s="418">
        <v>7584.1333333333332</v>
      </c>
      <c r="K318" s="417">
        <v>7498</v>
      </c>
      <c r="L318" s="417">
        <v>7385</v>
      </c>
      <c r="M318" s="417">
        <v>3.9194</v>
      </c>
    </row>
    <row r="319" spans="1:13">
      <c r="A319" s="245">
        <v>309</v>
      </c>
      <c r="B319" s="419" t="s">
        <v>142</v>
      </c>
      <c r="C319" s="417">
        <v>1048.75</v>
      </c>
      <c r="D319" s="418">
        <v>1052.3166666666666</v>
      </c>
      <c r="E319" s="418">
        <v>1037.2333333333331</v>
      </c>
      <c r="F319" s="418">
        <v>1025.7166666666665</v>
      </c>
      <c r="G319" s="418">
        <v>1010.633333333333</v>
      </c>
      <c r="H319" s="418">
        <v>1063.8333333333333</v>
      </c>
      <c r="I319" s="418">
        <v>1078.9166666666667</v>
      </c>
      <c r="J319" s="418">
        <v>1090.4333333333334</v>
      </c>
      <c r="K319" s="417">
        <v>1067.4000000000001</v>
      </c>
      <c r="L319" s="417">
        <v>1040.8</v>
      </c>
      <c r="M319" s="417">
        <v>8.11327</v>
      </c>
    </row>
    <row r="320" spans="1:13">
      <c r="A320" s="245">
        <v>310</v>
      </c>
      <c r="B320" s="419" t="s">
        <v>884</v>
      </c>
      <c r="C320" s="417">
        <v>285.05</v>
      </c>
      <c r="D320" s="418">
        <v>286.25</v>
      </c>
      <c r="E320" s="418">
        <v>282.8</v>
      </c>
      <c r="F320" s="418">
        <v>280.55</v>
      </c>
      <c r="G320" s="418">
        <v>277.10000000000002</v>
      </c>
      <c r="H320" s="418">
        <v>288.5</v>
      </c>
      <c r="I320" s="418">
        <v>291.95000000000005</v>
      </c>
      <c r="J320" s="418">
        <v>294.2</v>
      </c>
      <c r="K320" s="417">
        <v>289.7</v>
      </c>
      <c r="L320" s="417">
        <v>284</v>
      </c>
      <c r="M320" s="417">
        <v>15.477499999999999</v>
      </c>
    </row>
    <row r="321" spans="1:13">
      <c r="A321" s="245">
        <v>311</v>
      </c>
      <c r="B321" s="419" t="s">
        <v>885</v>
      </c>
      <c r="C321" s="417">
        <v>242.9</v>
      </c>
      <c r="D321" s="418">
        <v>245.15</v>
      </c>
      <c r="E321" s="418">
        <v>239.25</v>
      </c>
      <c r="F321" s="418">
        <v>235.6</v>
      </c>
      <c r="G321" s="418">
        <v>229.7</v>
      </c>
      <c r="H321" s="418">
        <v>248.8</v>
      </c>
      <c r="I321" s="418">
        <v>254.70000000000005</v>
      </c>
      <c r="J321" s="418">
        <v>258.35000000000002</v>
      </c>
      <c r="K321" s="417">
        <v>251.05</v>
      </c>
      <c r="L321" s="417">
        <v>241.5</v>
      </c>
      <c r="M321" s="417">
        <v>6.2548899999999996</v>
      </c>
    </row>
    <row r="322" spans="1:13">
      <c r="A322" s="245">
        <v>312</v>
      </c>
      <c r="B322" s="419" t="s">
        <v>428</v>
      </c>
      <c r="C322" s="417">
        <v>2974.45</v>
      </c>
      <c r="D322" s="418">
        <v>2971.2999999999997</v>
      </c>
      <c r="E322" s="418">
        <v>2944.2499999999995</v>
      </c>
      <c r="F322" s="418">
        <v>2914.0499999999997</v>
      </c>
      <c r="G322" s="418">
        <v>2886.9999999999995</v>
      </c>
      <c r="H322" s="418">
        <v>3001.4999999999995</v>
      </c>
      <c r="I322" s="418">
        <v>3028.5499999999997</v>
      </c>
      <c r="J322" s="418">
        <v>3058.7499999999995</v>
      </c>
      <c r="K322" s="417">
        <v>2998.35</v>
      </c>
      <c r="L322" s="417">
        <v>2941.1</v>
      </c>
      <c r="M322" s="417">
        <v>0.70104999999999995</v>
      </c>
    </row>
    <row r="323" spans="1:13">
      <c r="A323" s="245">
        <v>313</v>
      </c>
      <c r="B323" s="419" t="s">
        <v>144</v>
      </c>
      <c r="C323" s="417">
        <v>2522.6999999999998</v>
      </c>
      <c r="D323" s="418">
        <v>2532.2166666666667</v>
      </c>
      <c r="E323" s="418">
        <v>2502.4833333333336</v>
      </c>
      <c r="F323" s="418">
        <v>2482.2666666666669</v>
      </c>
      <c r="G323" s="418">
        <v>2452.5333333333338</v>
      </c>
      <c r="H323" s="418">
        <v>2552.4333333333334</v>
      </c>
      <c r="I323" s="418">
        <v>2582.1666666666661</v>
      </c>
      <c r="J323" s="418">
        <v>2602.3833333333332</v>
      </c>
      <c r="K323" s="417">
        <v>2561.9499999999998</v>
      </c>
      <c r="L323" s="417">
        <v>2512</v>
      </c>
      <c r="M323" s="417">
        <v>3.5953499999999998</v>
      </c>
    </row>
    <row r="324" spans="1:13">
      <c r="A324" s="245">
        <v>314</v>
      </c>
      <c r="B324" s="419" t="s">
        <v>429</v>
      </c>
      <c r="C324" s="417">
        <v>125.5</v>
      </c>
      <c r="D324" s="418">
        <v>126.85000000000001</v>
      </c>
      <c r="E324" s="418">
        <v>123.70000000000002</v>
      </c>
      <c r="F324" s="418">
        <v>121.9</v>
      </c>
      <c r="G324" s="418">
        <v>118.75000000000001</v>
      </c>
      <c r="H324" s="418">
        <v>128.65000000000003</v>
      </c>
      <c r="I324" s="418">
        <v>131.80000000000001</v>
      </c>
      <c r="J324" s="418">
        <v>133.60000000000002</v>
      </c>
      <c r="K324" s="417">
        <v>130</v>
      </c>
      <c r="L324" s="417">
        <v>125.05</v>
      </c>
      <c r="M324" s="417">
        <v>2.8881899999999998</v>
      </c>
    </row>
    <row r="325" spans="1:13">
      <c r="A325" s="245">
        <v>315</v>
      </c>
      <c r="B325" s="419" t="s">
        <v>430</v>
      </c>
      <c r="C325" s="417">
        <v>630.75</v>
      </c>
      <c r="D325" s="418">
        <v>634.95000000000005</v>
      </c>
      <c r="E325" s="418">
        <v>625.75000000000011</v>
      </c>
      <c r="F325" s="418">
        <v>620.75000000000011</v>
      </c>
      <c r="G325" s="418">
        <v>611.55000000000018</v>
      </c>
      <c r="H325" s="418">
        <v>639.95000000000005</v>
      </c>
      <c r="I325" s="418">
        <v>649.14999999999986</v>
      </c>
      <c r="J325" s="418">
        <v>654.15</v>
      </c>
      <c r="K325" s="417">
        <v>644.15</v>
      </c>
      <c r="L325" s="417">
        <v>629.95000000000005</v>
      </c>
      <c r="M325" s="417">
        <v>5.1098100000000004</v>
      </c>
    </row>
    <row r="326" spans="1:13">
      <c r="A326" s="245">
        <v>316</v>
      </c>
      <c r="B326" s="419" t="s">
        <v>735</v>
      </c>
      <c r="C326" s="417">
        <v>198.8</v>
      </c>
      <c r="D326" s="418">
        <v>200.35</v>
      </c>
      <c r="E326" s="418">
        <v>196.7</v>
      </c>
      <c r="F326" s="418">
        <v>194.6</v>
      </c>
      <c r="G326" s="418">
        <v>190.95</v>
      </c>
      <c r="H326" s="418">
        <v>202.45</v>
      </c>
      <c r="I326" s="418">
        <v>206.10000000000002</v>
      </c>
      <c r="J326" s="418">
        <v>208.2</v>
      </c>
      <c r="K326" s="417">
        <v>204</v>
      </c>
      <c r="L326" s="417">
        <v>198.25</v>
      </c>
      <c r="M326" s="417">
        <v>3.2403900000000001</v>
      </c>
    </row>
    <row r="327" spans="1:13">
      <c r="A327" s="245">
        <v>317</v>
      </c>
      <c r="B327" s="419" t="s">
        <v>431</v>
      </c>
      <c r="C327" s="417">
        <v>945.4</v>
      </c>
      <c r="D327" s="418">
        <v>953.4</v>
      </c>
      <c r="E327" s="418">
        <v>917</v>
      </c>
      <c r="F327" s="418">
        <v>888.6</v>
      </c>
      <c r="G327" s="418">
        <v>852.2</v>
      </c>
      <c r="H327" s="418">
        <v>981.8</v>
      </c>
      <c r="I327" s="418">
        <v>1018.1999999999998</v>
      </c>
      <c r="J327" s="418">
        <v>1046.5999999999999</v>
      </c>
      <c r="K327" s="417">
        <v>989.8</v>
      </c>
      <c r="L327" s="417">
        <v>925</v>
      </c>
      <c r="M327" s="417">
        <v>25.019169999999999</v>
      </c>
    </row>
    <row r="328" spans="1:13">
      <c r="A328" s="245">
        <v>318</v>
      </c>
      <c r="B328" s="419" t="s">
        <v>262</v>
      </c>
      <c r="C328" s="417">
        <v>2176.4</v>
      </c>
      <c r="D328" s="418">
        <v>2183.7999999999997</v>
      </c>
      <c r="E328" s="418">
        <v>2152.5999999999995</v>
      </c>
      <c r="F328" s="418">
        <v>2128.7999999999997</v>
      </c>
      <c r="G328" s="418">
        <v>2097.5999999999995</v>
      </c>
      <c r="H328" s="418">
        <v>2207.5999999999995</v>
      </c>
      <c r="I328" s="418">
        <v>2238.7999999999993</v>
      </c>
      <c r="J328" s="418">
        <v>2262.5999999999995</v>
      </c>
      <c r="K328" s="417">
        <v>2215</v>
      </c>
      <c r="L328" s="417">
        <v>2160</v>
      </c>
      <c r="M328" s="417">
        <v>4.6052400000000002</v>
      </c>
    </row>
    <row r="329" spans="1:13">
      <c r="A329" s="245">
        <v>319</v>
      </c>
      <c r="B329" s="419" t="s">
        <v>432</v>
      </c>
      <c r="C329" s="417">
        <v>1519.5</v>
      </c>
      <c r="D329" s="418">
        <v>1514.6333333333332</v>
      </c>
      <c r="E329" s="418">
        <v>1500.2666666666664</v>
      </c>
      <c r="F329" s="418">
        <v>1481.0333333333333</v>
      </c>
      <c r="G329" s="418">
        <v>1466.6666666666665</v>
      </c>
      <c r="H329" s="418">
        <v>1533.8666666666663</v>
      </c>
      <c r="I329" s="418">
        <v>1548.2333333333331</v>
      </c>
      <c r="J329" s="418">
        <v>1567.4666666666662</v>
      </c>
      <c r="K329" s="417">
        <v>1529</v>
      </c>
      <c r="L329" s="417">
        <v>1495.4</v>
      </c>
      <c r="M329" s="417">
        <v>1.4500999999999999</v>
      </c>
    </row>
    <row r="330" spans="1:13">
      <c r="A330" s="245">
        <v>320</v>
      </c>
      <c r="B330" s="419" t="s">
        <v>147</v>
      </c>
      <c r="C330" s="417">
        <v>1533.25</v>
      </c>
      <c r="D330" s="418">
        <v>1544.6833333333332</v>
      </c>
      <c r="E330" s="418">
        <v>1517.1666666666663</v>
      </c>
      <c r="F330" s="418">
        <v>1501.083333333333</v>
      </c>
      <c r="G330" s="418">
        <v>1473.5666666666662</v>
      </c>
      <c r="H330" s="418">
        <v>1560.7666666666664</v>
      </c>
      <c r="I330" s="418">
        <v>1588.2833333333333</v>
      </c>
      <c r="J330" s="418">
        <v>1604.3666666666666</v>
      </c>
      <c r="K330" s="417">
        <v>1572.2</v>
      </c>
      <c r="L330" s="417">
        <v>1528.6</v>
      </c>
      <c r="M330" s="417">
        <v>6.8051500000000003</v>
      </c>
    </row>
    <row r="331" spans="1:13">
      <c r="A331" s="245">
        <v>321</v>
      </c>
      <c r="B331" s="419" t="s">
        <v>263</v>
      </c>
      <c r="C331" s="417">
        <v>1063.95</v>
      </c>
      <c r="D331" s="418">
        <v>1077.3166666666666</v>
      </c>
      <c r="E331" s="418">
        <v>1046.6333333333332</v>
      </c>
      <c r="F331" s="418">
        <v>1029.3166666666666</v>
      </c>
      <c r="G331" s="418">
        <v>998.63333333333321</v>
      </c>
      <c r="H331" s="418">
        <v>1094.6333333333332</v>
      </c>
      <c r="I331" s="418">
        <v>1125.3166666666666</v>
      </c>
      <c r="J331" s="418">
        <v>1142.6333333333332</v>
      </c>
      <c r="K331" s="417">
        <v>1108</v>
      </c>
      <c r="L331" s="417">
        <v>1060</v>
      </c>
      <c r="M331" s="417">
        <v>8.9385899999999996</v>
      </c>
    </row>
    <row r="332" spans="1:13">
      <c r="A332" s="245">
        <v>322</v>
      </c>
      <c r="B332" s="419" t="s">
        <v>149</v>
      </c>
      <c r="C332" s="417">
        <v>53.25</v>
      </c>
      <c r="D332" s="418">
        <v>53.333333333333336</v>
      </c>
      <c r="E332" s="418">
        <v>52.516666666666673</v>
      </c>
      <c r="F332" s="418">
        <v>51.783333333333339</v>
      </c>
      <c r="G332" s="418">
        <v>50.966666666666676</v>
      </c>
      <c r="H332" s="418">
        <v>54.06666666666667</v>
      </c>
      <c r="I332" s="418">
        <v>54.883333333333333</v>
      </c>
      <c r="J332" s="418">
        <v>55.616666666666667</v>
      </c>
      <c r="K332" s="417">
        <v>54.15</v>
      </c>
      <c r="L332" s="417">
        <v>52.6</v>
      </c>
      <c r="M332" s="417">
        <v>67.880719999999997</v>
      </c>
    </row>
    <row r="333" spans="1:13">
      <c r="A333" s="245">
        <v>323</v>
      </c>
      <c r="B333" s="419" t="s">
        <v>150</v>
      </c>
      <c r="C333" s="417">
        <v>90.7</v>
      </c>
      <c r="D333" s="418">
        <v>90.883333333333326</v>
      </c>
      <c r="E333" s="418">
        <v>88.916666666666657</v>
      </c>
      <c r="F333" s="418">
        <v>87.133333333333326</v>
      </c>
      <c r="G333" s="418">
        <v>85.166666666666657</v>
      </c>
      <c r="H333" s="418">
        <v>92.666666666666657</v>
      </c>
      <c r="I333" s="418">
        <v>94.633333333333326</v>
      </c>
      <c r="J333" s="418">
        <v>96.416666666666657</v>
      </c>
      <c r="K333" s="417">
        <v>92.85</v>
      </c>
      <c r="L333" s="417">
        <v>89.1</v>
      </c>
      <c r="M333" s="417">
        <v>67.463120000000004</v>
      </c>
    </row>
    <row r="334" spans="1:13">
      <c r="A334" s="245">
        <v>324</v>
      </c>
      <c r="B334" s="419" t="s">
        <v>433</v>
      </c>
      <c r="C334" s="417">
        <v>639.15</v>
      </c>
      <c r="D334" s="418">
        <v>645.36666666666667</v>
      </c>
      <c r="E334" s="418">
        <v>624.7833333333333</v>
      </c>
      <c r="F334" s="418">
        <v>610.41666666666663</v>
      </c>
      <c r="G334" s="418">
        <v>589.83333333333326</v>
      </c>
      <c r="H334" s="418">
        <v>659.73333333333335</v>
      </c>
      <c r="I334" s="418">
        <v>680.31666666666661</v>
      </c>
      <c r="J334" s="418">
        <v>694.68333333333339</v>
      </c>
      <c r="K334" s="417">
        <v>665.95</v>
      </c>
      <c r="L334" s="417">
        <v>631</v>
      </c>
      <c r="M334" s="417">
        <v>2.5235099999999999</v>
      </c>
    </row>
    <row r="335" spans="1:13">
      <c r="A335" s="245">
        <v>325</v>
      </c>
      <c r="B335" s="419" t="s">
        <v>264</v>
      </c>
      <c r="C335" s="417">
        <v>26.15</v>
      </c>
      <c r="D335" s="418">
        <v>26.299999999999997</v>
      </c>
      <c r="E335" s="418">
        <v>25.899999999999995</v>
      </c>
      <c r="F335" s="418">
        <v>25.65</v>
      </c>
      <c r="G335" s="418">
        <v>25.249999999999996</v>
      </c>
      <c r="H335" s="418">
        <v>26.549999999999994</v>
      </c>
      <c r="I335" s="418">
        <v>26.95</v>
      </c>
      <c r="J335" s="418">
        <v>27.199999999999992</v>
      </c>
      <c r="K335" s="417">
        <v>26.7</v>
      </c>
      <c r="L335" s="417">
        <v>26.05</v>
      </c>
      <c r="M335" s="417">
        <v>29.300270000000001</v>
      </c>
    </row>
    <row r="336" spans="1:13">
      <c r="A336" s="245">
        <v>326</v>
      </c>
      <c r="B336" s="419" t="s">
        <v>434</v>
      </c>
      <c r="C336" s="417">
        <v>60.9</v>
      </c>
      <c r="D336" s="418">
        <v>61.54999999999999</v>
      </c>
      <c r="E336" s="418">
        <v>59.899999999999977</v>
      </c>
      <c r="F336" s="418">
        <v>58.899999999999984</v>
      </c>
      <c r="G336" s="418">
        <v>57.249999999999972</v>
      </c>
      <c r="H336" s="418">
        <v>62.549999999999983</v>
      </c>
      <c r="I336" s="418">
        <v>64.2</v>
      </c>
      <c r="J336" s="418">
        <v>65.199999999999989</v>
      </c>
      <c r="K336" s="417">
        <v>63.2</v>
      </c>
      <c r="L336" s="417">
        <v>60.55</v>
      </c>
      <c r="M336" s="417">
        <v>46.500689999999999</v>
      </c>
    </row>
    <row r="337" spans="1:13">
      <c r="A337" s="245">
        <v>327</v>
      </c>
      <c r="B337" s="419" t="s">
        <v>152</v>
      </c>
      <c r="C337" s="417">
        <v>167.1</v>
      </c>
      <c r="D337" s="418">
        <v>167.70000000000002</v>
      </c>
      <c r="E337" s="418">
        <v>165.55000000000004</v>
      </c>
      <c r="F337" s="418">
        <v>164.00000000000003</v>
      </c>
      <c r="G337" s="418">
        <v>161.85000000000005</v>
      </c>
      <c r="H337" s="418">
        <v>169.25000000000003</v>
      </c>
      <c r="I337" s="418">
        <v>171.4</v>
      </c>
      <c r="J337" s="418">
        <v>172.95000000000002</v>
      </c>
      <c r="K337" s="417">
        <v>169.85</v>
      </c>
      <c r="L337" s="417">
        <v>166.15</v>
      </c>
      <c r="M337" s="417">
        <v>319.76361000000003</v>
      </c>
    </row>
    <row r="338" spans="1:13">
      <c r="A338" s="245">
        <v>328</v>
      </c>
      <c r="B338" s="419" t="s">
        <v>676</v>
      </c>
      <c r="C338" s="417">
        <v>245.1</v>
      </c>
      <c r="D338" s="418">
        <v>247</v>
      </c>
      <c r="E338" s="418">
        <v>239.45</v>
      </c>
      <c r="F338" s="418">
        <v>233.79999999999998</v>
      </c>
      <c r="G338" s="418">
        <v>226.24999999999997</v>
      </c>
      <c r="H338" s="418">
        <v>252.65</v>
      </c>
      <c r="I338" s="418">
        <v>260.20000000000005</v>
      </c>
      <c r="J338" s="418">
        <v>265.85000000000002</v>
      </c>
      <c r="K338" s="417">
        <v>254.55</v>
      </c>
      <c r="L338" s="417">
        <v>241.35</v>
      </c>
      <c r="M338" s="417">
        <v>20.193190000000001</v>
      </c>
    </row>
    <row r="339" spans="1:13">
      <c r="A339" s="245">
        <v>329</v>
      </c>
      <c r="B339" s="419" t="s">
        <v>153</v>
      </c>
      <c r="C339" s="417">
        <v>117.45</v>
      </c>
      <c r="D339" s="418">
        <v>117.78333333333335</v>
      </c>
      <c r="E339" s="418">
        <v>116.86666666666669</v>
      </c>
      <c r="F339" s="418">
        <v>116.28333333333335</v>
      </c>
      <c r="G339" s="418">
        <v>115.36666666666669</v>
      </c>
      <c r="H339" s="418">
        <v>118.36666666666669</v>
      </c>
      <c r="I339" s="418">
        <v>119.28333333333335</v>
      </c>
      <c r="J339" s="418">
        <v>119.86666666666669</v>
      </c>
      <c r="K339" s="417">
        <v>118.7</v>
      </c>
      <c r="L339" s="417">
        <v>117.2</v>
      </c>
      <c r="M339" s="417">
        <v>120.37089</v>
      </c>
    </row>
    <row r="340" spans="1:13">
      <c r="A340" s="245">
        <v>330</v>
      </c>
      <c r="B340" s="419" t="s">
        <v>435</v>
      </c>
      <c r="C340" s="417">
        <v>477.7</v>
      </c>
      <c r="D340" s="418">
        <v>478.8</v>
      </c>
      <c r="E340" s="418">
        <v>474.8</v>
      </c>
      <c r="F340" s="418">
        <v>471.9</v>
      </c>
      <c r="G340" s="418">
        <v>467.9</v>
      </c>
      <c r="H340" s="418">
        <v>481.70000000000005</v>
      </c>
      <c r="I340" s="418">
        <v>485.70000000000005</v>
      </c>
      <c r="J340" s="418">
        <v>488.60000000000008</v>
      </c>
      <c r="K340" s="417">
        <v>482.8</v>
      </c>
      <c r="L340" s="417">
        <v>475.9</v>
      </c>
      <c r="M340" s="417">
        <v>3.7362600000000001</v>
      </c>
    </row>
    <row r="341" spans="1:13">
      <c r="A341" s="245">
        <v>331</v>
      </c>
      <c r="B341" s="419" t="s">
        <v>148</v>
      </c>
      <c r="C341" s="417">
        <v>83.2</v>
      </c>
      <c r="D341" s="418">
        <v>83.45</v>
      </c>
      <c r="E341" s="418">
        <v>81.400000000000006</v>
      </c>
      <c r="F341" s="418">
        <v>79.600000000000009</v>
      </c>
      <c r="G341" s="418">
        <v>77.550000000000011</v>
      </c>
      <c r="H341" s="418">
        <v>85.25</v>
      </c>
      <c r="I341" s="418">
        <v>87.299999999999983</v>
      </c>
      <c r="J341" s="418">
        <v>89.1</v>
      </c>
      <c r="K341" s="417">
        <v>85.5</v>
      </c>
      <c r="L341" s="417">
        <v>81.650000000000006</v>
      </c>
      <c r="M341" s="417">
        <v>372.86903999999998</v>
      </c>
    </row>
    <row r="342" spans="1:13">
      <c r="A342" s="245">
        <v>332</v>
      </c>
      <c r="B342" s="419" t="s">
        <v>436</v>
      </c>
      <c r="C342" s="417">
        <v>65.099999999999994</v>
      </c>
      <c r="D342" s="418">
        <v>65.11666666666666</v>
      </c>
      <c r="E342" s="418">
        <v>64.23333333333332</v>
      </c>
      <c r="F342" s="418">
        <v>63.36666666666666</v>
      </c>
      <c r="G342" s="418">
        <v>62.48333333333332</v>
      </c>
      <c r="H342" s="418">
        <v>65.98333333333332</v>
      </c>
      <c r="I342" s="418">
        <v>66.866666666666674</v>
      </c>
      <c r="J342" s="418">
        <v>67.73333333333332</v>
      </c>
      <c r="K342" s="417">
        <v>66</v>
      </c>
      <c r="L342" s="417">
        <v>64.25</v>
      </c>
      <c r="M342" s="417">
        <v>24.19867</v>
      </c>
    </row>
    <row r="343" spans="1:13">
      <c r="A343" s="245">
        <v>333</v>
      </c>
      <c r="B343" s="419" t="s">
        <v>437</v>
      </c>
      <c r="C343" s="417">
        <v>3842.8</v>
      </c>
      <c r="D343" s="418">
        <v>3852.6</v>
      </c>
      <c r="E343" s="418">
        <v>3795.2</v>
      </c>
      <c r="F343" s="418">
        <v>3747.6</v>
      </c>
      <c r="G343" s="418">
        <v>3690.2</v>
      </c>
      <c r="H343" s="418">
        <v>3900.2</v>
      </c>
      <c r="I343" s="418">
        <v>3957.6000000000004</v>
      </c>
      <c r="J343" s="418">
        <v>4005.2</v>
      </c>
      <c r="K343" s="417">
        <v>3910</v>
      </c>
      <c r="L343" s="417">
        <v>3805</v>
      </c>
      <c r="M343" s="417">
        <v>1.39592</v>
      </c>
    </row>
    <row r="344" spans="1:13">
      <c r="A344" s="245">
        <v>334</v>
      </c>
      <c r="B344" s="419" t="s">
        <v>151</v>
      </c>
      <c r="C344" s="417">
        <v>17618.900000000001</v>
      </c>
      <c r="D344" s="418">
        <v>17618.95</v>
      </c>
      <c r="E344" s="418">
        <v>17538.050000000003</v>
      </c>
      <c r="F344" s="418">
        <v>17457.2</v>
      </c>
      <c r="G344" s="418">
        <v>17376.300000000003</v>
      </c>
      <c r="H344" s="418">
        <v>17699.800000000003</v>
      </c>
      <c r="I344" s="418">
        <v>17780.700000000004</v>
      </c>
      <c r="J344" s="418">
        <v>17861.550000000003</v>
      </c>
      <c r="K344" s="417">
        <v>17699.849999999999</v>
      </c>
      <c r="L344" s="417">
        <v>17538.099999999999</v>
      </c>
      <c r="M344" s="417">
        <v>0.29868</v>
      </c>
    </row>
    <row r="345" spans="1:13">
      <c r="A345" s="245">
        <v>335</v>
      </c>
      <c r="B345" s="419" t="s">
        <v>769</v>
      </c>
      <c r="C345" s="417">
        <v>52.35</v>
      </c>
      <c r="D345" s="418">
        <v>53.116666666666667</v>
      </c>
      <c r="E345" s="418">
        <v>50.983333333333334</v>
      </c>
      <c r="F345" s="418">
        <v>49.616666666666667</v>
      </c>
      <c r="G345" s="418">
        <v>47.483333333333334</v>
      </c>
      <c r="H345" s="418">
        <v>54.483333333333334</v>
      </c>
      <c r="I345" s="418">
        <v>56.616666666666674</v>
      </c>
      <c r="J345" s="418">
        <v>57.983333333333334</v>
      </c>
      <c r="K345" s="417">
        <v>55.25</v>
      </c>
      <c r="L345" s="417">
        <v>51.75</v>
      </c>
      <c r="M345" s="417">
        <v>68.058419999999998</v>
      </c>
    </row>
    <row r="346" spans="1:13">
      <c r="A346" s="245">
        <v>336</v>
      </c>
      <c r="B346" s="419" t="s">
        <v>438</v>
      </c>
      <c r="C346" s="417">
        <v>2330.25</v>
      </c>
      <c r="D346" s="418">
        <v>2336.4</v>
      </c>
      <c r="E346" s="418">
        <v>2319.8500000000004</v>
      </c>
      <c r="F346" s="418">
        <v>2309.4500000000003</v>
      </c>
      <c r="G346" s="418">
        <v>2292.9000000000005</v>
      </c>
      <c r="H346" s="418">
        <v>2346.8000000000002</v>
      </c>
      <c r="I346" s="418">
        <v>2363.3500000000004</v>
      </c>
      <c r="J346" s="418">
        <v>2373.75</v>
      </c>
      <c r="K346" s="417">
        <v>2352.9499999999998</v>
      </c>
      <c r="L346" s="417">
        <v>2326</v>
      </c>
      <c r="M346" s="417">
        <v>0.15551000000000001</v>
      </c>
    </row>
    <row r="347" spans="1:13">
      <c r="A347" s="245">
        <v>337</v>
      </c>
      <c r="B347" s="419" t="s">
        <v>768</v>
      </c>
      <c r="C347" s="417">
        <v>377.6</v>
      </c>
      <c r="D347" s="418">
        <v>380.83333333333331</v>
      </c>
      <c r="E347" s="418">
        <v>370.06666666666661</v>
      </c>
      <c r="F347" s="418">
        <v>362.5333333333333</v>
      </c>
      <c r="G347" s="418">
        <v>351.76666666666659</v>
      </c>
      <c r="H347" s="418">
        <v>388.36666666666662</v>
      </c>
      <c r="I347" s="418">
        <v>399.13333333333338</v>
      </c>
      <c r="J347" s="418">
        <v>406.66666666666663</v>
      </c>
      <c r="K347" s="417">
        <v>391.6</v>
      </c>
      <c r="L347" s="417">
        <v>373.3</v>
      </c>
      <c r="M347" s="417">
        <v>37.768009999999997</v>
      </c>
    </row>
    <row r="348" spans="1:13">
      <c r="A348" s="245">
        <v>338</v>
      </c>
      <c r="B348" s="419" t="s">
        <v>265</v>
      </c>
      <c r="C348" s="417">
        <v>664.4</v>
      </c>
      <c r="D348" s="418">
        <v>660.55000000000007</v>
      </c>
      <c r="E348" s="418">
        <v>654.10000000000014</v>
      </c>
      <c r="F348" s="418">
        <v>643.80000000000007</v>
      </c>
      <c r="G348" s="418">
        <v>637.35000000000014</v>
      </c>
      <c r="H348" s="418">
        <v>670.85000000000014</v>
      </c>
      <c r="I348" s="418">
        <v>677.30000000000018</v>
      </c>
      <c r="J348" s="418">
        <v>687.60000000000014</v>
      </c>
      <c r="K348" s="417">
        <v>667</v>
      </c>
      <c r="L348" s="417">
        <v>650.25</v>
      </c>
      <c r="M348" s="417">
        <v>4.7673300000000003</v>
      </c>
    </row>
    <row r="349" spans="1:13">
      <c r="A349" s="245">
        <v>339</v>
      </c>
      <c r="B349" s="419" t="s">
        <v>155</v>
      </c>
      <c r="C349" s="417">
        <v>117.05</v>
      </c>
      <c r="D349" s="418">
        <v>117.76666666666665</v>
      </c>
      <c r="E349" s="418">
        <v>116.1333333333333</v>
      </c>
      <c r="F349" s="418">
        <v>115.21666666666664</v>
      </c>
      <c r="G349" s="418">
        <v>113.58333333333329</v>
      </c>
      <c r="H349" s="418">
        <v>118.68333333333331</v>
      </c>
      <c r="I349" s="418">
        <v>120.31666666666666</v>
      </c>
      <c r="J349" s="418">
        <v>121.23333333333332</v>
      </c>
      <c r="K349" s="417">
        <v>119.4</v>
      </c>
      <c r="L349" s="417">
        <v>116.85</v>
      </c>
      <c r="M349" s="417">
        <v>171.51883000000001</v>
      </c>
    </row>
    <row r="350" spans="1:13">
      <c r="A350" s="245">
        <v>340</v>
      </c>
      <c r="B350" s="419" t="s">
        <v>154</v>
      </c>
      <c r="C350" s="417">
        <v>172.7</v>
      </c>
      <c r="D350" s="418">
        <v>172.61666666666667</v>
      </c>
      <c r="E350" s="418">
        <v>169.23333333333335</v>
      </c>
      <c r="F350" s="418">
        <v>165.76666666666668</v>
      </c>
      <c r="G350" s="418">
        <v>162.38333333333335</v>
      </c>
      <c r="H350" s="418">
        <v>176.08333333333334</v>
      </c>
      <c r="I350" s="418">
        <v>179.46666666666667</v>
      </c>
      <c r="J350" s="418">
        <v>182.93333333333334</v>
      </c>
      <c r="K350" s="417">
        <v>176</v>
      </c>
      <c r="L350" s="417">
        <v>169.15</v>
      </c>
      <c r="M350" s="417">
        <v>14.44388</v>
      </c>
    </row>
    <row r="351" spans="1:13">
      <c r="A351" s="245">
        <v>341</v>
      </c>
      <c r="B351" s="419" t="s">
        <v>266</v>
      </c>
      <c r="C351" s="417">
        <v>3766.3</v>
      </c>
      <c r="D351" s="418">
        <v>3770.85</v>
      </c>
      <c r="E351" s="418">
        <v>3696.7</v>
      </c>
      <c r="F351" s="418">
        <v>3627.1</v>
      </c>
      <c r="G351" s="418">
        <v>3552.95</v>
      </c>
      <c r="H351" s="418">
        <v>3840.45</v>
      </c>
      <c r="I351" s="418">
        <v>3914.6000000000004</v>
      </c>
      <c r="J351" s="418">
        <v>3984.2</v>
      </c>
      <c r="K351" s="417">
        <v>3845</v>
      </c>
      <c r="L351" s="417">
        <v>3701.25</v>
      </c>
      <c r="M351" s="417">
        <v>2.1422099999999999</v>
      </c>
    </row>
    <row r="352" spans="1:13">
      <c r="A352" s="245">
        <v>342</v>
      </c>
      <c r="B352" s="419" t="s">
        <v>440</v>
      </c>
      <c r="C352" s="417">
        <v>308.3</v>
      </c>
      <c r="D352" s="418">
        <v>309.43333333333334</v>
      </c>
      <c r="E352" s="418">
        <v>305.06666666666666</v>
      </c>
      <c r="F352" s="418">
        <v>301.83333333333331</v>
      </c>
      <c r="G352" s="418">
        <v>297.46666666666664</v>
      </c>
      <c r="H352" s="418">
        <v>312.66666666666669</v>
      </c>
      <c r="I352" s="418">
        <v>317.03333333333336</v>
      </c>
      <c r="J352" s="418">
        <v>320.26666666666671</v>
      </c>
      <c r="K352" s="417">
        <v>313.8</v>
      </c>
      <c r="L352" s="417">
        <v>306.2</v>
      </c>
      <c r="M352" s="417">
        <v>2.4699200000000001</v>
      </c>
    </row>
    <row r="353" spans="1:13">
      <c r="A353" s="245">
        <v>343</v>
      </c>
      <c r="B353" s="419" t="s">
        <v>441</v>
      </c>
      <c r="C353" s="417">
        <v>328.55</v>
      </c>
      <c r="D353" s="418">
        <v>330.55</v>
      </c>
      <c r="E353" s="418">
        <v>323</v>
      </c>
      <c r="F353" s="418">
        <v>317.45</v>
      </c>
      <c r="G353" s="418">
        <v>309.89999999999998</v>
      </c>
      <c r="H353" s="418">
        <v>336.1</v>
      </c>
      <c r="I353" s="418">
        <v>343.65000000000009</v>
      </c>
      <c r="J353" s="418">
        <v>349.20000000000005</v>
      </c>
      <c r="K353" s="417">
        <v>338.1</v>
      </c>
      <c r="L353" s="417">
        <v>325</v>
      </c>
      <c r="M353" s="417">
        <v>1.1190199999999999</v>
      </c>
    </row>
    <row r="354" spans="1:13">
      <c r="A354" s="245">
        <v>344</v>
      </c>
      <c r="B354" s="419" t="s">
        <v>267</v>
      </c>
      <c r="C354" s="417">
        <v>2944.75</v>
      </c>
      <c r="D354" s="418">
        <v>2969.2666666666664</v>
      </c>
      <c r="E354" s="418">
        <v>2914.5333333333328</v>
      </c>
      <c r="F354" s="418">
        <v>2884.3166666666666</v>
      </c>
      <c r="G354" s="418">
        <v>2829.583333333333</v>
      </c>
      <c r="H354" s="418">
        <v>2999.4833333333327</v>
      </c>
      <c r="I354" s="418">
        <v>3054.2166666666662</v>
      </c>
      <c r="J354" s="418">
        <v>3084.4333333333325</v>
      </c>
      <c r="K354" s="417">
        <v>3024</v>
      </c>
      <c r="L354" s="417">
        <v>2939.05</v>
      </c>
      <c r="M354" s="417">
        <v>1.8976900000000001</v>
      </c>
    </row>
    <row r="355" spans="1:13">
      <c r="A355" s="245">
        <v>345</v>
      </c>
      <c r="B355" s="419" t="s">
        <v>268</v>
      </c>
      <c r="C355" s="417">
        <v>721.85</v>
      </c>
      <c r="D355" s="418">
        <v>710.56666666666661</v>
      </c>
      <c r="E355" s="418">
        <v>699.28333333333319</v>
      </c>
      <c r="F355" s="418">
        <v>676.71666666666658</v>
      </c>
      <c r="G355" s="418">
        <v>665.43333333333317</v>
      </c>
      <c r="H355" s="418">
        <v>733.13333333333321</v>
      </c>
      <c r="I355" s="418">
        <v>744.41666666666652</v>
      </c>
      <c r="J355" s="418">
        <v>766.98333333333323</v>
      </c>
      <c r="K355" s="417">
        <v>721.85</v>
      </c>
      <c r="L355" s="417">
        <v>688</v>
      </c>
      <c r="M355" s="417">
        <v>2.4119000000000002</v>
      </c>
    </row>
    <row r="356" spans="1:13">
      <c r="A356" s="245">
        <v>346</v>
      </c>
      <c r="B356" s="419" t="s">
        <v>442</v>
      </c>
      <c r="C356" s="417">
        <v>299.89999999999998</v>
      </c>
      <c r="D356" s="418">
        <v>302.68333333333334</v>
      </c>
      <c r="E356" s="418">
        <v>294.36666666666667</v>
      </c>
      <c r="F356" s="418">
        <v>288.83333333333331</v>
      </c>
      <c r="G356" s="418">
        <v>280.51666666666665</v>
      </c>
      <c r="H356" s="418">
        <v>308.2166666666667</v>
      </c>
      <c r="I356" s="418">
        <v>316.53333333333342</v>
      </c>
      <c r="J356" s="418">
        <v>322.06666666666672</v>
      </c>
      <c r="K356" s="417">
        <v>311</v>
      </c>
      <c r="L356" s="417">
        <v>297.14999999999998</v>
      </c>
      <c r="M356" s="417">
        <v>14.79979</v>
      </c>
    </row>
    <row r="357" spans="1:13">
      <c r="A357" s="245">
        <v>347</v>
      </c>
      <c r="B357" s="419" t="s">
        <v>163</v>
      </c>
      <c r="C357" s="417">
        <v>1360.05</v>
      </c>
      <c r="D357" s="418">
        <v>1369.2333333333333</v>
      </c>
      <c r="E357" s="418">
        <v>1343.8166666666666</v>
      </c>
      <c r="F357" s="418">
        <v>1327.5833333333333</v>
      </c>
      <c r="G357" s="418">
        <v>1302.1666666666665</v>
      </c>
      <c r="H357" s="418">
        <v>1385.4666666666667</v>
      </c>
      <c r="I357" s="418">
        <v>1410.8833333333332</v>
      </c>
      <c r="J357" s="418">
        <v>1427.1166666666668</v>
      </c>
      <c r="K357" s="417">
        <v>1394.65</v>
      </c>
      <c r="L357" s="417">
        <v>1353</v>
      </c>
      <c r="M357" s="417">
        <v>4.7818899999999998</v>
      </c>
    </row>
    <row r="358" spans="1:13">
      <c r="A358" s="245">
        <v>348</v>
      </c>
      <c r="B358" s="419" t="s">
        <v>156</v>
      </c>
      <c r="C358" s="417">
        <v>30413.55</v>
      </c>
      <c r="D358" s="418">
        <v>30585.55</v>
      </c>
      <c r="E358" s="418">
        <v>30053.35</v>
      </c>
      <c r="F358" s="418">
        <v>29693.149999999998</v>
      </c>
      <c r="G358" s="418">
        <v>29160.949999999997</v>
      </c>
      <c r="H358" s="418">
        <v>30945.75</v>
      </c>
      <c r="I358" s="418">
        <v>31477.950000000004</v>
      </c>
      <c r="J358" s="418">
        <v>31838.15</v>
      </c>
      <c r="K358" s="417">
        <v>31117.75</v>
      </c>
      <c r="L358" s="417">
        <v>30225.35</v>
      </c>
      <c r="M358" s="417">
        <v>0.36819000000000002</v>
      </c>
    </row>
    <row r="359" spans="1:13">
      <c r="A359" s="245">
        <v>349</v>
      </c>
      <c r="B359" s="419" t="s">
        <v>443</v>
      </c>
      <c r="C359" s="417">
        <v>2799.05</v>
      </c>
      <c r="D359" s="418">
        <v>2821.4500000000003</v>
      </c>
      <c r="E359" s="418">
        <v>2762.9000000000005</v>
      </c>
      <c r="F359" s="418">
        <v>2726.7500000000005</v>
      </c>
      <c r="G359" s="418">
        <v>2668.2000000000007</v>
      </c>
      <c r="H359" s="418">
        <v>2857.6000000000004</v>
      </c>
      <c r="I359" s="418">
        <v>2916.1500000000005</v>
      </c>
      <c r="J359" s="418">
        <v>2952.3</v>
      </c>
      <c r="K359" s="417">
        <v>2880</v>
      </c>
      <c r="L359" s="417">
        <v>2785.3</v>
      </c>
      <c r="M359" s="417">
        <v>1.3516699999999999</v>
      </c>
    </row>
    <row r="360" spans="1:13">
      <c r="A360" s="245">
        <v>350</v>
      </c>
      <c r="B360" s="419" t="s">
        <v>158</v>
      </c>
      <c r="C360" s="417">
        <v>223.8</v>
      </c>
      <c r="D360" s="418">
        <v>224.56666666666669</v>
      </c>
      <c r="E360" s="418">
        <v>222.73333333333338</v>
      </c>
      <c r="F360" s="418">
        <v>221.66666666666669</v>
      </c>
      <c r="G360" s="418">
        <v>219.83333333333337</v>
      </c>
      <c r="H360" s="418">
        <v>225.63333333333338</v>
      </c>
      <c r="I360" s="418">
        <v>227.4666666666667</v>
      </c>
      <c r="J360" s="418">
        <v>228.53333333333339</v>
      </c>
      <c r="K360" s="417">
        <v>226.4</v>
      </c>
      <c r="L360" s="417">
        <v>223.5</v>
      </c>
      <c r="M360" s="417">
        <v>24.4923</v>
      </c>
    </row>
    <row r="361" spans="1:13">
      <c r="A361" s="245">
        <v>351</v>
      </c>
      <c r="B361" s="419" t="s">
        <v>269</v>
      </c>
      <c r="C361" s="417">
        <v>5740.65</v>
      </c>
      <c r="D361" s="418">
        <v>5730.2166666666672</v>
      </c>
      <c r="E361" s="418">
        <v>5710.4333333333343</v>
      </c>
      <c r="F361" s="418">
        <v>5680.2166666666672</v>
      </c>
      <c r="G361" s="418">
        <v>5660.4333333333343</v>
      </c>
      <c r="H361" s="418">
        <v>5760.4333333333343</v>
      </c>
      <c r="I361" s="418">
        <v>5780.2166666666672</v>
      </c>
      <c r="J361" s="418">
        <v>5810.4333333333343</v>
      </c>
      <c r="K361" s="417">
        <v>5750</v>
      </c>
      <c r="L361" s="417">
        <v>5700</v>
      </c>
      <c r="M361" s="417">
        <v>0.27768999999999999</v>
      </c>
    </row>
    <row r="362" spans="1:13">
      <c r="A362" s="245">
        <v>352</v>
      </c>
      <c r="B362" s="419" t="s">
        <v>444</v>
      </c>
      <c r="C362" s="417">
        <v>240.3</v>
      </c>
      <c r="D362" s="418">
        <v>241.58333333333334</v>
      </c>
      <c r="E362" s="418">
        <v>235.76666666666668</v>
      </c>
      <c r="F362" s="418">
        <v>231.23333333333335</v>
      </c>
      <c r="G362" s="418">
        <v>225.41666666666669</v>
      </c>
      <c r="H362" s="418">
        <v>246.11666666666667</v>
      </c>
      <c r="I362" s="418">
        <v>251.93333333333334</v>
      </c>
      <c r="J362" s="418">
        <v>256.4666666666667</v>
      </c>
      <c r="K362" s="417">
        <v>247.4</v>
      </c>
      <c r="L362" s="417">
        <v>237.05</v>
      </c>
      <c r="M362" s="417">
        <v>26.812470000000001</v>
      </c>
    </row>
    <row r="363" spans="1:13">
      <c r="A363" s="245">
        <v>353</v>
      </c>
      <c r="B363" s="419" t="s">
        <v>445</v>
      </c>
      <c r="C363" s="417">
        <v>851</v>
      </c>
      <c r="D363" s="418">
        <v>847.63333333333333</v>
      </c>
      <c r="E363" s="418">
        <v>840.61666666666667</v>
      </c>
      <c r="F363" s="418">
        <v>830.23333333333335</v>
      </c>
      <c r="G363" s="418">
        <v>823.2166666666667</v>
      </c>
      <c r="H363" s="418">
        <v>858.01666666666665</v>
      </c>
      <c r="I363" s="418">
        <v>865.0333333333333</v>
      </c>
      <c r="J363" s="418">
        <v>875.41666666666663</v>
      </c>
      <c r="K363" s="417">
        <v>854.65</v>
      </c>
      <c r="L363" s="417">
        <v>837.25</v>
      </c>
      <c r="M363" s="417">
        <v>1.6753899999999999</v>
      </c>
    </row>
    <row r="364" spans="1:13">
      <c r="A364" s="245">
        <v>354</v>
      </c>
      <c r="B364" s="419" t="s">
        <v>160</v>
      </c>
      <c r="C364" s="417">
        <v>2283.4499999999998</v>
      </c>
      <c r="D364" s="418">
        <v>2282.15</v>
      </c>
      <c r="E364" s="418">
        <v>2262.3000000000002</v>
      </c>
      <c r="F364" s="418">
        <v>2241.15</v>
      </c>
      <c r="G364" s="418">
        <v>2221.3000000000002</v>
      </c>
      <c r="H364" s="418">
        <v>2303.3000000000002</v>
      </c>
      <c r="I364" s="418">
        <v>2323.1499999999996</v>
      </c>
      <c r="J364" s="418">
        <v>2344.3000000000002</v>
      </c>
      <c r="K364" s="417">
        <v>2302</v>
      </c>
      <c r="L364" s="417">
        <v>2261</v>
      </c>
      <c r="M364" s="417">
        <v>3.9714100000000001</v>
      </c>
    </row>
    <row r="365" spans="1:13">
      <c r="A365" s="245">
        <v>355</v>
      </c>
      <c r="B365" s="419" t="s">
        <v>157</v>
      </c>
      <c r="C365" s="417">
        <v>2320.4499999999998</v>
      </c>
      <c r="D365" s="418">
        <v>2338.4333333333329</v>
      </c>
      <c r="E365" s="418">
        <v>2293.1166666666659</v>
      </c>
      <c r="F365" s="418">
        <v>2265.7833333333328</v>
      </c>
      <c r="G365" s="418">
        <v>2220.4666666666658</v>
      </c>
      <c r="H365" s="418">
        <v>2365.766666666666</v>
      </c>
      <c r="I365" s="418">
        <v>2411.0833333333326</v>
      </c>
      <c r="J365" s="418">
        <v>2438.4166666666661</v>
      </c>
      <c r="K365" s="417">
        <v>2383.75</v>
      </c>
      <c r="L365" s="417">
        <v>2311.1</v>
      </c>
      <c r="M365" s="417">
        <v>6.02</v>
      </c>
    </row>
    <row r="366" spans="1:13">
      <c r="A366" s="245">
        <v>356</v>
      </c>
      <c r="B366" s="419" t="s">
        <v>736</v>
      </c>
      <c r="C366" s="417">
        <v>963.65</v>
      </c>
      <c r="D366" s="418">
        <v>966.94999999999993</v>
      </c>
      <c r="E366" s="418">
        <v>956.69999999999982</v>
      </c>
      <c r="F366" s="418">
        <v>949.74999999999989</v>
      </c>
      <c r="G366" s="418">
        <v>939.49999999999977</v>
      </c>
      <c r="H366" s="418">
        <v>973.89999999999986</v>
      </c>
      <c r="I366" s="418">
        <v>984.15000000000009</v>
      </c>
      <c r="J366" s="418">
        <v>991.09999999999991</v>
      </c>
      <c r="K366" s="417">
        <v>977.2</v>
      </c>
      <c r="L366" s="417">
        <v>960</v>
      </c>
      <c r="M366" s="417">
        <v>0.72765999999999997</v>
      </c>
    </row>
    <row r="367" spans="1:13">
      <c r="A367" s="245">
        <v>357</v>
      </c>
      <c r="B367" s="419" t="s">
        <v>446</v>
      </c>
      <c r="C367" s="417">
        <v>1965.2</v>
      </c>
      <c r="D367" s="418">
        <v>1966.0166666666667</v>
      </c>
      <c r="E367" s="418">
        <v>1950.1833333333334</v>
      </c>
      <c r="F367" s="418">
        <v>1935.1666666666667</v>
      </c>
      <c r="G367" s="418">
        <v>1919.3333333333335</v>
      </c>
      <c r="H367" s="418">
        <v>1981.0333333333333</v>
      </c>
      <c r="I367" s="418">
        <v>1996.8666666666668</v>
      </c>
      <c r="J367" s="418">
        <v>2011.8833333333332</v>
      </c>
      <c r="K367" s="417">
        <v>1981.85</v>
      </c>
      <c r="L367" s="417">
        <v>1951</v>
      </c>
      <c r="M367" s="417">
        <v>2.1346799999999999</v>
      </c>
    </row>
    <row r="368" spans="1:13">
      <c r="A368" s="245">
        <v>358</v>
      </c>
      <c r="B368" s="419" t="s">
        <v>737</v>
      </c>
      <c r="C368" s="417">
        <v>1399.35</v>
      </c>
      <c r="D368" s="418">
        <v>1409.7833333333335</v>
      </c>
      <c r="E368" s="418">
        <v>1379.5666666666671</v>
      </c>
      <c r="F368" s="418">
        <v>1359.7833333333335</v>
      </c>
      <c r="G368" s="418">
        <v>1329.5666666666671</v>
      </c>
      <c r="H368" s="418">
        <v>1429.5666666666671</v>
      </c>
      <c r="I368" s="418">
        <v>1459.7833333333338</v>
      </c>
      <c r="J368" s="418">
        <v>1479.5666666666671</v>
      </c>
      <c r="K368" s="417">
        <v>1440</v>
      </c>
      <c r="L368" s="417">
        <v>1390</v>
      </c>
      <c r="M368" s="417">
        <v>1.2204900000000001</v>
      </c>
    </row>
    <row r="369" spans="1:13">
      <c r="A369" s="245">
        <v>359</v>
      </c>
      <c r="B369" s="419" t="s">
        <v>159</v>
      </c>
      <c r="C369" s="417">
        <v>121.4</v>
      </c>
      <c r="D369" s="418">
        <v>122.05000000000001</v>
      </c>
      <c r="E369" s="418">
        <v>120.15000000000002</v>
      </c>
      <c r="F369" s="418">
        <v>118.9</v>
      </c>
      <c r="G369" s="418">
        <v>117.00000000000001</v>
      </c>
      <c r="H369" s="418">
        <v>123.30000000000003</v>
      </c>
      <c r="I369" s="418">
        <v>125.2</v>
      </c>
      <c r="J369" s="418">
        <v>126.45000000000003</v>
      </c>
      <c r="K369" s="417">
        <v>123.95</v>
      </c>
      <c r="L369" s="417">
        <v>120.8</v>
      </c>
      <c r="M369" s="417">
        <v>35.657539999999997</v>
      </c>
    </row>
    <row r="370" spans="1:13">
      <c r="A370" s="245">
        <v>360</v>
      </c>
      <c r="B370" s="419" t="s">
        <v>162</v>
      </c>
      <c r="C370" s="417">
        <v>231.15</v>
      </c>
      <c r="D370" s="418">
        <v>231.28333333333333</v>
      </c>
      <c r="E370" s="418">
        <v>229.41666666666666</v>
      </c>
      <c r="F370" s="418">
        <v>227.68333333333334</v>
      </c>
      <c r="G370" s="418">
        <v>225.81666666666666</v>
      </c>
      <c r="H370" s="418">
        <v>233.01666666666665</v>
      </c>
      <c r="I370" s="418">
        <v>234.88333333333333</v>
      </c>
      <c r="J370" s="418">
        <v>236.61666666666665</v>
      </c>
      <c r="K370" s="417">
        <v>233.15</v>
      </c>
      <c r="L370" s="417">
        <v>229.55</v>
      </c>
      <c r="M370" s="417">
        <v>49.162570000000002</v>
      </c>
    </row>
    <row r="371" spans="1:13">
      <c r="A371" s="245">
        <v>361</v>
      </c>
      <c r="B371" s="419" t="s">
        <v>270</v>
      </c>
      <c r="C371" s="417">
        <v>289.10000000000002</v>
      </c>
      <c r="D371" s="418">
        <v>288.40000000000003</v>
      </c>
      <c r="E371" s="418">
        <v>285.70000000000005</v>
      </c>
      <c r="F371" s="418">
        <v>282.3</v>
      </c>
      <c r="G371" s="418">
        <v>279.60000000000002</v>
      </c>
      <c r="H371" s="418">
        <v>291.80000000000007</v>
      </c>
      <c r="I371" s="418">
        <v>294.5</v>
      </c>
      <c r="J371" s="418">
        <v>297.90000000000009</v>
      </c>
      <c r="K371" s="417">
        <v>291.10000000000002</v>
      </c>
      <c r="L371" s="417">
        <v>285</v>
      </c>
      <c r="M371" s="417">
        <v>5.0594900000000003</v>
      </c>
    </row>
    <row r="372" spans="1:13">
      <c r="A372" s="245">
        <v>362</v>
      </c>
      <c r="B372" s="419" t="s">
        <v>886</v>
      </c>
      <c r="C372" s="417">
        <v>730.05</v>
      </c>
      <c r="D372" s="418">
        <v>726.33333333333337</v>
      </c>
      <c r="E372" s="418">
        <v>718.76666666666677</v>
      </c>
      <c r="F372" s="418">
        <v>707.48333333333335</v>
      </c>
      <c r="G372" s="418">
        <v>699.91666666666674</v>
      </c>
      <c r="H372" s="418">
        <v>737.61666666666679</v>
      </c>
      <c r="I372" s="418">
        <v>745.18333333333339</v>
      </c>
      <c r="J372" s="418">
        <v>756.46666666666681</v>
      </c>
      <c r="K372" s="417">
        <v>733.9</v>
      </c>
      <c r="L372" s="417">
        <v>715.05</v>
      </c>
      <c r="M372" s="417">
        <v>3.6880299999999999</v>
      </c>
    </row>
    <row r="373" spans="1:13">
      <c r="A373" s="245">
        <v>363</v>
      </c>
      <c r="B373" s="419" t="s">
        <v>447</v>
      </c>
      <c r="C373" s="417">
        <v>132.30000000000001</v>
      </c>
      <c r="D373" s="418">
        <v>133.20000000000002</v>
      </c>
      <c r="E373" s="418">
        <v>130.70000000000005</v>
      </c>
      <c r="F373" s="418">
        <v>129.10000000000002</v>
      </c>
      <c r="G373" s="418">
        <v>126.60000000000005</v>
      </c>
      <c r="H373" s="418">
        <v>134.80000000000004</v>
      </c>
      <c r="I373" s="418">
        <v>137.29999999999998</v>
      </c>
      <c r="J373" s="418">
        <v>138.90000000000003</v>
      </c>
      <c r="K373" s="417">
        <v>135.69999999999999</v>
      </c>
      <c r="L373" s="417">
        <v>131.6</v>
      </c>
      <c r="M373" s="417">
        <v>1.76414</v>
      </c>
    </row>
    <row r="374" spans="1:13">
      <c r="A374" s="245">
        <v>364</v>
      </c>
      <c r="B374" s="419" t="s">
        <v>448</v>
      </c>
      <c r="C374" s="417">
        <v>5651.05</v>
      </c>
      <c r="D374" s="418">
        <v>5664.666666666667</v>
      </c>
      <c r="E374" s="418">
        <v>5611.4333333333343</v>
      </c>
      <c r="F374" s="418">
        <v>5571.8166666666675</v>
      </c>
      <c r="G374" s="418">
        <v>5518.5833333333348</v>
      </c>
      <c r="H374" s="418">
        <v>5704.2833333333338</v>
      </c>
      <c r="I374" s="418">
        <v>5757.5166666666655</v>
      </c>
      <c r="J374" s="418">
        <v>5797.1333333333332</v>
      </c>
      <c r="K374" s="417">
        <v>5717.9</v>
      </c>
      <c r="L374" s="417">
        <v>5625.05</v>
      </c>
      <c r="M374" s="417">
        <v>6.0380000000000003E-2</v>
      </c>
    </row>
    <row r="375" spans="1:13">
      <c r="A375" s="245">
        <v>365</v>
      </c>
      <c r="B375" s="419" t="s">
        <v>271</v>
      </c>
      <c r="C375" s="417">
        <v>13186.95</v>
      </c>
      <c r="D375" s="418">
        <v>13265.65</v>
      </c>
      <c r="E375" s="418">
        <v>13081.3</v>
      </c>
      <c r="F375" s="418">
        <v>12975.65</v>
      </c>
      <c r="G375" s="418">
        <v>12791.3</v>
      </c>
      <c r="H375" s="418">
        <v>13371.3</v>
      </c>
      <c r="I375" s="418">
        <v>13555.650000000001</v>
      </c>
      <c r="J375" s="418">
        <v>13661.3</v>
      </c>
      <c r="K375" s="417">
        <v>13450</v>
      </c>
      <c r="L375" s="417">
        <v>13160</v>
      </c>
      <c r="M375" s="417">
        <v>5.0619999999999998E-2</v>
      </c>
    </row>
    <row r="376" spans="1:13">
      <c r="A376" s="245">
        <v>366</v>
      </c>
      <c r="B376" s="419" t="s">
        <v>161</v>
      </c>
      <c r="C376" s="417">
        <v>41.05</v>
      </c>
      <c r="D376" s="418">
        <v>41.4</v>
      </c>
      <c r="E376" s="418">
        <v>40.549999999999997</v>
      </c>
      <c r="F376" s="418">
        <v>40.049999999999997</v>
      </c>
      <c r="G376" s="418">
        <v>39.199999999999996</v>
      </c>
      <c r="H376" s="418">
        <v>41.9</v>
      </c>
      <c r="I376" s="418">
        <v>42.750000000000007</v>
      </c>
      <c r="J376" s="418">
        <v>43.25</v>
      </c>
      <c r="K376" s="417">
        <v>42.25</v>
      </c>
      <c r="L376" s="417">
        <v>40.9</v>
      </c>
      <c r="M376" s="417">
        <v>604.54510000000005</v>
      </c>
    </row>
    <row r="377" spans="1:13">
      <c r="A377" s="245">
        <v>367</v>
      </c>
      <c r="B377" s="419" t="s">
        <v>272</v>
      </c>
      <c r="C377" s="417">
        <v>807</v>
      </c>
      <c r="D377" s="418">
        <v>807.69999999999993</v>
      </c>
      <c r="E377" s="418">
        <v>800.39999999999986</v>
      </c>
      <c r="F377" s="418">
        <v>793.8</v>
      </c>
      <c r="G377" s="418">
        <v>786.49999999999989</v>
      </c>
      <c r="H377" s="418">
        <v>814.29999999999984</v>
      </c>
      <c r="I377" s="418">
        <v>821.5999999999998</v>
      </c>
      <c r="J377" s="418">
        <v>828.19999999999982</v>
      </c>
      <c r="K377" s="417">
        <v>815</v>
      </c>
      <c r="L377" s="417">
        <v>801.1</v>
      </c>
      <c r="M377" s="417">
        <v>0.49608000000000002</v>
      </c>
    </row>
    <row r="378" spans="1:13">
      <c r="A378" s="245">
        <v>368</v>
      </c>
      <c r="B378" s="419" t="s">
        <v>165</v>
      </c>
      <c r="C378" s="417">
        <v>215.75</v>
      </c>
      <c r="D378" s="418">
        <v>219.08333333333334</v>
      </c>
      <c r="E378" s="418">
        <v>211.76666666666668</v>
      </c>
      <c r="F378" s="418">
        <v>207.78333333333333</v>
      </c>
      <c r="G378" s="418">
        <v>200.46666666666667</v>
      </c>
      <c r="H378" s="418">
        <v>223.06666666666669</v>
      </c>
      <c r="I378" s="418">
        <v>230.38333333333335</v>
      </c>
      <c r="J378" s="418">
        <v>234.3666666666667</v>
      </c>
      <c r="K378" s="417">
        <v>226.4</v>
      </c>
      <c r="L378" s="417">
        <v>215.1</v>
      </c>
      <c r="M378" s="417">
        <v>143.00382999999999</v>
      </c>
    </row>
    <row r="379" spans="1:13">
      <c r="A379" s="245">
        <v>369</v>
      </c>
      <c r="B379" s="419" t="s">
        <v>166</v>
      </c>
      <c r="C379" s="417">
        <v>143.44999999999999</v>
      </c>
      <c r="D379" s="418">
        <v>144.63333333333333</v>
      </c>
      <c r="E379" s="418">
        <v>141.81666666666666</v>
      </c>
      <c r="F379" s="418">
        <v>140.18333333333334</v>
      </c>
      <c r="G379" s="418">
        <v>137.36666666666667</v>
      </c>
      <c r="H379" s="418">
        <v>146.26666666666665</v>
      </c>
      <c r="I379" s="418">
        <v>149.08333333333331</v>
      </c>
      <c r="J379" s="418">
        <v>150.71666666666664</v>
      </c>
      <c r="K379" s="417">
        <v>147.44999999999999</v>
      </c>
      <c r="L379" s="417">
        <v>143</v>
      </c>
      <c r="M379" s="417">
        <v>43.846490000000003</v>
      </c>
    </row>
    <row r="380" spans="1:13">
      <c r="A380" s="245">
        <v>370</v>
      </c>
      <c r="B380" s="419" t="s">
        <v>449</v>
      </c>
      <c r="C380" s="417">
        <v>288.89999999999998</v>
      </c>
      <c r="D380" s="418">
        <v>283.75</v>
      </c>
      <c r="E380" s="418">
        <v>275.5</v>
      </c>
      <c r="F380" s="418">
        <v>262.10000000000002</v>
      </c>
      <c r="G380" s="418">
        <v>253.85000000000002</v>
      </c>
      <c r="H380" s="418">
        <v>297.14999999999998</v>
      </c>
      <c r="I380" s="418">
        <v>305.39999999999998</v>
      </c>
      <c r="J380" s="418">
        <v>318.79999999999995</v>
      </c>
      <c r="K380" s="417">
        <v>292</v>
      </c>
      <c r="L380" s="417">
        <v>270.35000000000002</v>
      </c>
      <c r="M380" s="417">
        <v>40.665599999999998</v>
      </c>
    </row>
    <row r="381" spans="1:13">
      <c r="A381" s="245">
        <v>371</v>
      </c>
      <c r="B381" s="419" t="s">
        <v>450</v>
      </c>
      <c r="C381" s="417">
        <v>760.8</v>
      </c>
      <c r="D381" s="418">
        <v>759.25</v>
      </c>
      <c r="E381" s="418">
        <v>753.55</v>
      </c>
      <c r="F381" s="418">
        <v>746.3</v>
      </c>
      <c r="G381" s="418">
        <v>740.59999999999991</v>
      </c>
      <c r="H381" s="418">
        <v>766.5</v>
      </c>
      <c r="I381" s="418">
        <v>772.2</v>
      </c>
      <c r="J381" s="418">
        <v>779.45</v>
      </c>
      <c r="K381" s="417">
        <v>764.95</v>
      </c>
      <c r="L381" s="417">
        <v>752</v>
      </c>
      <c r="M381" s="417">
        <v>1.6363700000000001</v>
      </c>
    </row>
    <row r="382" spans="1:13">
      <c r="A382" s="245">
        <v>372</v>
      </c>
      <c r="B382" s="419" t="s">
        <v>451</v>
      </c>
      <c r="C382" s="417">
        <v>32.299999999999997</v>
      </c>
      <c r="D382" s="418">
        <v>32.533333333333331</v>
      </c>
      <c r="E382" s="418">
        <v>31.61666666666666</v>
      </c>
      <c r="F382" s="418">
        <v>30.93333333333333</v>
      </c>
      <c r="G382" s="418">
        <v>30.016666666666659</v>
      </c>
      <c r="H382" s="418">
        <v>33.216666666666661</v>
      </c>
      <c r="I382" s="418">
        <v>34.133333333333333</v>
      </c>
      <c r="J382" s="418">
        <v>34.816666666666663</v>
      </c>
      <c r="K382" s="417">
        <v>33.450000000000003</v>
      </c>
      <c r="L382" s="417">
        <v>31.85</v>
      </c>
      <c r="M382" s="417">
        <v>58.927309999999999</v>
      </c>
    </row>
    <row r="383" spans="1:13">
      <c r="A383" s="245">
        <v>373</v>
      </c>
      <c r="B383" s="419" t="s">
        <v>452</v>
      </c>
      <c r="C383" s="417">
        <v>226.5</v>
      </c>
      <c r="D383" s="418">
        <v>224.43333333333331</v>
      </c>
      <c r="E383" s="418">
        <v>219.41666666666663</v>
      </c>
      <c r="F383" s="418">
        <v>212.33333333333331</v>
      </c>
      <c r="G383" s="418">
        <v>207.31666666666663</v>
      </c>
      <c r="H383" s="418">
        <v>231.51666666666662</v>
      </c>
      <c r="I383" s="418">
        <v>236.53333333333333</v>
      </c>
      <c r="J383" s="418">
        <v>243.61666666666662</v>
      </c>
      <c r="K383" s="417">
        <v>229.45</v>
      </c>
      <c r="L383" s="417">
        <v>217.35</v>
      </c>
      <c r="M383" s="417">
        <v>166.19504000000001</v>
      </c>
    </row>
    <row r="384" spans="1:13">
      <c r="A384" s="245">
        <v>374</v>
      </c>
      <c r="B384" s="419" t="s">
        <v>273</v>
      </c>
      <c r="C384" s="417">
        <v>576.04999999999995</v>
      </c>
      <c r="D384" s="418">
        <v>584.51666666666654</v>
      </c>
      <c r="E384" s="418">
        <v>565.1333333333331</v>
      </c>
      <c r="F384" s="418">
        <v>554.21666666666658</v>
      </c>
      <c r="G384" s="418">
        <v>534.83333333333314</v>
      </c>
      <c r="H384" s="418">
        <v>595.43333333333305</v>
      </c>
      <c r="I384" s="418">
        <v>614.81666666666649</v>
      </c>
      <c r="J384" s="418">
        <v>625.73333333333301</v>
      </c>
      <c r="K384" s="417">
        <v>603.9</v>
      </c>
      <c r="L384" s="417">
        <v>573.6</v>
      </c>
      <c r="M384" s="417">
        <v>8.2010500000000004</v>
      </c>
    </row>
    <row r="385" spans="1:13">
      <c r="A385" s="245">
        <v>375</v>
      </c>
      <c r="B385" s="419" t="s">
        <v>453</v>
      </c>
      <c r="C385" s="417">
        <v>321.7</v>
      </c>
      <c r="D385" s="418">
        <v>321.81666666666666</v>
      </c>
      <c r="E385" s="418">
        <v>320.08333333333331</v>
      </c>
      <c r="F385" s="418">
        <v>318.46666666666664</v>
      </c>
      <c r="G385" s="418">
        <v>316.73333333333329</v>
      </c>
      <c r="H385" s="418">
        <v>323.43333333333334</v>
      </c>
      <c r="I385" s="418">
        <v>325.16666666666669</v>
      </c>
      <c r="J385" s="418">
        <v>326.78333333333336</v>
      </c>
      <c r="K385" s="417">
        <v>323.55</v>
      </c>
      <c r="L385" s="417">
        <v>320.2</v>
      </c>
      <c r="M385" s="417">
        <v>3.1753499999999999</v>
      </c>
    </row>
    <row r="386" spans="1:13">
      <c r="A386" s="245">
        <v>376</v>
      </c>
      <c r="B386" s="419" t="s">
        <v>454</v>
      </c>
      <c r="C386" s="417">
        <v>83.75</v>
      </c>
      <c r="D386" s="418">
        <v>84.916666666666671</v>
      </c>
      <c r="E386" s="418">
        <v>82.083333333333343</v>
      </c>
      <c r="F386" s="418">
        <v>80.416666666666671</v>
      </c>
      <c r="G386" s="418">
        <v>77.583333333333343</v>
      </c>
      <c r="H386" s="418">
        <v>86.583333333333343</v>
      </c>
      <c r="I386" s="418">
        <v>89.416666666666686</v>
      </c>
      <c r="J386" s="418">
        <v>91.083333333333343</v>
      </c>
      <c r="K386" s="417">
        <v>87.75</v>
      </c>
      <c r="L386" s="417">
        <v>83.25</v>
      </c>
      <c r="M386" s="417">
        <v>71.634900000000002</v>
      </c>
    </row>
    <row r="387" spans="1:13">
      <c r="A387" s="245">
        <v>377</v>
      </c>
      <c r="B387" s="419" t="s">
        <v>455</v>
      </c>
      <c r="C387" s="417">
        <v>2048.8000000000002</v>
      </c>
      <c r="D387" s="418">
        <v>2051.7833333333333</v>
      </c>
      <c r="E387" s="418">
        <v>2033.6166666666668</v>
      </c>
      <c r="F387" s="418">
        <v>2018.4333333333334</v>
      </c>
      <c r="G387" s="418">
        <v>2000.2666666666669</v>
      </c>
      <c r="H387" s="418">
        <v>2066.9666666666667</v>
      </c>
      <c r="I387" s="418">
        <v>2085.1333333333337</v>
      </c>
      <c r="J387" s="418">
        <v>2100.3166666666666</v>
      </c>
      <c r="K387" s="417">
        <v>2069.9499999999998</v>
      </c>
      <c r="L387" s="417">
        <v>2036.6</v>
      </c>
      <c r="M387" s="417">
        <v>0.13058</v>
      </c>
    </row>
    <row r="388" spans="1:13">
      <c r="A388" s="245">
        <v>378</v>
      </c>
      <c r="B388" s="419" t="s">
        <v>456</v>
      </c>
      <c r="C388" s="417">
        <v>417.75</v>
      </c>
      <c r="D388" s="418">
        <v>419.58333333333331</v>
      </c>
      <c r="E388" s="418">
        <v>412.16666666666663</v>
      </c>
      <c r="F388" s="418">
        <v>406.58333333333331</v>
      </c>
      <c r="G388" s="418">
        <v>399.16666666666663</v>
      </c>
      <c r="H388" s="418">
        <v>425.16666666666663</v>
      </c>
      <c r="I388" s="418">
        <v>432.58333333333326</v>
      </c>
      <c r="J388" s="418">
        <v>438.16666666666663</v>
      </c>
      <c r="K388" s="417">
        <v>427</v>
      </c>
      <c r="L388" s="417">
        <v>414</v>
      </c>
      <c r="M388" s="417">
        <v>5.7475500000000004</v>
      </c>
    </row>
    <row r="389" spans="1:13">
      <c r="A389" s="245">
        <v>379</v>
      </c>
      <c r="B389" s="419" t="s">
        <v>457</v>
      </c>
      <c r="C389" s="417">
        <v>314.10000000000002</v>
      </c>
      <c r="D389" s="418">
        <v>314.43333333333334</v>
      </c>
      <c r="E389" s="418">
        <v>307.9666666666667</v>
      </c>
      <c r="F389" s="418">
        <v>301.83333333333337</v>
      </c>
      <c r="G389" s="418">
        <v>295.36666666666673</v>
      </c>
      <c r="H389" s="418">
        <v>320.56666666666666</v>
      </c>
      <c r="I389" s="418">
        <v>327.03333333333325</v>
      </c>
      <c r="J389" s="418">
        <v>333.16666666666663</v>
      </c>
      <c r="K389" s="417">
        <v>320.89999999999998</v>
      </c>
      <c r="L389" s="417">
        <v>308.3</v>
      </c>
      <c r="M389" s="417">
        <v>14.760910000000001</v>
      </c>
    </row>
    <row r="390" spans="1:13">
      <c r="A390" s="245">
        <v>380</v>
      </c>
      <c r="B390" s="419" t="s">
        <v>458</v>
      </c>
      <c r="C390" s="417">
        <v>1176.45</v>
      </c>
      <c r="D390" s="418">
        <v>1178.0166666666667</v>
      </c>
      <c r="E390" s="418">
        <v>1166.1333333333332</v>
      </c>
      <c r="F390" s="418">
        <v>1155.8166666666666</v>
      </c>
      <c r="G390" s="418">
        <v>1143.9333333333332</v>
      </c>
      <c r="H390" s="418">
        <v>1188.3333333333333</v>
      </c>
      <c r="I390" s="418">
        <v>1200.2166666666669</v>
      </c>
      <c r="J390" s="418">
        <v>1210.5333333333333</v>
      </c>
      <c r="K390" s="417">
        <v>1189.9000000000001</v>
      </c>
      <c r="L390" s="417">
        <v>1167.7</v>
      </c>
      <c r="M390" s="417">
        <v>1.27627</v>
      </c>
    </row>
    <row r="391" spans="1:13">
      <c r="A391" s="245">
        <v>381</v>
      </c>
      <c r="B391" s="419" t="s">
        <v>167</v>
      </c>
      <c r="C391" s="417">
        <v>2092.6</v>
      </c>
      <c r="D391" s="418">
        <v>2096.85</v>
      </c>
      <c r="E391" s="418">
        <v>2076.75</v>
      </c>
      <c r="F391" s="418">
        <v>2060.9</v>
      </c>
      <c r="G391" s="418">
        <v>2040.8000000000002</v>
      </c>
      <c r="H391" s="418">
        <v>2112.6999999999998</v>
      </c>
      <c r="I391" s="418">
        <v>2132.7999999999993</v>
      </c>
      <c r="J391" s="418">
        <v>2148.6499999999996</v>
      </c>
      <c r="K391" s="417">
        <v>2116.9499999999998</v>
      </c>
      <c r="L391" s="417">
        <v>2081</v>
      </c>
      <c r="M391" s="417">
        <v>51.62088</v>
      </c>
    </row>
    <row r="392" spans="1:13">
      <c r="A392" s="245">
        <v>382</v>
      </c>
      <c r="B392" s="419" t="s">
        <v>887</v>
      </c>
      <c r="C392" s="417">
        <v>143.30000000000001</v>
      </c>
      <c r="D392" s="418">
        <v>144.63333333333333</v>
      </c>
      <c r="E392" s="418">
        <v>141.66666666666666</v>
      </c>
      <c r="F392" s="418">
        <v>140.03333333333333</v>
      </c>
      <c r="G392" s="418">
        <v>137.06666666666666</v>
      </c>
      <c r="H392" s="418">
        <v>146.26666666666665</v>
      </c>
      <c r="I392" s="418">
        <v>149.23333333333335</v>
      </c>
      <c r="J392" s="418">
        <v>150.86666666666665</v>
      </c>
      <c r="K392" s="417">
        <v>147.6</v>
      </c>
      <c r="L392" s="417">
        <v>143</v>
      </c>
      <c r="M392" s="417">
        <v>9.9309999999999996E-2</v>
      </c>
    </row>
    <row r="393" spans="1:13">
      <c r="A393" s="245">
        <v>383</v>
      </c>
      <c r="B393" s="419" t="s">
        <v>888</v>
      </c>
      <c r="C393" s="417">
        <v>1155.3</v>
      </c>
      <c r="D393" s="418">
        <v>1160.5333333333333</v>
      </c>
      <c r="E393" s="418">
        <v>1135.3666666666666</v>
      </c>
      <c r="F393" s="418">
        <v>1115.4333333333332</v>
      </c>
      <c r="G393" s="418">
        <v>1090.2666666666664</v>
      </c>
      <c r="H393" s="418">
        <v>1180.4666666666667</v>
      </c>
      <c r="I393" s="418">
        <v>1205.6333333333337</v>
      </c>
      <c r="J393" s="418">
        <v>1225.5666666666668</v>
      </c>
      <c r="K393" s="417">
        <v>1185.7</v>
      </c>
      <c r="L393" s="417">
        <v>1140.5999999999999</v>
      </c>
      <c r="M393" s="417">
        <v>1.43624</v>
      </c>
    </row>
    <row r="394" spans="1:13">
      <c r="A394" s="245">
        <v>384</v>
      </c>
      <c r="B394" s="419" t="s">
        <v>889</v>
      </c>
      <c r="C394" s="417">
        <v>2088.85</v>
      </c>
      <c r="D394" s="418">
        <v>2086.6166666666668</v>
      </c>
      <c r="E394" s="418">
        <v>2044.2333333333336</v>
      </c>
      <c r="F394" s="418">
        <v>1999.6166666666668</v>
      </c>
      <c r="G394" s="418">
        <v>1957.2333333333336</v>
      </c>
      <c r="H394" s="418">
        <v>2131.2333333333336</v>
      </c>
      <c r="I394" s="418">
        <v>2173.6166666666668</v>
      </c>
      <c r="J394" s="418">
        <v>2218.2333333333336</v>
      </c>
      <c r="K394" s="417">
        <v>2129</v>
      </c>
      <c r="L394" s="417">
        <v>2042</v>
      </c>
      <c r="M394" s="417">
        <v>7.1150099999999998</v>
      </c>
    </row>
    <row r="395" spans="1:13">
      <c r="A395" s="245">
        <v>385</v>
      </c>
      <c r="B395" s="419" t="s">
        <v>792</v>
      </c>
      <c r="C395" s="417">
        <v>984.4</v>
      </c>
      <c r="D395" s="418">
        <v>983.65</v>
      </c>
      <c r="E395" s="418">
        <v>973.4</v>
      </c>
      <c r="F395" s="418">
        <v>962.4</v>
      </c>
      <c r="G395" s="418">
        <v>952.15</v>
      </c>
      <c r="H395" s="418">
        <v>994.65</v>
      </c>
      <c r="I395" s="418">
        <v>1004.9</v>
      </c>
      <c r="J395" s="418">
        <v>1015.9</v>
      </c>
      <c r="K395" s="417">
        <v>993.9</v>
      </c>
      <c r="L395" s="417">
        <v>972.65</v>
      </c>
      <c r="M395" s="417">
        <v>14.06822</v>
      </c>
    </row>
    <row r="396" spans="1:13">
      <c r="A396" s="245">
        <v>386</v>
      </c>
      <c r="B396" s="419" t="s">
        <v>274</v>
      </c>
      <c r="C396" s="417">
        <v>1021.6</v>
      </c>
      <c r="D396" s="418">
        <v>1016.5666666666666</v>
      </c>
      <c r="E396" s="418">
        <v>1007.1333333333332</v>
      </c>
      <c r="F396" s="418">
        <v>992.66666666666663</v>
      </c>
      <c r="G396" s="418">
        <v>983.23333333333323</v>
      </c>
      <c r="H396" s="418">
        <v>1031.0333333333333</v>
      </c>
      <c r="I396" s="418">
        <v>1040.4666666666667</v>
      </c>
      <c r="J396" s="418">
        <v>1054.9333333333332</v>
      </c>
      <c r="K396" s="417">
        <v>1026</v>
      </c>
      <c r="L396" s="417">
        <v>1002.1</v>
      </c>
      <c r="M396" s="417">
        <v>8.6889000000000003</v>
      </c>
    </row>
    <row r="397" spans="1:13">
      <c r="A397" s="245">
        <v>387</v>
      </c>
      <c r="B397" s="419" t="s">
        <v>464</v>
      </c>
      <c r="C397" s="417">
        <v>471.3</v>
      </c>
      <c r="D397" s="418">
        <v>474.51666666666665</v>
      </c>
      <c r="E397" s="418">
        <v>461.48333333333329</v>
      </c>
      <c r="F397" s="418">
        <v>451.66666666666663</v>
      </c>
      <c r="G397" s="418">
        <v>438.63333333333327</v>
      </c>
      <c r="H397" s="418">
        <v>484.33333333333331</v>
      </c>
      <c r="I397" s="418">
        <v>497.36666666666662</v>
      </c>
      <c r="J397" s="418">
        <v>507.18333333333334</v>
      </c>
      <c r="K397" s="417">
        <v>487.55</v>
      </c>
      <c r="L397" s="417">
        <v>464.7</v>
      </c>
      <c r="M397" s="417">
        <v>9.4358500000000003</v>
      </c>
    </row>
    <row r="398" spans="1:13">
      <c r="A398" s="245">
        <v>388</v>
      </c>
      <c r="B398" s="419" t="s">
        <v>460</v>
      </c>
      <c r="C398" s="417">
        <v>28.15</v>
      </c>
      <c r="D398" s="418">
        <v>28.133333333333336</v>
      </c>
      <c r="E398" s="418">
        <v>27.866666666666674</v>
      </c>
      <c r="F398" s="418">
        <v>27.583333333333339</v>
      </c>
      <c r="G398" s="418">
        <v>27.316666666666677</v>
      </c>
      <c r="H398" s="418">
        <v>28.416666666666671</v>
      </c>
      <c r="I398" s="418">
        <v>28.68333333333333</v>
      </c>
      <c r="J398" s="418">
        <v>28.966666666666669</v>
      </c>
      <c r="K398" s="417">
        <v>28.4</v>
      </c>
      <c r="L398" s="417">
        <v>27.85</v>
      </c>
      <c r="M398" s="417">
        <v>13.65648</v>
      </c>
    </row>
    <row r="399" spans="1:13">
      <c r="A399" s="245">
        <v>389</v>
      </c>
      <c r="B399" s="419" t="s">
        <v>461</v>
      </c>
      <c r="C399" s="417">
        <v>2634.85</v>
      </c>
      <c r="D399" s="418">
        <v>2634.6</v>
      </c>
      <c r="E399" s="418">
        <v>2611.25</v>
      </c>
      <c r="F399" s="418">
        <v>2587.65</v>
      </c>
      <c r="G399" s="418">
        <v>2564.3000000000002</v>
      </c>
      <c r="H399" s="418">
        <v>2658.2</v>
      </c>
      <c r="I399" s="418">
        <v>2681.5499999999993</v>
      </c>
      <c r="J399" s="418">
        <v>2705.1499999999996</v>
      </c>
      <c r="K399" s="417">
        <v>2657.95</v>
      </c>
      <c r="L399" s="417">
        <v>2611</v>
      </c>
      <c r="M399" s="417">
        <v>0.30967</v>
      </c>
    </row>
    <row r="400" spans="1:13">
      <c r="A400" s="245">
        <v>390</v>
      </c>
      <c r="B400" s="419" t="s">
        <v>172</v>
      </c>
      <c r="C400" s="417">
        <v>7544.05</v>
      </c>
      <c r="D400" s="418">
        <v>7545.416666666667</v>
      </c>
      <c r="E400" s="418">
        <v>7450.8333333333339</v>
      </c>
      <c r="F400" s="418">
        <v>7357.6166666666668</v>
      </c>
      <c r="G400" s="418">
        <v>7263.0333333333338</v>
      </c>
      <c r="H400" s="418">
        <v>7638.6333333333341</v>
      </c>
      <c r="I400" s="418">
        <v>7733.2166666666681</v>
      </c>
      <c r="J400" s="418">
        <v>7826.4333333333343</v>
      </c>
      <c r="K400" s="417">
        <v>7640</v>
      </c>
      <c r="L400" s="417">
        <v>7452.2</v>
      </c>
      <c r="M400" s="417">
        <v>1.0490299999999999</v>
      </c>
    </row>
    <row r="401" spans="1:13">
      <c r="A401" s="245">
        <v>391</v>
      </c>
      <c r="B401" s="419" t="s">
        <v>462</v>
      </c>
      <c r="C401" s="417">
        <v>7913.45</v>
      </c>
      <c r="D401" s="418">
        <v>7860.4833333333336</v>
      </c>
      <c r="E401" s="418">
        <v>7782.9666666666672</v>
      </c>
      <c r="F401" s="418">
        <v>7652.4833333333336</v>
      </c>
      <c r="G401" s="418">
        <v>7574.9666666666672</v>
      </c>
      <c r="H401" s="418">
        <v>7990.9666666666672</v>
      </c>
      <c r="I401" s="418">
        <v>8068.4833333333336</v>
      </c>
      <c r="J401" s="418">
        <v>8198.9666666666672</v>
      </c>
      <c r="K401" s="417">
        <v>7938</v>
      </c>
      <c r="L401" s="417">
        <v>7730</v>
      </c>
      <c r="M401" s="417">
        <v>0.35210999999999998</v>
      </c>
    </row>
    <row r="402" spans="1:13">
      <c r="A402" s="245">
        <v>392</v>
      </c>
      <c r="B402" s="419" t="s">
        <v>463</v>
      </c>
      <c r="C402" s="417">
        <v>5417.15</v>
      </c>
      <c r="D402" s="418">
        <v>5419.0333333333328</v>
      </c>
      <c r="E402" s="418">
        <v>5358.1166666666659</v>
      </c>
      <c r="F402" s="418">
        <v>5299.083333333333</v>
      </c>
      <c r="G402" s="418">
        <v>5238.1666666666661</v>
      </c>
      <c r="H402" s="418">
        <v>5478.0666666666657</v>
      </c>
      <c r="I402" s="418">
        <v>5538.9833333333336</v>
      </c>
      <c r="J402" s="418">
        <v>5598.0166666666655</v>
      </c>
      <c r="K402" s="417">
        <v>5479.95</v>
      </c>
      <c r="L402" s="417">
        <v>5360</v>
      </c>
      <c r="M402" s="417">
        <v>0.10236000000000001</v>
      </c>
    </row>
    <row r="403" spans="1:13">
      <c r="A403" s="245">
        <v>393</v>
      </c>
      <c r="B403" s="419" t="s">
        <v>739</v>
      </c>
      <c r="C403" s="417">
        <v>128.65</v>
      </c>
      <c r="D403" s="418">
        <v>129.48333333333335</v>
      </c>
      <c r="E403" s="418">
        <v>127.31666666666669</v>
      </c>
      <c r="F403" s="418">
        <v>125.98333333333335</v>
      </c>
      <c r="G403" s="418">
        <v>123.81666666666669</v>
      </c>
      <c r="H403" s="418">
        <v>130.81666666666669</v>
      </c>
      <c r="I403" s="418">
        <v>132.98333333333332</v>
      </c>
      <c r="J403" s="418">
        <v>134.31666666666669</v>
      </c>
      <c r="K403" s="417">
        <v>131.65</v>
      </c>
      <c r="L403" s="417">
        <v>128.15</v>
      </c>
      <c r="M403" s="417">
        <v>12.03294</v>
      </c>
    </row>
    <row r="404" spans="1:13">
      <c r="A404" s="245">
        <v>394</v>
      </c>
      <c r="B404" s="419" t="s">
        <v>741</v>
      </c>
      <c r="C404" s="417">
        <v>275.05</v>
      </c>
      <c r="D404" s="418">
        <v>277.56666666666666</v>
      </c>
      <c r="E404" s="418">
        <v>271.18333333333334</v>
      </c>
      <c r="F404" s="418">
        <v>267.31666666666666</v>
      </c>
      <c r="G404" s="418">
        <v>260.93333333333334</v>
      </c>
      <c r="H404" s="418">
        <v>281.43333333333334</v>
      </c>
      <c r="I404" s="418">
        <v>287.81666666666666</v>
      </c>
      <c r="J404" s="418">
        <v>291.68333333333334</v>
      </c>
      <c r="K404" s="417">
        <v>283.95</v>
      </c>
      <c r="L404" s="417">
        <v>273.7</v>
      </c>
      <c r="M404" s="417">
        <v>8.5147899999999996</v>
      </c>
    </row>
    <row r="405" spans="1:13">
      <c r="A405" s="245">
        <v>395</v>
      </c>
      <c r="B405" s="419" t="s">
        <v>890</v>
      </c>
      <c r="C405" s="417">
        <v>354.45</v>
      </c>
      <c r="D405" s="418">
        <v>356.90000000000003</v>
      </c>
      <c r="E405" s="418">
        <v>349.85000000000008</v>
      </c>
      <c r="F405" s="418">
        <v>345.25000000000006</v>
      </c>
      <c r="G405" s="418">
        <v>338.2000000000001</v>
      </c>
      <c r="H405" s="418">
        <v>361.50000000000006</v>
      </c>
      <c r="I405" s="418">
        <v>368.55</v>
      </c>
      <c r="J405" s="418">
        <v>373.15000000000003</v>
      </c>
      <c r="K405" s="417">
        <v>363.95</v>
      </c>
      <c r="L405" s="417">
        <v>352.3</v>
      </c>
      <c r="M405" s="417">
        <v>1.4620200000000001</v>
      </c>
    </row>
    <row r="406" spans="1:13">
      <c r="A406" s="245">
        <v>396</v>
      </c>
      <c r="B406" s="419" t="s">
        <v>465</v>
      </c>
      <c r="C406" s="417">
        <v>2331.75</v>
      </c>
      <c r="D406" s="418">
        <v>2337.0833333333335</v>
      </c>
      <c r="E406" s="418">
        <v>2298.166666666667</v>
      </c>
      <c r="F406" s="418">
        <v>2264.5833333333335</v>
      </c>
      <c r="G406" s="418">
        <v>2225.666666666667</v>
      </c>
      <c r="H406" s="418">
        <v>2370.666666666667</v>
      </c>
      <c r="I406" s="418">
        <v>2409.5833333333339</v>
      </c>
      <c r="J406" s="418">
        <v>2443.166666666667</v>
      </c>
      <c r="K406" s="417">
        <v>2376</v>
      </c>
      <c r="L406" s="417">
        <v>2303.5</v>
      </c>
      <c r="M406" s="417">
        <v>9.6500000000000002E-2</v>
      </c>
    </row>
    <row r="407" spans="1:13">
      <c r="A407" s="245">
        <v>397</v>
      </c>
      <c r="B407" s="419" t="s">
        <v>466</v>
      </c>
      <c r="C407" s="417">
        <v>537.6</v>
      </c>
      <c r="D407" s="418">
        <v>540.06666666666672</v>
      </c>
      <c r="E407" s="418">
        <v>532.83333333333348</v>
      </c>
      <c r="F407" s="418">
        <v>528.06666666666672</v>
      </c>
      <c r="G407" s="418">
        <v>520.83333333333348</v>
      </c>
      <c r="H407" s="418">
        <v>544.83333333333348</v>
      </c>
      <c r="I407" s="418">
        <v>552.06666666666683</v>
      </c>
      <c r="J407" s="418">
        <v>556.83333333333348</v>
      </c>
      <c r="K407" s="417">
        <v>547.29999999999995</v>
      </c>
      <c r="L407" s="417">
        <v>535.29999999999995</v>
      </c>
      <c r="M407" s="417">
        <v>1.5671900000000001</v>
      </c>
    </row>
    <row r="408" spans="1:13">
      <c r="A408" s="245">
        <v>398</v>
      </c>
      <c r="B408" s="419" t="s">
        <v>740</v>
      </c>
      <c r="C408" s="417">
        <v>107.7</v>
      </c>
      <c r="D408" s="418">
        <v>108.14999999999999</v>
      </c>
      <c r="E408" s="418">
        <v>106.84999999999998</v>
      </c>
      <c r="F408" s="418">
        <v>105.99999999999999</v>
      </c>
      <c r="G408" s="418">
        <v>104.69999999999997</v>
      </c>
      <c r="H408" s="418">
        <v>108.99999999999999</v>
      </c>
      <c r="I408" s="418">
        <v>110.3</v>
      </c>
      <c r="J408" s="418">
        <v>111.14999999999999</v>
      </c>
      <c r="K408" s="417">
        <v>109.45</v>
      </c>
      <c r="L408" s="417">
        <v>107.3</v>
      </c>
      <c r="M408" s="417">
        <v>11.98845</v>
      </c>
    </row>
    <row r="409" spans="1:13">
      <c r="A409" s="245">
        <v>399</v>
      </c>
      <c r="B409" s="419" t="s">
        <v>467</v>
      </c>
      <c r="C409" s="417">
        <v>246.4</v>
      </c>
      <c r="D409" s="418">
        <v>248.80000000000004</v>
      </c>
      <c r="E409" s="418">
        <v>241.40000000000009</v>
      </c>
      <c r="F409" s="418">
        <v>236.40000000000006</v>
      </c>
      <c r="G409" s="418">
        <v>229.00000000000011</v>
      </c>
      <c r="H409" s="418">
        <v>253.80000000000007</v>
      </c>
      <c r="I409" s="418">
        <v>261.2</v>
      </c>
      <c r="J409" s="418">
        <v>266.20000000000005</v>
      </c>
      <c r="K409" s="417">
        <v>256.2</v>
      </c>
      <c r="L409" s="417">
        <v>243.8</v>
      </c>
      <c r="M409" s="417">
        <v>4.8627900000000004</v>
      </c>
    </row>
    <row r="410" spans="1:13">
      <c r="A410" s="245">
        <v>400</v>
      </c>
      <c r="B410" s="419" t="s">
        <v>170</v>
      </c>
      <c r="C410" s="417">
        <v>27581.8</v>
      </c>
      <c r="D410" s="418">
        <v>27704.5</v>
      </c>
      <c r="E410" s="418">
        <v>27319</v>
      </c>
      <c r="F410" s="418">
        <v>27056.2</v>
      </c>
      <c r="G410" s="418">
        <v>26670.7</v>
      </c>
      <c r="H410" s="418">
        <v>27967.3</v>
      </c>
      <c r="I410" s="418">
        <v>28352.799999999999</v>
      </c>
      <c r="J410" s="418">
        <v>28615.599999999999</v>
      </c>
      <c r="K410" s="417">
        <v>28090</v>
      </c>
      <c r="L410" s="417">
        <v>27441.7</v>
      </c>
      <c r="M410" s="417">
        <v>0.54037000000000002</v>
      </c>
    </row>
    <row r="411" spans="1:13">
      <c r="A411" s="245">
        <v>401</v>
      </c>
      <c r="B411" s="419" t="s">
        <v>468</v>
      </c>
      <c r="C411" s="417">
        <v>1778.75</v>
      </c>
      <c r="D411" s="418">
        <v>1773.0666666666666</v>
      </c>
      <c r="E411" s="418">
        <v>1748.7333333333331</v>
      </c>
      <c r="F411" s="418">
        <v>1718.7166666666665</v>
      </c>
      <c r="G411" s="418">
        <v>1694.383333333333</v>
      </c>
      <c r="H411" s="418">
        <v>1803.0833333333333</v>
      </c>
      <c r="I411" s="418">
        <v>1827.4166666666667</v>
      </c>
      <c r="J411" s="418">
        <v>1857.4333333333334</v>
      </c>
      <c r="K411" s="417">
        <v>1797.4</v>
      </c>
      <c r="L411" s="417">
        <v>1743.05</v>
      </c>
      <c r="M411" s="417">
        <v>0.53996999999999995</v>
      </c>
    </row>
    <row r="412" spans="1:13">
      <c r="A412" s="245">
        <v>402</v>
      </c>
      <c r="B412" s="419" t="s">
        <v>173</v>
      </c>
      <c r="C412" s="417">
        <v>1431.55</v>
      </c>
      <c r="D412" s="418">
        <v>1433.6166666666666</v>
      </c>
      <c r="E412" s="418">
        <v>1420.1333333333332</v>
      </c>
      <c r="F412" s="418">
        <v>1408.7166666666667</v>
      </c>
      <c r="G412" s="418">
        <v>1395.2333333333333</v>
      </c>
      <c r="H412" s="418">
        <v>1445.0333333333331</v>
      </c>
      <c r="I412" s="418">
        <v>1458.5166666666662</v>
      </c>
      <c r="J412" s="418">
        <v>1469.9333333333329</v>
      </c>
      <c r="K412" s="417">
        <v>1447.1</v>
      </c>
      <c r="L412" s="417">
        <v>1422.2</v>
      </c>
      <c r="M412" s="417">
        <v>12.35327</v>
      </c>
    </row>
    <row r="413" spans="1:13">
      <c r="A413" s="245">
        <v>403</v>
      </c>
      <c r="B413" s="419" t="s">
        <v>171</v>
      </c>
      <c r="C413" s="417">
        <v>2013.45</v>
      </c>
      <c r="D413" s="418">
        <v>2020.3</v>
      </c>
      <c r="E413" s="418">
        <v>1996.6</v>
      </c>
      <c r="F413" s="418">
        <v>1979.75</v>
      </c>
      <c r="G413" s="418">
        <v>1956.05</v>
      </c>
      <c r="H413" s="418">
        <v>2037.1499999999999</v>
      </c>
      <c r="I413" s="418">
        <v>2060.8500000000004</v>
      </c>
      <c r="J413" s="418">
        <v>2077.6999999999998</v>
      </c>
      <c r="K413" s="417">
        <v>2044</v>
      </c>
      <c r="L413" s="417">
        <v>2003.45</v>
      </c>
      <c r="M413" s="417">
        <v>2.4359099999999998</v>
      </c>
    </row>
    <row r="414" spans="1:13">
      <c r="A414" s="245">
        <v>404</v>
      </c>
      <c r="B414" s="419" t="s">
        <v>469</v>
      </c>
      <c r="C414" s="417">
        <v>548.35</v>
      </c>
      <c r="D414" s="418">
        <v>542.81666666666672</v>
      </c>
      <c r="E414" s="418">
        <v>526.03333333333342</v>
      </c>
      <c r="F414" s="418">
        <v>503.7166666666667</v>
      </c>
      <c r="G414" s="418">
        <v>486.93333333333339</v>
      </c>
      <c r="H414" s="418">
        <v>565.13333333333344</v>
      </c>
      <c r="I414" s="418">
        <v>581.91666666666674</v>
      </c>
      <c r="J414" s="418">
        <v>604.23333333333346</v>
      </c>
      <c r="K414" s="417">
        <v>559.6</v>
      </c>
      <c r="L414" s="417">
        <v>520.5</v>
      </c>
      <c r="M414" s="417">
        <v>31.090820000000001</v>
      </c>
    </row>
    <row r="415" spans="1:13">
      <c r="A415" s="245">
        <v>405</v>
      </c>
      <c r="B415" s="419" t="s">
        <v>470</v>
      </c>
      <c r="C415" s="417">
        <v>1601.2</v>
      </c>
      <c r="D415" s="418">
        <v>1605.95</v>
      </c>
      <c r="E415" s="418">
        <v>1586.25</v>
      </c>
      <c r="F415" s="418">
        <v>1571.3</v>
      </c>
      <c r="G415" s="418">
        <v>1551.6</v>
      </c>
      <c r="H415" s="418">
        <v>1620.9</v>
      </c>
      <c r="I415" s="418">
        <v>1640.6000000000004</v>
      </c>
      <c r="J415" s="418">
        <v>1655.5500000000002</v>
      </c>
      <c r="K415" s="417">
        <v>1625.65</v>
      </c>
      <c r="L415" s="417">
        <v>1591</v>
      </c>
      <c r="M415" s="417">
        <v>0.30864000000000003</v>
      </c>
    </row>
    <row r="416" spans="1:13">
      <c r="A416" s="245">
        <v>406</v>
      </c>
      <c r="B416" s="419" t="s">
        <v>742</v>
      </c>
      <c r="C416" s="417">
        <v>1677.1</v>
      </c>
      <c r="D416" s="418">
        <v>1680.2333333333336</v>
      </c>
      <c r="E416" s="418">
        <v>1662.5166666666671</v>
      </c>
      <c r="F416" s="418">
        <v>1647.9333333333336</v>
      </c>
      <c r="G416" s="418">
        <v>1630.2166666666672</v>
      </c>
      <c r="H416" s="418">
        <v>1694.8166666666671</v>
      </c>
      <c r="I416" s="418">
        <v>1712.5333333333333</v>
      </c>
      <c r="J416" s="418">
        <v>1727.116666666667</v>
      </c>
      <c r="K416" s="417">
        <v>1697.95</v>
      </c>
      <c r="L416" s="417">
        <v>1665.65</v>
      </c>
      <c r="M416" s="417">
        <v>0.34826000000000001</v>
      </c>
    </row>
    <row r="417" spans="1:13">
      <c r="A417" s="245">
        <v>407</v>
      </c>
      <c r="B417" s="419" t="s">
        <v>471</v>
      </c>
      <c r="C417" s="417">
        <v>758.65</v>
      </c>
      <c r="D417" s="418">
        <v>756.88333333333333</v>
      </c>
      <c r="E417" s="418">
        <v>738.76666666666665</v>
      </c>
      <c r="F417" s="418">
        <v>718.88333333333333</v>
      </c>
      <c r="G417" s="418">
        <v>700.76666666666665</v>
      </c>
      <c r="H417" s="418">
        <v>776.76666666666665</v>
      </c>
      <c r="I417" s="418">
        <v>794.88333333333321</v>
      </c>
      <c r="J417" s="418">
        <v>814.76666666666665</v>
      </c>
      <c r="K417" s="417">
        <v>775</v>
      </c>
      <c r="L417" s="417">
        <v>737</v>
      </c>
      <c r="M417" s="417">
        <v>3.3489200000000001</v>
      </c>
    </row>
    <row r="418" spans="1:13">
      <c r="A418" s="245">
        <v>408</v>
      </c>
      <c r="B418" s="419" t="s">
        <v>891</v>
      </c>
      <c r="C418" s="417">
        <v>705.6</v>
      </c>
      <c r="D418" s="418">
        <v>711.0333333333333</v>
      </c>
      <c r="E418" s="418">
        <v>696.56666666666661</v>
      </c>
      <c r="F418" s="418">
        <v>687.5333333333333</v>
      </c>
      <c r="G418" s="418">
        <v>673.06666666666661</v>
      </c>
      <c r="H418" s="418">
        <v>720.06666666666661</v>
      </c>
      <c r="I418" s="418">
        <v>734.5333333333333</v>
      </c>
      <c r="J418" s="418">
        <v>743.56666666666661</v>
      </c>
      <c r="K418" s="417">
        <v>725.5</v>
      </c>
      <c r="L418" s="417">
        <v>702</v>
      </c>
      <c r="M418" s="417">
        <v>0.95154000000000005</v>
      </c>
    </row>
    <row r="419" spans="1:13">
      <c r="A419" s="245">
        <v>409</v>
      </c>
      <c r="B419" s="419" t="s">
        <v>743</v>
      </c>
      <c r="C419" s="417">
        <v>81.849999999999994</v>
      </c>
      <c r="D419" s="418">
        <v>80.883333333333326</v>
      </c>
      <c r="E419" s="418">
        <v>79.266666666666652</v>
      </c>
      <c r="F419" s="418">
        <v>76.683333333333323</v>
      </c>
      <c r="G419" s="418">
        <v>75.066666666666649</v>
      </c>
      <c r="H419" s="418">
        <v>83.466666666666654</v>
      </c>
      <c r="I419" s="418">
        <v>85.083333333333329</v>
      </c>
      <c r="J419" s="418">
        <v>87.666666666666657</v>
      </c>
      <c r="K419" s="417">
        <v>82.5</v>
      </c>
      <c r="L419" s="417">
        <v>78.3</v>
      </c>
      <c r="M419" s="417">
        <v>156.12378000000001</v>
      </c>
    </row>
    <row r="420" spans="1:13">
      <c r="A420" s="245">
        <v>410</v>
      </c>
      <c r="B420" s="419" t="s">
        <v>472</v>
      </c>
      <c r="C420" s="417">
        <v>111.75</v>
      </c>
      <c r="D420" s="418">
        <v>112</v>
      </c>
      <c r="E420" s="418">
        <v>110.3</v>
      </c>
      <c r="F420" s="418">
        <v>108.85</v>
      </c>
      <c r="G420" s="418">
        <v>107.14999999999999</v>
      </c>
      <c r="H420" s="418">
        <v>113.45</v>
      </c>
      <c r="I420" s="418">
        <v>115.14999999999999</v>
      </c>
      <c r="J420" s="418">
        <v>116.60000000000001</v>
      </c>
      <c r="K420" s="417">
        <v>113.7</v>
      </c>
      <c r="L420" s="417">
        <v>110.55</v>
      </c>
      <c r="M420" s="417">
        <v>2.6142099999999999</v>
      </c>
    </row>
    <row r="421" spans="1:13">
      <c r="A421" s="245">
        <v>411</v>
      </c>
      <c r="B421" s="419" t="s">
        <v>169</v>
      </c>
      <c r="C421" s="417">
        <v>424.45</v>
      </c>
      <c r="D421" s="418">
        <v>427.31666666666661</v>
      </c>
      <c r="E421" s="418">
        <v>419.23333333333323</v>
      </c>
      <c r="F421" s="418">
        <v>414.01666666666665</v>
      </c>
      <c r="G421" s="418">
        <v>405.93333333333328</v>
      </c>
      <c r="H421" s="418">
        <v>432.53333333333319</v>
      </c>
      <c r="I421" s="418">
        <v>440.61666666666656</v>
      </c>
      <c r="J421" s="418">
        <v>445.83333333333314</v>
      </c>
      <c r="K421" s="417">
        <v>435.4</v>
      </c>
      <c r="L421" s="417">
        <v>422.1</v>
      </c>
      <c r="M421" s="417">
        <v>214.33043000000001</v>
      </c>
    </row>
    <row r="422" spans="1:13">
      <c r="A422" s="245">
        <v>412</v>
      </c>
      <c r="B422" s="419" t="s">
        <v>168</v>
      </c>
      <c r="C422" s="417">
        <v>122.9</v>
      </c>
      <c r="D422" s="418">
        <v>124.86666666666667</v>
      </c>
      <c r="E422" s="418">
        <v>120.53333333333336</v>
      </c>
      <c r="F422" s="418">
        <v>118.16666666666669</v>
      </c>
      <c r="G422" s="418">
        <v>113.83333333333337</v>
      </c>
      <c r="H422" s="418">
        <v>127.23333333333335</v>
      </c>
      <c r="I422" s="418">
        <v>131.56666666666666</v>
      </c>
      <c r="J422" s="418">
        <v>133.93333333333334</v>
      </c>
      <c r="K422" s="417">
        <v>129.19999999999999</v>
      </c>
      <c r="L422" s="417">
        <v>122.5</v>
      </c>
      <c r="M422" s="417">
        <v>445.41931</v>
      </c>
    </row>
    <row r="423" spans="1:13">
      <c r="A423" s="245">
        <v>413</v>
      </c>
      <c r="B423" s="419" t="s">
        <v>745</v>
      </c>
      <c r="C423" s="417">
        <v>272</v>
      </c>
      <c r="D423" s="418">
        <v>272</v>
      </c>
      <c r="E423" s="418">
        <v>267</v>
      </c>
      <c r="F423" s="418">
        <v>262</v>
      </c>
      <c r="G423" s="418">
        <v>257</v>
      </c>
      <c r="H423" s="418">
        <v>277</v>
      </c>
      <c r="I423" s="418">
        <v>282</v>
      </c>
      <c r="J423" s="418">
        <v>287</v>
      </c>
      <c r="K423" s="417">
        <v>277</v>
      </c>
      <c r="L423" s="417">
        <v>267</v>
      </c>
      <c r="M423" s="417">
        <v>6.9531200000000002</v>
      </c>
    </row>
    <row r="424" spans="1:13">
      <c r="A424" s="245">
        <v>414</v>
      </c>
      <c r="B424" s="419" t="s">
        <v>809</v>
      </c>
      <c r="C424" s="417">
        <v>277.8</v>
      </c>
      <c r="D424" s="418">
        <v>276.73333333333335</v>
      </c>
      <c r="E424" s="418">
        <v>273.06666666666672</v>
      </c>
      <c r="F424" s="418">
        <v>268.33333333333337</v>
      </c>
      <c r="G424" s="418">
        <v>264.66666666666674</v>
      </c>
      <c r="H424" s="418">
        <v>281.4666666666667</v>
      </c>
      <c r="I424" s="418">
        <v>285.13333333333333</v>
      </c>
      <c r="J424" s="418">
        <v>289.86666666666667</v>
      </c>
      <c r="K424" s="417">
        <v>280.39999999999998</v>
      </c>
      <c r="L424" s="417">
        <v>272</v>
      </c>
      <c r="M424" s="417">
        <v>3.5852499999999998</v>
      </c>
    </row>
    <row r="425" spans="1:13">
      <c r="A425" s="245">
        <v>415</v>
      </c>
      <c r="B425" s="419" t="s">
        <v>174</v>
      </c>
      <c r="C425" s="417">
        <v>775.25</v>
      </c>
      <c r="D425" s="418">
        <v>777.53333333333342</v>
      </c>
      <c r="E425" s="418">
        <v>765.16666666666686</v>
      </c>
      <c r="F425" s="418">
        <v>755.08333333333348</v>
      </c>
      <c r="G425" s="418">
        <v>742.71666666666692</v>
      </c>
      <c r="H425" s="418">
        <v>787.61666666666679</v>
      </c>
      <c r="I425" s="418">
        <v>799.98333333333335</v>
      </c>
      <c r="J425" s="418">
        <v>810.06666666666672</v>
      </c>
      <c r="K425" s="417">
        <v>789.9</v>
      </c>
      <c r="L425" s="417">
        <v>767.45</v>
      </c>
      <c r="M425" s="417">
        <v>2.91717</v>
      </c>
    </row>
    <row r="426" spans="1:13">
      <c r="A426" s="245">
        <v>416</v>
      </c>
      <c r="B426" s="419" t="s">
        <v>473</v>
      </c>
      <c r="C426" s="417">
        <v>752.3</v>
      </c>
      <c r="D426" s="418">
        <v>753.58333333333337</v>
      </c>
      <c r="E426" s="418">
        <v>742.76666666666677</v>
      </c>
      <c r="F426" s="418">
        <v>733.23333333333335</v>
      </c>
      <c r="G426" s="418">
        <v>722.41666666666674</v>
      </c>
      <c r="H426" s="418">
        <v>763.11666666666679</v>
      </c>
      <c r="I426" s="418">
        <v>773.93333333333339</v>
      </c>
      <c r="J426" s="418">
        <v>783.46666666666681</v>
      </c>
      <c r="K426" s="417">
        <v>764.4</v>
      </c>
      <c r="L426" s="417">
        <v>744.05</v>
      </c>
      <c r="M426" s="417">
        <v>1.5919300000000001</v>
      </c>
    </row>
    <row r="427" spans="1:13">
      <c r="A427" s="245">
        <v>417</v>
      </c>
      <c r="B427" s="419" t="s">
        <v>771</v>
      </c>
      <c r="C427" s="417">
        <v>425.05</v>
      </c>
      <c r="D427" s="418">
        <v>426.85000000000008</v>
      </c>
      <c r="E427" s="418">
        <v>419.30000000000018</v>
      </c>
      <c r="F427" s="418">
        <v>413.55000000000013</v>
      </c>
      <c r="G427" s="418">
        <v>406.00000000000023</v>
      </c>
      <c r="H427" s="418">
        <v>432.60000000000014</v>
      </c>
      <c r="I427" s="418">
        <v>440.15</v>
      </c>
      <c r="J427" s="418">
        <v>445.90000000000009</v>
      </c>
      <c r="K427" s="417">
        <v>434.4</v>
      </c>
      <c r="L427" s="417">
        <v>421.1</v>
      </c>
      <c r="M427" s="417">
        <v>6.7900700000000001</v>
      </c>
    </row>
    <row r="428" spans="1:13">
      <c r="A428" s="245">
        <v>418</v>
      </c>
      <c r="B428" s="419" t="s">
        <v>474</v>
      </c>
      <c r="C428" s="417">
        <v>245.8</v>
      </c>
      <c r="D428" s="418">
        <v>247.63333333333333</v>
      </c>
      <c r="E428" s="418">
        <v>240.26666666666665</v>
      </c>
      <c r="F428" s="418">
        <v>234.73333333333332</v>
      </c>
      <c r="G428" s="418">
        <v>227.36666666666665</v>
      </c>
      <c r="H428" s="418">
        <v>253.16666666666666</v>
      </c>
      <c r="I428" s="418">
        <v>260.5333333333333</v>
      </c>
      <c r="J428" s="418">
        <v>266.06666666666666</v>
      </c>
      <c r="K428" s="417">
        <v>255</v>
      </c>
      <c r="L428" s="417">
        <v>242.1</v>
      </c>
      <c r="M428" s="417">
        <v>32.752929999999999</v>
      </c>
    </row>
    <row r="429" spans="1:13">
      <c r="A429" s="245">
        <v>419</v>
      </c>
      <c r="B429" s="419" t="s">
        <v>175</v>
      </c>
      <c r="C429" s="417">
        <v>666.9</v>
      </c>
      <c r="D429" s="418">
        <v>670.9666666666667</v>
      </c>
      <c r="E429" s="418">
        <v>661.03333333333342</v>
      </c>
      <c r="F429" s="418">
        <v>655.16666666666674</v>
      </c>
      <c r="G429" s="418">
        <v>645.23333333333346</v>
      </c>
      <c r="H429" s="418">
        <v>676.83333333333337</v>
      </c>
      <c r="I429" s="418">
        <v>686.76666666666677</v>
      </c>
      <c r="J429" s="418">
        <v>692.63333333333333</v>
      </c>
      <c r="K429" s="417">
        <v>680.9</v>
      </c>
      <c r="L429" s="417">
        <v>665.1</v>
      </c>
      <c r="M429" s="417">
        <v>25.480160000000001</v>
      </c>
    </row>
    <row r="430" spans="1:13">
      <c r="A430" s="245">
        <v>420</v>
      </c>
      <c r="B430" s="419" t="s">
        <v>176</v>
      </c>
      <c r="C430" s="417">
        <v>522.04999999999995</v>
      </c>
      <c r="D430" s="418">
        <v>525.34999999999991</v>
      </c>
      <c r="E430" s="418">
        <v>516.29999999999984</v>
      </c>
      <c r="F430" s="418">
        <v>510.54999999999995</v>
      </c>
      <c r="G430" s="418">
        <v>501.49999999999989</v>
      </c>
      <c r="H430" s="418">
        <v>531.0999999999998</v>
      </c>
      <c r="I430" s="418">
        <v>540.15</v>
      </c>
      <c r="J430" s="418">
        <v>545.89999999999975</v>
      </c>
      <c r="K430" s="417">
        <v>534.4</v>
      </c>
      <c r="L430" s="417">
        <v>519.6</v>
      </c>
      <c r="M430" s="417">
        <v>17.501280000000001</v>
      </c>
    </row>
    <row r="431" spans="1:13">
      <c r="A431" s="245">
        <v>421</v>
      </c>
      <c r="B431" s="419" t="s">
        <v>892</v>
      </c>
      <c r="C431" s="417">
        <v>3416.5</v>
      </c>
      <c r="D431" s="418">
        <v>3404.2000000000003</v>
      </c>
      <c r="E431" s="418">
        <v>3379.4500000000007</v>
      </c>
      <c r="F431" s="418">
        <v>3342.4000000000005</v>
      </c>
      <c r="G431" s="418">
        <v>3317.650000000001</v>
      </c>
      <c r="H431" s="418">
        <v>3441.2500000000005</v>
      </c>
      <c r="I431" s="418">
        <v>3465.9999999999995</v>
      </c>
      <c r="J431" s="418">
        <v>3503.05</v>
      </c>
      <c r="K431" s="417">
        <v>3428.95</v>
      </c>
      <c r="L431" s="417">
        <v>3367.15</v>
      </c>
      <c r="M431" s="417">
        <v>4.0550000000000003E-2</v>
      </c>
    </row>
    <row r="432" spans="1:13">
      <c r="A432" s="245">
        <v>422</v>
      </c>
      <c r="B432" s="419" t="s">
        <v>475</v>
      </c>
      <c r="C432" s="417">
        <v>2653.4</v>
      </c>
      <c r="D432" s="418">
        <v>2648.0666666666671</v>
      </c>
      <c r="E432" s="418">
        <v>2631.4333333333343</v>
      </c>
      <c r="F432" s="418">
        <v>2609.4666666666672</v>
      </c>
      <c r="G432" s="418">
        <v>2592.8333333333344</v>
      </c>
      <c r="H432" s="418">
        <v>2670.0333333333342</v>
      </c>
      <c r="I432" s="418">
        <v>2686.6666666666665</v>
      </c>
      <c r="J432" s="418">
        <v>2708.6333333333341</v>
      </c>
      <c r="K432" s="417">
        <v>2664.7</v>
      </c>
      <c r="L432" s="417">
        <v>2626.1</v>
      </c>
      <c r="M432" s="417">
        <v>0.10947999999999999</v>
      </c>
    </row>
    <row r="433" spans="1:13">
      <c r="A433" s="245">
        <v>423</v>
      </c>
      <c r="B433" s="419" t="s">
        <v>476</v>
      </c>
      <c r="C433" s="417">
        <v>795.2</v>
      </c>
      <c r="D433" s="418">
        <v>794.61666666666667</v>
      </c>
      <c r="E433" s="418">
        <v>786.98333333333335</v>
      </c>
      <c r="F433" s="418">
        <v>778.76666666666665</v>
      </c>
      <c r="G433" s="418">
        <v>771.13333333333333</v>
      </c>
      <c r="H433" s="418">
        <v>802.83333333333337</v>
      </c>
      <c r="I433" s="418">
        <v>810.46666666666681</v>
      </c>
      <c r="J433" s="418">
        <v>818.68333333333339</v>
      </c>
      <c r="K433" s="417">
        <v>802.25</v>
      </c>
      <c r="L433" s="417">
        <v>786.4</v>
      </c>
      <c r="M433" s="417">
        <v>0.23723</v>
      </c>
    </row>
    <row r="434" spans="1:13">
      <c r="A434" s="245">
        <v>424</v>
      </c>
      <c r="B434" s="419" t="s">
        <v>477</v>
      </c>
      <c r="C434" s="417">
        <v>310.89999999999998</v>
      </c>
      <c r="D434" s="418">
        <v>309.55</v>
      </c>
      <c r="E434" s="418">
        <v>305.35000000000002</v>
      </c>
      <c r="F434" s="418">
        <v>299.8</v>
      </c>
      <c r="G434" s="418">
        <v>295.60000000000002</v>
      </c>
      <c r="H434" s="418">
        <v>315.10000000000002</v>
      </c>
      <c r="I434" s="418">
        <v>319.29999999999995</v>
      </c>
      <c r="J434" s="418">
        <v>324.85000000000002</v>
      </c>
      <c r="K434" s="417">
        <v>313.75</v>
      </c>
      <c r="L434" s="417">
        <v>304</v>
      </c>
      <c r="M434" s="417">
        <v>6.0732999999999997</v>
      </c>
    </row>
    <row r="435" spans="1:13">
      <c r="A435" s="245">
        <v>425</v>
      </c>
      <c r="B435" s="419" t="s">
        <v>478</v>
      </c>
      <c r="C435" s="417">
        <v>285.14999999999998</v>
      </c>
      <c r="D435" s="418">
        <v>287.56666666666666</v>
      </c>
      <c r="E435" s="418">
        <v>282.33333333333331</v>
      </c>
      <c r="F435" s="418">
        <v>279.51666666666665</v>
      </c>
      <c r="G435" s="418">
        <v>274.2833333333333</v>
      </c>
      <c r="H435" s="418">
        <v>290.38333333333333</v>
      </c>
      <c r="I435" s="418">
        <v>295.61666666666667</v>
      </c>
      <c r="J435" s="418">
        <v>298.43333333333334</v>
      </c>
      <c r="K435" s="417">
        <v>292.8</v>
      </c>
      <c r="L435" s="417">
        <v>284.75</v>
      </c>
      <c r="M435" s="417">
        <v>1.49501</v>
      </c>
    </row>
    <row r="436" spans="1:13">
      <c r="A436" s="245">
        <v>426</v>
      </c>
      <c r="B436" s="419" t="s">
        <v>479</v>
      </c>
      <c r="C436" s="417">
        <v>2188.4</v>
      </c>
      <c r="D436" s="418">
        <v>2184.7999999999997</v>
      </c>
      <c r="E436" s="418">
        <v>2174.5999999999995</v>
      </c>
      <c r="F436" s="418">
        <v>2160.7999999999997</v>
      </c>
      <c r="G436" s="418">
        <v>2150.5999999999995</v>
      </c>
      <c r="H436" s="418">
        <v>2198.5999999999995</v>
      </c>
      <c r="I436" s="418">
        <v>2208.7999999999993</v>
      </c>
      <c r="J436" s="418">
        <v>2222.5999999999995</v>
      </c>
      <c r="K436" s="417">
        <v>2195</v>
      </c>
      <c r="L436" s="417">
        <v>2171</v>
      </c>
      <c r="M436" s="417">
        <v>0.33583000000000002</v>
      </c>
    </row>
    <row r="437" spans="1:13">
      <c r="A437" s="245">
        <v>427</v>
      </c>
      <c r="B437" s="419" t="s">
        <v>744</v>
      </c>
      <c r="C437" s="417">
        <v>714.3</v>
      </c>
      <c r="D437" s="418">
        <v>711.43333333333339</v>
      </c>
      <c r="E437" s="418">
        <v>704.86666666666679</v>
      </c>
      <c r="F437" s="418">
        <v>695.43333333333339</v>
      </c>
      <c r="G437" s="418">
        <v>688.86666666666679</v>
      </c>
      <c r="H437" s="418">
        <v>720.86666666666679</v>
      </c>
      <c r="I437" s="418">
        <v>727.43333333333339</v>
      </c>
      <c r="J437" s="418">
        <v>736.86666666666679</v>
      </c>
      <c r="K437" s="417">
        <v>718</v>
      </c>
      <c r="L437" s="417">
        <v>702</v>
      </c>
      <c r="M437" s="417">
        <v>0.41371000000000002</v>
      </c>
    </row>
    <row r="438" spans="1:13">
      <c r="A438" s="245">
        <v>428</v>
      </c>
      <c r="B438" s="419" t="s">
        <v>791</v>
      </c>
      <c r="C438" s="417">
        <v>471.25</v>
      </c>
      <c r="D438" s="418">
        <v>473.73333333333329</v>
      </c>
      <c r="E438" s="418">
        <v>467.91666666666657</v>
      </c>
      <c r="F438" s="418">
        <v>464.58333333333326</v>
      </c>
      <c r="G438" s="418">
        <v>458.76666666666654</v>
      </c>
      <c r="H438" s="418">
        <v>477.06666666666661</v>
      </c>
      <c r="I438" s="418">
        <v>482.88333333333333</v>
      </c>
      <c r="J438" s="418">
        <v>486.21666666666664</v>
      </c>
      <c r="K438" s="417">
        <v>479.55</v>
      </c>
      <c r="L438" s="417">
        <v>470.4</v>
      </c>
      <c r="M438" s="417">
        <v>0.77659999999999996</v>
      </c>
    </row>
    <row r="439" spans="1:13">
      <c r="A439" s="245">
        <v>429</v>
      </c>
      <c r="B439" s="419" t="s">
        <v>480</v>
      </c>
      <c r="C439" s="417">
        <v>8.5500000000000007</v>
      </c>
      <c r="D439" s="418">
        <v>8.5</v>
      </c>
      <c r="E439" s="418">
        <v>8.25</v>
      </c>
      <c r="F439" s="418">
        <v>7.9499999999999993</v>
      </c>
      <c r="G439" s="418">
        <v>7.6999999999999993</v>
      </c>
      <c r="H439" s="418">
        <v>8.8000000000000007</v>
      </c>
      <c r="I439" s="418">
        <v>9.0500000000000007</v>
      </c>
      <c r="J439" s="418">
        <v>9.3500000000000014</v>
      </c>
      <c r="K439" s="417">
        <v>8.75</v>
      </c>
      <c r="L439" s="417">
        <v>8.1999999999999993</v>
      </c>
      <c r="M439" s="417">
        <v>1170.5879500000001</v>
      </c>
    </row>
    <row r="440" spans="1:13">
      <c r="A440" s="245">
        <v>430</v>
      </c>
      <c r="B440" s="419" t="s">
        <v>481</v>
      </c>
      <c r="C440" s="417">
        <v>139.75</v>
      </c>
      <c r="D440" s="418">
        <v>139.51666666666668</v>
      </c>
      <c r="E440" s="418">
        <v>137.48333333333335</v>
      </c>
      <c r="F440" s="418">
        <v>135.21666666666667</v>
      </c>
      <c r="G440" s="418">
        <v>133.18333333333334</v>
      </c>
      <c r="H440" s="418">
        <v>141.78333333333336</v>
      </c>
      <c r="I440" s="418">
        <v>143.81666666666672</v>
      </c>
      <c r="J440" s="418">
        <v>146.08333333333337</v>
      </c>
      <c r="K440" s="417">
        <v>141.55000000000001</v>
      </c>
      <c r="L440" s="417">
        <v>137.25</v>
      </c>
      <c r="M440" s="417">
        <v>1.2011000000000001</v>
      </c>
    </row>
    <row r="441" spans="1:13">
      <c r="A441" s="245">
        <v>431</v>
      </c>
      <c r="B441" s="419" t="s">
        <v>482</v>
      </c>
      <c r="C441" s="417">
        <v>1053.6500000000001</v>
      </c>
      <c r="D441" s="418">
        <v>1059.3666666666668</v>
      </c>
      <c r="E441" s="418">
        <v>1044.2833333333335</v>
      </c>
      <c r="F441" s="418">
        <v>1034.9166666666667</v>
      </c>
      <c r="G441" s="418">
        <v>1019.8333333333335</v>
      </c>
      <c r="H441" s="418">
        <v>1068.7333333333336</v>
      </c>
      <c r="I441" s="418">
        <v>1083.8166666666666</v>
      </c>
      <c r="J441" s="418">
        <v>1093.1833333333336</v>
      </c>
      <c r="K441" s="417">
        <v>1074.45</v>
      </c>
      <c r="L441" s="417">
        <v>1050</v>
      </c>
      <c r="M441" s="417">
        <v>0.84935000000000005</v>
      </c>
    </row>
    <row r="442" spans="1:13">
      <c r="A442" s="245">
        <v>432</v>
      </c>
      <c r="B442" s="419" t="s">
        <v>275</v>
      </c>
      <c r="C442" s="417">
        <v>585.65</v>
      </c>
      <c r="D442" s="418">
        <v>585.38333333333333</v>
      </c>
      <c r="E442" s="418">
        <v>579.61666666666667</v>
      </c>
      <c r="F442" s="418">
        <v>573.58333333333337</v>
      </c>
      <c r="G442" s="418">
        <v>567.81666666666672</v>
      </c>
      <c r="H442" s="418">
        <v>591.41666666666663</v>
      </c>
      <c r="I442" s="418">
        <v>597.18333333333328</v>
      </c>
      <c r="J442" s="418">
        <v>603.21666666666658</v>
      </c>
      <c r="K442" s="417">
        <v>591.15</v>
      </c>
      <c r="L442" s="417">
        <v>579.35</v>
      </c>
      <c r="M442" s="417">
        <v>5.8805100000000001</v>
      </c>
    </row>
    <row r="443" spans="1:13">
      <c r="A443" s="245">
        <v>433</v>
      </c>
      <c r="B443" s="419" t="s">
        <v>483</v>
      </c>
      <c r="C443" s="417">
        <v>1441.6</v>
      </c>
      <c r="D443" s="418">
        <v>1448.2833333333335</v>
      </c>
      <c r="E443" s="418">
        <v>1423.3166666666671</v>
      </c>
      <c r="F443" s="418">
        <v>1405.0333333333335</v>
      </c>
      <c r="G443" s="418">
        <v>1380.0666666666671</v>
      </c>
      <c r="H443" s="418">
        <v>1466.5666666666671</v>
      </c>
      <c r="I443" s="418">
        <v>1491.5333333333338</v>
      </c>
      <c r="J443" s="418">
        <v>1509.8166666666671</v>
      </c>
      <c r="K443" s="417">
        <v>1473.25</v>
      </c>
      <c r="L443" s="417">
        <v>1430</v>
      </c>
      <c r="M443" s="417">
        <v>0.26940999999999998</v>
      </c>
    </row>
    <row r="444" spans="1:13">
      <c r="A444" s="245">
        <v>434</v>
      </c>
      <c r="B444" s="419" t="s">
        <v>484</v>
      </c>
      <c r="C444" s="417">
        <v>586.29999999999995</v>
      </c>
      <c r="D444" s="418">
        <v>592.76666666666665</v>
      </c>
      <c r="E444" s="418">
        <v>576.5333333333333</v>
      </c>
      <c r="F444" s="418">
        <v>566.76666666666665</v>
      </c>
      <c r="G444" s="418">
        <v>550.5333333333333</v>
      </c>
      <c r="H444" s="418">
        <v>602.5333333333333</v>
      </c>
      <c r="I444" s="418">
        <v>618.76666666666665</v>
      </c>
      <c r="J444" s="418">
        <v>628.5333333333333</v>
      </c>
      <c r="K444" s="417">
        <v>609</v>
      </c>
      <c r="L444" s="417">
        <v>583</v>
      </c>
      <c r="M444" s="417">
        <v>1.51562</v>
      </c>
    </row>
    <row r="445" spans="1:13">
      <c r="A445" s="245">
        <v>435</v>
      </c>
      <c r="B445" s="419" t="s">
        <v>485</v>
      </c>
      <c r="C445" s="417">
        <v>9295.65</v>
      </c>
      <c r="D445" s="418">
        <v>9297.8833333333332</v>
      </c>
      <c r="E445" s="418">
        <v>9036.7666666666664</v>
      </c>
      <c r="F445" s="418">
        <v>8777.8833333333332</v>
      </c>
      <c r="G445" s="418">
        <v>8516.7666666666664</v>
      </c>
      <c r="H445" s="418">
        <v>9556.7666666666664</v>
      </c>
      <c r="I445" s="418">
        <v>9817.8833333333314</v>
      </c>
      <c r="J445" s="418">
        <v>10076.766666666666</v>
      </c>
      <c r="K445" s="417">
        <v>9559</v>
      </c>
      <c r="L445" s="417">
        <v>9039</v>
      </c>
      <c r="M445" s="417">
        <v>0.18778</v>
      </c>
    </row>
    <row r="446" spans="1:13">
      <c r="A446" s="245">
        <v>436</v>
      </c>
      <c r="B446" s="419" t="s">
        <v>486</v>
      </c>
      <c r="C446" s="417">
        <v>42</v>
      </c>
      <c r="D446" s="418">
        <v>42.15</v>
      </c>
      <c r="E446" s="418">
        <v>41.199999999999996</v>
      </c>
      <c r="F446" s="418">
        <v>40.4</v>
      </c>
      <c r="G446" s="418">
        <v>39.449999999999996</v>
      </c>
      <c r="H446" s="418">
        <v>42.949999999999996</v>
      </c>
      <c r="I446" s="418">
        <v>43.9</v>
      </c>
      <c r="J446" s="418">
        <v>44.699999999999996</v>
      </c>
      <c r="K446" s="417">
        <v>43.1</v>
      </c>
      <c r="L446" s="417">
        <v>41.35</v>
      </c>
      <c r="M446" s="417">
        <v>87.451400000000007</v>
      </c>
    </row>
    <row r="447" spans="1:13">
      <c r="A447" s="245">
        <v>437</v>
      </c>
      <c r="B447" s="419" t="s">
        <v>188</v>
      </c>
      <c r="C447" s="417">
        <v>598.9</v>
      </c>
      <c r="D447" s="418">
        <v>602.0333333333333</v>
      </c>
      <c r="E447" s="418">
        <v>592.86666666666656</v>
      </c>
      <c r="F447" s="418">
        <v>586.83333333333326</v>
      </c>
      <c r="G447" s="418">
        <v>577.66666666666652</v>
      </c>
      <c r="H447" s="418">
        <v>608.06666666666661</v>
      </c>
      <c r="I447" s="418">
        <v>617.23333333333335</v>
      </c>
      <c r="J447" s="418">
        <v>623.26666666666665</v>
      </c>
      <c r="K447" s="417">
        <v>611.20000000000005</v>
      </c>
      <c r="L447" s="417">
        <v>596</v>
      </c>
      <c r="M447" s="417">
        <v>12.49216</v>
      </c>
    </row>
    <row r="448" spans="1:13">
      <c r="A448" s="245">
        <v>438</v>
      </c>
      <c r="B448" s="419" t="s">
        <v>893</v>
      </c>
      <c r="C448" s="417">
        <v>847.05</v>
      </c>
      <c r="D448" s="418">
        <v>854.35</v>
      </c>
      <c r="E448" s="418">
        <v>832.7</v>
      </c>
      <c r="F448" s="418">
        <v>818.35</v>
      </c>
      <c r="G448" s="418">
        <v>796.7</v>
      </c>
      <c r="H448" s="418">
        <v>868.7</v>
      </c>
      <c r="I448" s="418">
        <v>890.34999999999991</v>
      </c>
      <c r="J448" s="418">
        <v>904.7</v>
      </c>
      <c r="K448" s="417">
        <v>876</v>
      </c>
      <c r="L448" s="417">
        <v>840</v>
      </c>
      <c r="M448" s="417">
        <v>0.61460999999999999</v>
      </c>
    </row>
    <row r="449" spans="1:13">
      <c r="A449" s="245">
        <v>439</v>
      </c>
      <c r="B449" s="419" t="s">
        <v>746</v>
      </c>
      <c r="C449" s="417">
        <v>20398.400000000001</v>
      </c>
      <c r="D449" s="418">
        <v>20026.266666666666</v>
      </c>
      <c r="E449" s="418">
        <v>18565.533333333333</v>
      </c>
      <c r="F449" s="418">
        <v>16732.666666666668</v>
      </c>
      <c r="G449" s="418">
        <v>15271.933333333334</v>
      </c>
      <c r="H449" s="418">
        <v>21859.133333333331</v>
      </c>
      <c r="I449" s="418">
        <v>23319.866666666661</v>
      </c>
      <c r="J449" s="418">
        <v>25152.73333333333</v>
      </c>
      <c r="K449" s="417">
        <v>21487</v>
      </c>
      <c r="L449" s="417">
        <v>18193.400000000001</v>
      </c>
      <c r="M449" s="417">
        <v>0.96350999999999998</v>
      </c>
    </row>
    <row r="450" spans="1:13">
      <c r="A450" s="245">
        <v>440</v>
      </c>
      <c r="B450" s="419" t="s">
        <v>177</v>
      </c>
      <c r="C450" s="417">
        <v>764.3</v>
      </c>
      <c r="D450" s="418">
        <v>766.5333333333333</v>
      </c>
      <c r="E450" s="418">
        <v>753.56666666666661</v>
      </c>
      <c r="F450" s="418">
        <v>742.83333333333326</v>
      </c>
      <c r="G450" s="418">
        <v>729.86666666666656</v>
      </c>
      <c r="H450" s="418">
        <v>777.26666666666665</v>
      </c>
      <c r="I450" s="418">
        <v>790.23333333333335</v>
      </c>
      <c r="J450" s="418">
        <v>800.9666666666667</v>
      </c>
      <c r="K450" s="417">
        <v>779.5</v>
      </c>
      <c r="L450" s="417">
        <v>755.8</v>
      </c>
      <c r="M450" s="417">
        <v>23.495509999999999</v>
      </c>
    </row>
    <row r="451" spans="1:13">
      <c r="A451" s="245">
        <v>441</v>
      </c>
      <c r="B451" s="419" t="s">
        <v>747</v>
      </c>
      <c r="C451" s="417">
        <v>190.45</v>
      </c>
      <c r="D451" s="418">
        <v>190.75</v>
      </c>
      <c r="E451" s="418">
        <v>187.2</v>
      </c>
      <c r="F451" s="418">
        <v>183.95</v>
      </c>
      <c r="G451" s="418">
        <v>180.39999999999998</v>
      </c>
      <c r="H451" s="418">
        <v>194</v>
      </c>
      <c r="I451" s="418">
        <v>197.55</v>
      </c>
      <c r="J451" s="418">
        <v>200.8</v>
      </c>
      <c r="K451" s="417">
        <v>194.3</v>
      </c>
      <c r="L451" s="417">
        <v>187.5</v>
      </c>
      <c r="M451" s="417">
        <v>18.590599999999998</v>
      </c>
    </row>
    <row r="452" spans="1:13">
      <c r="A452" s="245">
        <v>442</v>
      </c>
      <c r="B452" s="419" t="s">
        <v>748</v>
      </c>
      <c r="C452" s="417">
        <v>1348.9</v>
      </c>
      <c r="D452" s="418">
        <v>1347.0166666666667</v>
      </c>
      <c r="E452" s="418">
        <v>1331.8833333333332</v>
      </c>
      <c r="F452" s="418">
        <v>1314.8666666666666</v>
      </c>
      <c r="G452" s="418">
        <v>1299.7333333333331</v>
      </c>
      <c r="H452" s="418">
        <v>1364.0333333333333</v>
      </c>
      <c r="I452" s="418">
        <v>1379.166666666667</v>
      </c>
      <c r="J452" s="418">
        <v>1396.1833333333334</v>
      </c>
      <c r="K452" s="417">
        <v>1362.15</v>
      </c>
      <c r="L452" s="417">
        <v>1330</v>
      </c>
      <c r="M452" s="417">
        <v>7.4365699999999997</v>
      </c>
    </row>
    <row r="453" spans="1:13">
      <c r="A453" s="245">
        <v>443</v>
      </c>
      <c r="B453" s="419" t="s">
        <v>183</v>
      </c>
      <c r="C453" s="417">
        <v>3258.5</v>
      </c>
      <c r="D453" s="418">
        <v>3262.7999999999997</v>
      </c>
      <c r="E453" s="418">
        <v>3227.5999999999995</v>
      </c>
      <c r="F453" s="418">
        <v>3196.7</v>
      </c>
      <c r="G453" s="418">
        <v>3161.4999999999995</v>
      </c>
      <c r="H453" s="418">
        <v>3293.6999999999994</v>
      </c>
      <c r="I453" s="418">
        <v>3328.8999999999992</v>
      </c>
      <c r="J453" s="418">
        <v>3359.7999999999993</v>
      </c>
      <c r="K453" s="417">
        <v>3298</v>
      </c>
      <c r="L453" s="417">
        <v>3231.9</v>
      </c>
      <c r="M453" s="417">
        <v>24.85811</v>
      </c>
    </row>
    <row r="454" spans="1:13">
      <c r="A454" s="245">
        <v>444</v>
      </c>
      <c r="B454" s="419" t="s">
        <v>782</v>
      </c>
      <c r="C454" s="417">
        <v>763.3</v>
      </c>
      <c r="D454" s="418">
        <v>762.1</v>
      </c>
      <c r="E454" s="418">
        <v>758.2</v>
      </c>
      <c r="F454" s="418">
        <v>753.1</v>
      </c>
      <c r="G454" s="418">
        <v>749.2</v>
      </c>
      <c r="H454" s="418">
        <v>767.2</v>
      </c>
      <c r="I454" s="418">
        <v>771.09999999999991</v>
      </c>
      <c r="J454" s="418">
        <v>776.2</v>
      </c>
      <c r="K454" s="417">
        <v>766</v>
      </c>
      <c r="L454" s="417">
        <v>757</v>
      </c>
      <c r="M454" s="417">
        <v>15.40033</v>
      </c>
    </row>
    <row r="455" spans="1:13">
      <c r="A455" s="245">
        <v>445</v>
      </c>
      <c r="B455" s="419" t="s">
        <v>178</v>
      </c>
      <c r="C455" s="417">
        <v>4199</v>
      </c>
      <c r="D455" s="418">
        <v>4219.3</v>
      </c>
      <c r="E455" s="418">
        <v>4159.8</v>
      </c>
      <c r="F455" s="418">
        <v>4120.6000000000004</v>
      </c>
      <c r="G455" s="418">
        <v>4061.1000000000004</v>
      </c>
      <c r="H455" s="418">
        <v>4258.5</v>
      </c>
      <c r="I455" s="418">
        <v>4318</v>
      </c>
      <c r="J455" s="418">
        <v>4357.2</v>
      </c>
      <c r="K455" s="417">
        <v>4278.8</v>
      </c>
      <c r="L455" s="417">
        <v>4180.1000000000004</v>
      </c>
      <c r="M455" s="417">
        <v>1.1819900000000001</v>
      </c>
    </row>
    <row r="456" spans="1:13">
      <c r="A456" s="245">
        <v>446</v>
      </c>
      <c r="B456" s="419" t="s">
        <v>487</v>
      </c>
      <c r="C456" s="417">
        <v>1155.95</v>
      </c>
      <c r="D456" s="418">
        <v>1157.9833333333333</v>
      </c>
      <c r="E456" s="418">
        <v>1142.9666666666667</v>
      </c>
      <c r="F456" s="418">
        <v>1129.9833333333333</v>
      </c>
      <c r="G456" s="418">
        <v>1114.9666666666667</v>
      </c>
      <c r="H456" s="418">
        <v>1170.9666666666667</v>
      </c>
      <c r="I456" s="418">
        <v>1185.9833333333336</v>
      </c>
      <c r="J456" s="418">
        <v>1198.9666666666667</v>
      </c>
      <c r="K456" s="417">
        <v>1173</v>
      </c>
      <c r="L456" s="417">
        <v>1145</v>
      </c>
      <c r="M456" s="417">
        <v>0.32818000000000003</v>
      </c>
    </row>
    <row r="457" spans="1:13">
      <c r="A457" s="245">
        <v>447</v>
      </c>
      <c r="B457" s="419" t="s">
        <v>180</v>
      </c>
      <c r="C457" s="417">
        <v>140.80000000000001</v>
      </c>
      <c r="D457" s="418">
        <v>142.51666666666668</v>
      </c>
      <c r="E457" s="418">
        <v>138.78333333333336</v>
      </c>
      <c r="F457" s="418">
        <v>136.76666666666668</v>
      </c>
      <c r="G457" s="418">
        <v>133.03333333333336</v>
      </c>
      <c r="H457" s="418">
        <v>144.53333333333336</v>
      </c>
      <c r="I457" s="418">
        <v>148.26666666666665</v>
      </c>
      <c r="J457" s="418">
        <v>150.28333333333336</v>
      </c>
      <c r="K457" s="417">
        <v>146.25</v>
      </c>
      <c r="L457" s="417">
        <v>140.5</v>
      </c>
      <c r="M457" s="417">
        <v>45.094290000000001</v>
      </c>
    </row>
    <row r="458" spans="1:13">
      <c r="A458" s="245">
        <v>448</v>
      </c>
      <c r="B458" s="419" t="s">
        <v>179</v>
      </c>
      <c r="C458" s="417">
        <v>306.35000000000002</v>
      </c>
      <c r="D458" s="418">
        <v>308.7166666666667</v>
      </c>
      <c r="E458" s="418">
        <v>302.63333333333338</v>
      </c>
      <c r="F458" s="418">
        <v>298.91666666666669</v>
      </c>
      <c r="G458" s="418">
        <v>292.83333333333337</v>
      </c>
      <c r="H458" s="418">
        <v>312.43333333333339</v>
      </c>
      <c r="I458" s="418">
        <v>318.51666666666665</v>
      </c>
      <c r="J458" s="418">
        <v>322.23333333333341</v>
      </c>
      <c r="K458" s="417">
        <v>314.8</v>
      </c>
      <c r="L458" s="417">
        <v>305</v>
      </c>
      <c r="M458" s="417">
        <v>873.60324000000003</v>
      </c>
    </row>
    <row r="459" spans="1:13">
      <c r="A459" s="245">
        <v>449</v>
      </c>
      <c r="B459" s="419" t="s">
        <v>181</v>
      </c>
      <c r="C459" s="417">
        <v>123.4</v>
      </c>
      <c r="D459" s="418">
        <v>124.21666666666665</v>
      </c>
      <c r="E459" s="418">
        <v>121.58333333333331</v>
      </c>
      <c r="F459" s="418">
        <v>119.76666666666667</v>
      </c>
      <c r="G459" s="418">
        <v>117.13333333333333</v>
      </c>
      <c r="H459" s="418">
        <v>126.0333333333333</v>
      </c>
      <c r="I459" s="418">
        <v>128.66666666666666</v>
      </c>
      <c r="J459" s="418">
        <v>130.48333333333329</v>
      </c>
      <c r="K459" s="417">
        <v>126.85</v>
      </c>
      <c r="L459" s="417">
        <v>122.4</v>
      </c>
      <c r="M459" s="417">
        <v>338.70195999999999</v>
      </c>
    </row>
    <row r="460" spans="1:13">
      <c r="A460" s="245">
        <v>450</v>
      </c>
      <c r="B460" s="419" t="s">
        <v>182</v>
      </c>
      <c r="C460" s="417">
        <v>1189.75</v>
      </c>
      <c r="D460" s="418">
        <v>1200.3166666666666</v>
      </c>
      <c r="E460" s="418">
        <v>1170.6333333333332</v>
      </c>
      <c r="F460" s="418">
        <v>1151.5166666666667</v>
      </c>
      <c r="G460" s="418">
        <v>1121.8333333333333</v>
      </c>
      <c r="H460" s="418">
        <v>1219.4333333333332</v>
      </c>
      <c r="I460" s="418">
        <v>1249.1166666666666</v>
      </c>
      <c r="J460" s="418">
        <v>1268.2333333333331</v>
      </c>
      <c r="K460" s="417">
        <v>1230</v>
      </c>
      <c r="L460" s="417">
        <v>1181.2</v>
      </c>
      <c r="M460" s="417">
        <v>124.10585</v>
      </c>
    </row>
    <row r="461" spans="1:13">
      <c r="A461" s="245">
        <v>451</v>
      </c>
      <c r="B461" s="419" t="s">
        <v>488</v>
      </c>
      <c r="C461" s="417">
        <v>3768.1</v>
      </c>
      <c r="D461" s="418">
        <v>3788.3833333333337</v>
      </c>
      <c r="E461" s="418">
        <v>3731.7666666666673</v>
      </c>
      <c r="F461" s="418">
        <v>3695.4333333333338</v>
      </c>
      <c r="G461" s="418">
        <v>3638.8166666666675</v>
      </c>
      <c r="H461" s="418">
        <v>3824.7166666666672</v>
      </c>
      <c r="I461" s="418">
        <v>3881.333333333333</v>
      </c>
      <c r="J461" s="418">
        <v>3917.666666666667</v>
      </c>
      <c r="K461" s="417">
        <v>3845</v>
      </c>
      <c r="L461" s="417">
        <v>3752.05</v>
      </c>
      <c r="M461" s="417">
        <v>0.34312999999999999</v>
      </c>
    </row>
    <row r="462" spans="1:13">
      <c r="A462" s="245">
        <v>452</v>
      </c>
      <c r="B462" s="419" t="s">
        <v>184</v>
      </c>
      <c r="C462" s="417">
        <v>1060.1500000000001</v>
      </c>
      <c r="D462" s="418">
        <v>1056.1833333333334</v>
      </c>
      <c r="E462" s="418">
        <v>1048.9666666666667</v>
      </c>
      <c r="F462" s="418">
        <v>1037.7833333333333</v>
      </c>
      <c r="G462" s="418">
        <v>1030.5666666666666</v>
      </c>
      <c r="H462" s="418">
        <v>1067.3666666666668</v>
      </c>
      <c r="I462" s="418">
        <v>1074.5833333333335</v>
      </c>
      <c r="J462" s="418">
        <v>1085.7666666666669</v>
      </c>
      <c r="K462" s="417">
        <v>1063.4000000000001</v>
      </c>
      <c r="L462" s="417">
        <v>1045</v>
      </c>
      <c r="M462" s="417">
        <v>21.719470000000001</v>
      </c>
    </row>
    <row r="463" spans="1:13">
      <c r="A463" s="245">
        <v>453</v>
      </c>
      <c r="B463" s="419" t="s">
        <v>276</v>
      </c>
      <c r="C463" s="417">
        <v>166.1</v>
      </c>
      <c r="D463" s="418">
        <v>166.91666666666666</v>
      </c>
      <c r="E463" s="418">
        <v>164.08333333333331</v>
      </c>
      <c r="F463" s="418">
        <v>162.06666666666666</v>
      </c>
      <c r="G463" s="418">
        <v>159.23333333333332</v>
      </c>
      <c r="H463" s="418">
        <v>168.93333333333331</v>
      </c>
      <c r="I463" s="418">
        <v>171.76666666666662</v>
      </c>
      <c r="J463" s="418">
        <v>173.7833333333333</v>
      </c>
      <c r="K463" s="417">
        <v>169.75</v>
      </c>
      <c r="L463" s="417">
        <v>164.9</v>
      </c>
      <c r="M463" s="417">
        <v>3.87269</v>
      </c>
    </row>
    <row r="464" spans="1:13">
      <c r="A464" s="245">
        <v>454</v>
      </c>
      <c r="B464" s="419" t="s">
        <v>164</v>
      </c>
      <c r="C464" s="417">
        <v>1077.3</v>
      </c>
      <c r="D464" s="418">
        <v>1086.05</v>
      </c>
      <c r="E464" s="418">
        <v>1057.25</v>
      </c>
      <c r="F464" s="418">
        <v>1037.2</v>
      </c>
      <c r="G464" s="418">
        <v>1008.4000000000001</v>
      </c>
      <c r="H464" s="418">
        <v>1106.0999999999999</v>
      </c>
      <c r="I464" s="418">
        <v>1134.8999999999996</v>
      </c>
      <c r="J464" s="418">
        <v>1154.9499999999998</v>
      </c>
      <c r="K464" s="417">
        <v>1114.8499999999999</v>
      </c>
      <c r="L464" s="417">
        <v>1066</v>
      </c>
      <c r="M464" s="417">
        <v>7.8119500000000004</v>
      </c>
    </row>
    <row r="465" spans="1:13">
      <c r="A465" s="245">
        <v>455</v>
      </c>
      <c r="B465" s="419" t="s">
        <v>489</v>
      </c>
      <c r="C465" s="417">
        <v>1445.95</v>
      </c>
      <c r="D465" s="418">
        <v>1455.7</v>
      </c>
      <c r="E465" s="418">
        <v>1426.4</v>
      </c>
      <c r="F465" s="418">
        <v>1406.8500000000001</v>
      </c>
      <c r="G465" s="418">
        <v>1377.5500000000002</v>
      </c>
      <c r="H465" s="418">
        <v>1475.25</v>
      </c>
      <c r="I465" s="418">
        <v>1504.5499999999997</v>
      </c>
      <c r="J465" s="418">
        <v>1524.1</v>
      </c>
      <c r="K465" s="417">
        <v>1485</v>
      </c>
      <c r="L465" s="417">
        <v>1436.15</v>
      </c>
      <c r="M465" s="417">
        <v>0.41350999999999999</v>
      </c>
    </row>
    <row r="466" spans="1:13">
      <c r="A466" s="245">
        <v>456</v>
      </c>
      <c r="B466" s="419" t="s">
        <v>490</v>
      </c>
      <c r="C466" s="417">
        <v>1320.15</v>
      </c>
      <c r="D466" s="418">
        <v>1324.7</v>
      </c>
      <c r="E466" s="418">
        <v>1307.45</v>
      </c>
      <c r="F466" s="418">
        <v>1294.75</v>
      </c>
      <c r="G466" s="418">
        <v>1277.5</v>
      </c>
      <c r="H466" s="418">
        <v>1337.4</v>
      </c>
      <c r="I466" s="418">
        <v>1354.65</v>
      </c>
      <c r="J466" s="418">
        <v>1367.3500000000001</v>
      </c>
      <c r="K466" s="417">
        <v>1341.95</v>
      </c>
      <c r="L466" s="417">
        <v>1312</v>
      </c>
      <c r="M466" s="417">
        <v>5.5773799999999998</v>
      </c>
    </row>
    <row r="467" spans="1:13">
      <c r="A467" s="245">
        <v>457</v>
      </c>
      <c r="B467" s="419" t="s">
        <v>491</v>
      </c>
      <c r="C467" s="417">
        <v>1576.6</v>
      </c>
      <c r="D467" s="418">
        <v>1578.1666666666667</v>
      </c>
      <c r="E467" s="418">
        <v>1549.9833333333336</v>
      </c>
      <c r="F467" s="418">
        <v>1523.3666666666668</v>
      </c>
      <c r="G467" s="418">
        <v>1495.1833333333336</v>
      </c>
      <c r="H467" s="418">
        <v>1604.7833333333335</v>
      </c>
      <c r="I467" s="418">
        <v>1632.9666666666665</v>
      </c>
      <c r="J467" s="418">
        <v>1659.5833333333335</v>
      </c>
      <c r="K467" s="417">
        <v>1606.35</v>
      </c>
      <c r="L467" s="417">
        <v>1551.55</v>
      </c>
      <c r="M467" s="417">
        <v>0.58814999999999995</v>
      </c>
    </row>
    <row r="468" spans="1:13">
      <c r="A468" s="245">
        <v>458</v>
      </c>
      <c r="B468" s="419" t="s">
        <v>185</v>
      </c>
      <c r="C468" s="417">
        <v>1726.35</v>
      </c>
      <c r="D468" s="418">
        <v>1731.2</v>
      </c>
      <c r="E468" s="418">
        <v>1716.4</v>
      </c>
      <c r="F468" s="418">
        <v>1706.45</v>
      </c>
      <c r="G468" s="418">
        <v>1691.65</v>
      </c>
      <c r="H468" s="418">
        <v>1741.15</v>
      </c>
      <c r="I468" s="418">
        <v>1755.9499999999998</v>
      </c>
      <c r="J468" s="418">
        <v>1765.9</v>
      </c>
      <c r="K468" s="417">
        <v>1746</v>
      </c>
      <c r="L468" s="417">
        <v>1721.25</v>
      </c>
      <c r="M468" s="417">
        <v>11.67637</v>
      </c>
    </row>
    <row r="469" spans="1:13">
      <c r="A469" s="245">
        <v>459</v>
      </c>
      <c r="B469" s="419" t="s">
        <v>186</v>
      </c>
      <c r="C469" s="417">
        <v>2945.5</v>
      </c>
      <c r="D469" s="418">
        <v>2951.7333333333336</v>
      </c>
      <c r="E469" s="418">
        <v>2925.9666666666672</v>
      </c>
      <c r="F469" s="418">
        <v>2906.4333333333334</v>
      </c>
      <c r="G469" s="418">
        <v>2880.666666666667</v>
      </c>
      <c r="H469" s="418">
        <v>2971.2666666666673</v>
      </c>
      <c r="I469" s="418">
        <v>2997.0333333333338</v>
      </c>
      <c r="J469" s="418">
        <v>3016.5666666666675</v>
      </c>
      <c r="K469" s="417">
        <v>2977.5</v>
      </c>
      <c r="L469" s="417">
        <v>2932.2</v>
      </c>
      <c r="M469" s="417">
        <v>1.19434</v>
      </c>
    </row>
    <row r="470" spans="1:13">
      <c r="A470" s="245">
        <v>460</v>
      </c>
      <c r="B470" s="419" t="s">
        <v>187</v>
      </c>
      <c r="C470" s="417">
        <v>471.25</v>
      </c>
      <c r="D470" s="418">
        <v>470.9666666666667</v>
      </c>
      <c r="E470" s="418">
        <v>466.93333333333339</v>
      </c>
      <c r="F470" s="418">
        <v>462.61666666666667</v>
      </c>
      <c r="G470" s="418">
        <v>458.58333333333337</v>
      </c>
      <c r="H470" s="418">
        <v>475.28333333333342</v>
      </c>
      <c r="I470" s="418">
        <v>479.31666666666672</v>
      </c>
      <c r="J470" s="418">
        <v>483.63333333333344</v>
      </c>
      <c r="K470" s="417">
        <v>475</v>
      </c>
      <c r="L470" s="417">
        <v>466.65</v>
      </c>
      <c r="M470" s="417">
        <v>10.06484</v>
      </c>
    </row>
    <row r="471" spans="1:13">
      <c r="A471" s="245">
        <v>461</v>
      </c>
      <c r="B471" s="419" t="s">
        <v>492</v>
      </c>
      <c r="C471" s="417">
        <v>921.3</v>
      </c>
      <c r="D471" s="418">
        <v>925.08333333333337</v>
      </c>
      <c r="E471" s="418">
        <v>902.2166666666667</v>
      </c>
      <c r="F471" s="418">
        <v>883.13333333333333</v>
      </c>
      <c r="G471" s="418">
        <v>860.26666666666665</v>
      </c>
      <c r="H471" s="418">
        <v>944.16666666666674</v>
      </c>
      <c r="I471" s="418">
        <v>967.0333333333333</v>
      </c>
      <c r="J471" s="418">
        <v>986.11666666666679</v>
      </c>
      <c r="K471" s="417">
        <v>947.95</v>
      </c>
      <c r="L471" s="417">
        <v>906</v>
      </c>
      <c r="M471" s="417">
        <v>21.798639999999999</v>
      </c>
    </row>
    <row r="472" spans="1:13">
      <c r="A472" s="245">
        <v>462</v>
      </c>
      <c r="B472" s="419" t="s">
        <v>493</v>
      </c>
      <c r="C472" s="417">
        <v>17.3</v>
      </c>
      <c r="D472" s="418">
        <v>17.383333333333336</v>
      </c>
      <c r="E472" s="418">
        <v>16.916666666666671</v>
      </c>
      <c r="F472" s="418">
        <v>16.533333333333335</v>
      </c>
      <c r="G472" s="418">
        <v>16.06666666666667</v>
      </c>
      <c r="H472" s="418">
        <v>17.766666666666673</v>
      </c>
      <c r="I472" s="418">
        <v>18.233333333333334</v>
      </c>
      <c r="J472" s="418">
        <v>18.616666666666674</v>
      </c>
      <c r="K472" s="417">
        <v>17.850000000000001</v>
      </c>
      <c r="L472" s="417">
        <v>17</v>
      </c>
      <c r="M472" s="417">
        <v>198.01665</v>
      </c>
    </row>
    <row r="473" spans="1:13">
      <c r="A473" s="245">
        <v>463</v>
      </c>
      <c r="B473" s="419" t="s">
        <v>642</v>
      </c>
      <c r="C473" s="417">
        <v>125.15</v>
      </c>
      <c r="D473" s="418">
        <v>125.26666666666667</v>
      </c>
      <c r="E473" s="418">
        <v>122.88333333333333</v>
      </c>
      <c r="F473" s="418">
        <v>120.61666666666666</v>
      </c>
      <c r="G473" s="418">
        <v>118.23333333333332</v>
      </c>
      <c r="H473" s="418">
        <v>127.53333333333333</v>
      </c>
      <c r="I473" s="418">
        <v>129.91666666666669</v>
      </c>
      <c r="J473" s="418">
        <v>132.18333333333334</v>
      </c>
      <c r="K473" s="417">
        <v>127.65</v>
      </c>
      <c r="L473" s="417">
        <v>123</v>
      </c>
      <c r="M473" s="417">
        <v>2.5322900000000002</v>
      </c>
    </row>
    <row r="474" spans="1:13">
      <c r="A474" s="245">
        <v>464</v>
      </c>
      <c r="B474" s="419" t="s">
        <v>494</v>
      </c>
      <c r="C474" s="417">
        <v>1097.7</v>
      </c>
      <c r="D474" s="418">
        <v>1101.0833333333335</v>
      </c>
      <c r="E474" s="418">
        <v>1086.7666666666669</v>
      </c>
      <c r="F474" s="418">
        <v>1075.8333333333335</v>
      </c>
      <c r="G474" s="418">
        <v>1061.5166666666669</v>
      </c>
      <c r="H474" s="418">
        <v>1112.0166666666669</v>
      </c>
      <c r="I474" s="418">
        <v>1126.3333333333335</v>
      </c>
      <c r="J474" s="418">
        <v>1137.2666666666669</v>
      </c>
      <c r="K474" s="417">
        <v>1115.4000000000001</v>
      </c>
      <c r="L474" s="417">
        <v>1090.1500000000001</v>
      </c>
      <c r="M474" s="417">
        <v>1.2663500000000001</v>
      </c>
    </row>
    <row r="475" spans="1:13">
      <c r="A475" s="245">
        <v>465</v>
      </c>
      <c r="B475" s="419" t="s">
        <v>495</v>
      </c>
      <c r="C475" s="417">
        <v>14.4</v>
      </c>
      <c r="D475" s="418">
        <v>14.5</v>
      </c>
      <c r="E475" s="418">
        <v>14.2</v>
      </c>
      <c r="F475" s="418">
        <v>14</v>
      </c>
      <c r="G475" s="418">
        <v>13.7</v>
      </c>
      <c r="H475" s="418">
        <v>14.7</v>
      </c>
      <c r="I475" s="418">
        <v>15</v>
      </c>
      <c r="J475" s="418">
        <v>15.2</v>
      </c>
      <c r="K475" s="417">
        <v>14.8</v>
      </c>
      <c r="L475" s="417">
        <v>14.3</v>
      </c>
      <c r="M475" s="417">
        <v>90.185249999999996</v>
      </c>
    </row>
    <row r="476" spans="1:13">
      <c r="A476" s="245">
        <v>466</v>
      </c>
      <c r="B476" s="419" t="s">
        <v>496</v>
      </c>
      <c r="C476" s="417">
        <v>532.65</v>
      </c>
      <c r="D476" s="418">
        <v>531.91666666666663</v>
      </c>
      <c r="E476" s="418">
        <v>525.7833333333333</v>
      </c>
      <c r="F476" s="418">
        <v>518.91666666666663</v>
      </c>
      <c r="G476" s="418">
        <v>512.7833333333333</v>
      </c>
      <c r="H476" s="418">
        <v>538.7833333333333</v>
      </c>
      <c r="I476" s="418">
        <v>544.91666666666674</v>
      </c>
      <c r="J476" s="418">
        <v>551.7833333333333</v>
      </c>
      <c r="K476" s="417">
        <v>538.04999999999995</v>
      </c>
      <c r="L476" s="417">
        <v>525.04999999999995</v>
      </c>
      <c r="M476" s="417">
        <v>1.51616</v>
      </c>
    </row>
    <row r="477" spans="1:13">
      <c r="A477" s="245">
        <v>467</v>
      </c>
      <c r="B477" s="419" t="s">
        <v>193</v>
      </c>
      <c r="C477" s="417">
        <v>814.1</v>
      </c>
      <c r="D477" s="418">
        <v>815.4</v>
      </c>
      <c r="E477" s="418">
        <v>806.05</v>
      </c>
      <c r="F477" s="418">
        <v>798</v>
      </c>
      <c r="G477" s="418">
        <v>788.65</v>
      </c>
      <c r="H477" s="418">
        <v>823.44999999999993</v>
      </c>
      <c r="I477" s="418">
        <v>832.80000000000007</v>
      </c>
      <c r="J477" s="418">
        <v>840.84999999999991</v>
      </c>
      <c r="K477" s="417">
        <v>824.75</v>
      </c>
      <c r="L477" s="417">
        <v>807.35</v>
      </c>
      <c r="M477" s="417">
        <v>25.366530000000001</v>
      </c>
    </row>
    <row r="478" spans="1:13">
      <c r="A478" s="245">
        <v>468</v>
      </c>
      <c r="B478" s="419" t="s">
        <v>894</v>
      </c>
      <c r="C478" s="417">
        <v>825.3</v>
      </c>
      <c r="D478" s="418">
        <v>836.16666666666663</v>
      </c>
      <c r="E478" s="418">
        <v>810.38333333333321</v>
      </c>
      <c r="F478" s="418">
        <v>795.46666666666658</v>
      </c>
      <c r="G478" s="418">
        <v>769.68333333333317</v>
      </c>
      <c r="H478" s="418">
        <v>851.08333333333326</v>
      </c>
      <c r="I478" s="418">
        <v>876.86666666666679</v>
      </c>
      <c r="J478" s="418">
        <v>891.7833333333333</v>
      </c>
      <c r="K478" s="417">
        <v>861.95</v>
      </c>
      <c r="L478" s="417">
        <v>821.25</v>
      </c>
      <c r="M478" s="417">
        <v>2.8298700000000001</v>
      </c>
    </row>
    <row r="479" spans="1:13">
      <c r="A479" s="245">
        <v>469</v>
      </c>
      <c r="B479" s="419" t="s">
        <v>190</v>
      </c>
      <c r="C479" s="417">
        <v>203.4</v>
      </c>
      <c r="D479" s="418">
        <v>205.79999999999998</v>
      </c>
      <c r="E479" s="418">
        <v>200.09999999999997</v>
      </c>
      <c r="F479" s="418">
        <v>196.79999999999998</v>
      </c>
      <c r="G479" s="418">
        <v>191.09999999999997</v>
      </c>
      <c r="H479" s="418">
        <v>209.09999999999997</v>
      </c>
      <c r="I479" s="418">
        <v>214.79999999999995</v>
      </c>
      <c r="J479" s="418">
        <v>218.09999999999997</v>
      </c>
      <c r="K479" s="417">
        <v>211.5</v>
      </c>
      <c r="L479" s="417">
        <v>202.5</v>
      </c>
      <c r="M479" s="417">
        <v>24.508769999999998</v>
      </c>
    </row>
    <row r="480" spans="1:13">
      <c r="A480" s="245">
        <v>470</v>
      </c>
      <c r="B480" s="419" t="s">
        <v>762</v>
      </c>
      <c r="C480" s="417">
        <v>30.25</v>
      </c>
      <c r="D480" s="418">
        <v>30.650000000000002</v>
      </c>
      <c r="E480" s="418">
        <v>29.700000000000003</v>
      </c>
      <c r="F480" s="418">
        <v>29.150000000000002</v>
      </c>
      <c r="G480" s="418">
        <v>28.200000000000003</v>
      </c>
      <c r="H480" s="418">
        <v>31.200000000000003</v>
      </c>
      <c r="I480" s="418">
        <v>32.15</v>
      </c>
      <c r="J480" s="418">
        <v>32.700000000000003</v>
      </c>
      <c r="K480" s="417">
        <v>31.6</v>
      </c>
      <c r="L480" s="417">
        <v>30.1</v>
      </c>
      <c r="M480" s="417">
        <v>136.89870999999999</v>
      </c>
    </row>
    <row r="481" spans="1:13">
      <c r="A481" s="245">
        <v>471</v>
      </c>
      <c r="B481" s="419" t="s">
        <v>191</v>
      </c>
      <c r="C481" s="417">
        <v>6901.9</v>
      </c>
      <c r="D481" s="418">
        <v>6913.2666666666664</v>
      </c>
      <c r="E481" s="418">
        <v>6831.6333333333332</v>
      </c>
      <c r="F481" s="418">
        <v>6761.3666666666668</v>
      </c>
      <c r="G481" s="418">
        <v>6679.7333333333336</v>
      </c>
      <c r="H481" s="418">
        <v>6983.5333333333328</v>
      </c>
      <c r="I481" s="418">
        <v>7065.1666666666661</v>
      </c>
      <c r="J481" s="418">
        <v>7135.4333333333325</v>
      </c>
      <c r="K481" s="417">
        <v>6994.9</v>
      </c>
      <c r="L481" s="417">
        <v>6843</v>
      </c>
      <c r="M481" s="417">
        <v>3.6560999999999999</v>
      </c>
    </row>
    <row r="482" spans="1:13">
      <c r="A482" s="245">
        <v>472</v>
      </c>
      <c r="B482" s="419" t="s">
        <v>192</v>
      </c>
      <c r="C482" s="417">
        <v>37.049999999999997</v>
      </c>
      <c r="D482" s="418">
        <v>37.35</v>
      </c>
      <c r="E482" s="418">
        <v>36.5</v>
      </c>
      <c r="F482" s="418">
        <v>35.949999999999996</v>
      </c>
      <c r="G482" s="418">
        <v>35.099999999999994</v>
      </c>
      <c r="H482" s="418">
        <v>37.900000000000006</v>
      </c>
      <c r="I482" s="418">
        <v>38.750000000000014</v>
      </c>
      <c r="J482" s="418">
        <v>39.300000000000011</v>
      </c>
      <c r="K482" s="417">
        <v>38.200000000000003</v>
      </c>
      <c r="L482" s="417">
        <v>36.799999999999997</v>
      </c>
      <c r="M482" s="417">
        <v>118.31968999999999</v>
      </c>
    </row>
    <row r="483" spans="1:13">
      <c r="A483" s="245">
        <v>473</v>
      </c>
      <c r="B483" s="419" t="s">
        <v>189</v>
      </c>
      <c r="C483" s="417">
        <v>1420.2</v>
      </c>
      <c r="D483" s="418">
        <v>1423.4166666666667</v>
      </c>
      <c r="E483" s="418">
        <v>1408.9333333333334</v>
      </c>
      <c r="F483" s="418">
        <v>1397.6666666666667</v>
      </c>
      <c r="G483" s="418">
        <v>1383.1833333333334</v>
      </c>
      <c r="H483" s="418">
        <v>1434.6833333333334</v>
      </c>
      <c r="I483" s="418">
        <v>1449.1666666666665</v>
      </c>
      <c r="J483" s="418">
        <v>1460.4333333333334</v>
      </c>
      <c r="K483" s="417">
        <v>1437.9</v>
      </c>
      <c r="L483" s="417">
        <v>1412.15</v>
      </c>
      <c r="M483" s="417">
        <v>1.7099500000000001</v>
      </c>
    </row>
    <row r="484" spans="1:13">
      <c r="A484" s="245">
        <v>474</v>
      </c>
      <c r="B484" s="419" t="s">
        <v>141</v>
      </c>
      <c r="C484" s="417">
        <v>656.9</v>
      </c>
      <c r="D484" s="418">
        <v>660.01666666666654</v>
      </c>
      <c r="E484" s="418">
        <v>650.73333333333312</v>
      </c>
      <c r="F484" s="418">
        <v>644.56666666666661</v>
      </c>
      <c r="G484" s="418">
        <v>635.28333333333319</v>
      </c>
      <c r="H484" s="418">
        <v>666.18333333333305</v>
      </c>
      <c r="I484" s="418">
        <v>675.46666666666658</v>
      </c>
      <c r="J484" s="418">
        <v>681.63333333333298</v>
      </c>
      <c r="K484" s="417">
        <v>669.3</v>
      </c>
      <c r="L484" s="417">
        <v>653.85</v>
      </c>
      <c r="M484" s="417">
        <v>8.3031000000000006</v>
      </c>
    </row>
    <row r="485" spans="1:13">
      <c r="A485" s="245">
        <v>475</v>
      </c>
      <c r="B485" s="419" t="s">
        <v>277</v>
      </c>
      <c r="C485" s="417">
        <v>258.85000000000002</v>
      </c>
      <c r="D485" s="418">
        <v>259.16666666666669</v>
      </c>
      <c r="E485" s="418">
        <v>257.33333333333337</v>
      </c>
      <c r="F485" s="418">
        <v>255.81666666666666</v>
      </c>
      <c r="G485" s="418">
        <v>253.98333333333335</v>
      </c>
      <c r="H485" s="418">
        <v>260.68333333333339</v>
      </c>
      <c r="I485" s="418">
        <v>262.51666666666677</v>
      </c>
      <c r="J485" s="418">
        <v>264.03333333333342</v>
      </c>
      <c r="K485" s="417">
        <v>261</v>
      </c>
      <c r="L485" s="417">
        <v>257.64999999999998</v>
      </c>
      <c r="M485" s="417">
        <v>3.09409</v>
      </c>
    </row>
    <row r="486" spans="1:13">
      <c r="A486" s="245">
        <v>476</v>
      </c>
      <c r="B486" s="419" t="s">
        <v>497</v>
      </c>
      <c r="C486" s="417">
        <v>3029.85</v>
      </c>
      <c r="D486" s="418">
        <v>3028.5</v>
      </c>
      <c r="E486" s="418">
        <v>3014</v>
      </c>
      <c r="F486" s="418">
        <v>2998.15</v>
      </c>
      <c r="G486" s="418">
        <v>2983.65</v>
      </c>
      <c r="H486" s="418">
        <v>3044.35</v>
      </c>
      <c r="I486" s="418">
        <v>3058.85</v>
      </c>
      <c r="J486" s="418">
        <v>3074.7</v>
      </c>
      <c r="K486" s="417">
        <v>3043</v>
      </c>
      <c r="L486" s="417">
        <v>3012.65</v>
      </c>
      <c r="M486" s="417">
        <v>8.9620000000000005E-2</v>
      </c>
    </row>
    <row r="487" spans="1:13">
      <c r="A487" s="245">
        <v>477</v>
      </c>
      <c r="B487" s="419" t="s">
        <v>498</v>
      </c>
      <c r="C487" s="417">
        <v>405.9</v>
      </c>
      <c r="D487" s="418">
        <v>408.88333333333338</v>
      </c>
      <c r="E487" s="418">
        <v>399.01666666666677</v>
      </c>
      <c r="F487" s="418">
        <v>392.13333333333338</v>
      </c>
      <c r="G487" s="418">
        <v>382.26666666666677</v>
      </c>
      <c r="H487" s="418">
        <v>415.76666666666677</v>
      </c>
      <c r="I487" s="418">
        <v>425.63333333333344</v>
      </c>
      <c r="J487" s="418">
        <v>432.51666666666677</v>
      </c>
      <c r="K487" s="417">
        <v>418.75</v>
      </c>
      <c r="L487" s="417">
        <v>402</v>
      </c>
      <c r="M487" s="417">
        <v>4.2760300000000004</v>
      </c>
    </row>
    <row r="488" spans="1:13">
      <c r="A488" s="245">
        <v>478</v>
      </c>
      <c r="B488" s="419" t="s">
        <v>500</v>
      </c>
      <c r="C488" s="417">
        <v>3573.6</v>
      </c>
      <c r="D488" s="418">
        <v>3602.7166666666672</v>
      </c>
      <c r="E488" s="418">
        <v>3526.4333333333343</v>
      </c>
      <c r="F488" s="418">
        <v>3479.2666666666673</v>
      </c>
      <c r="G488" s="418">
        <v>3402.9833333333345</v>
      </c>
      <c r="H488" s="418">
        <v>3649.8833333333341</v>
      </c>
      <c r="I488" s="418">
        <v>3726.166666666667</v>
      </c>
      <c r="J488" s="418">
        <v>3773.3333333333339</v>
      </c>
      <c r="K488" s="417">
        <v>3679</v>
      </c>
      <c r="L488" s="417">
        <v>3555.55</v>
      </c>
      <c r="M488" s="417">
        <v>9.5780000000000004E-2</v>
      </c>
    </row>
    <row r="489" spans="1:13">
      <c r="A489" s="245">
        <v>479</v>
      </c>
      <c r="B489" s="419" t="s">
        <v>501</v>
      </c>
      <c r="C489" s="417">
        <v>814.35</v>
      </c>
      <c r="D489" s="418">
        <v>814.6</v>
      </c>
      <c r="E489" s="418">
        <v>807.75</v>
      </c>
      <c r="F489" s="418">
        <v>801.15</v>
      </c>
      <c r="G489" s="418">
        <v>794.3</v>
      </c>
      <c r="H489" s="418">
        <v>821.2</v>
      </c>
      <c r="I489" s="418">
        <v>828.05000000000018</v>
      </c>
      <c r="J489" s="418">
        <v>834.65000000000009</v>
      </c>
      <c r="K489" s="417">
        <v>821.45</v>
      </c>
      <c r="L489" s="417">
        <v>808</v>
      </c>
      <c r="M489" s="417">
        <v>0.73740000000000006</v>
      </c>
    </row>
    <row r="490" spans="1:13">
      <c r="A490" s="245">
        <v>480</v>
      </c>
      <c r="B490" s="419" t="s">
        <v>502</v>
      </c>
      <c r="C490" s="417">
        <v>41</v>
      </c>
      <c r="D490" s="418">
        <v>41.18333333333333</v>
      </c>
      <c r="E490" s="418">
        <v>40.61666666666666</v>
      </c>
      <c r="F490" s="418">
        <v>40.233333333333327</v>
      </c>
      <c r="G490" s="418">
        <v>39.666666666666657</v>
      </c>
      <c r="H490" s="418">
        <v>41.566666666666663</v>
      </c>
      <c r="I490" s="418">
        <v>42.13333333333334</v>
      </c>
      <c r="J490" s="418">
        <v>42.516666666666666</v>
      </c>
      <c r="K490" s="417">
        <v>41.75</v>
      </c>
      <c r="L490" s="417">
        <v>40.799999999999997</v>
      </c>
      <c r="M490" s="417">
        <v>18.144480000000001</v>
      </c>
    </row>
    <row r="491" spans="1:13">
      <c r="A491" s="245">
        <v>481</v>
      </c>
      <c r="B491" s="419" t="s">
        <v>895</v>
      </c>
      <c r="C491" s="417">
        <v>1500.2</v>
      </c>
      <c r="D491" s="418">
        <v>1510.0666666666666</v>
      </c>
      <c r="E491" s="418">
        <v>1487.1333333333332</v>
      </c>
      <c r="F491" s="418">
        <v>1474.0666666666666</v>
      </c>
      <c r="G491" s="418">
        <v>1451.1333333333332</v>
      </c>
      <c r="H491" s="418">
        <v>1523.1333333333332</v>
      </c>
      <c r="I491" s="418">
        <v>1546.0666666666666</v>
      </c>
      <c r="J491" s="418">
        <v>1559.1333333333332</v>
      </c>
      <c r="K491" s="417">
        <v>1533</v>
      </c>
      <c r="L491" s="417">
        <v>1497</v>
      </c>
      <c r="M491" s="417">
        <v>0.29407</v>
      </c>
    </row>
    <row r="492" spans="1:13">
      <c r="A492" s="245">
        <v>482</v>
      </c>
      <c r="B492" s="419" t="s">
        <v>503</v>
      </c>
      <c r="C492" s="417">
        <v>1432.85</v>
      </c>
      <c r="D492" s="418">
        <v>1420.5833333333333</v>
      </c>
      <c r="E492" s="418">
        <v>1385.0666666666666</v>
      </c>
      <c r="F492" s="418">
        <v>1337.2833333333333</v>
      </c>
      <c r="G492" s="418">
        <v>1301.7666666666667</v>
      </c>
      <c r="H492" s="418">
        <v>1468.3666666666666</v>
      </c>
      <c r="I492" s="418">
        <v>1503.8833333333334</v>
      </c>
      <c r="J492" s="418">
        <v>1551.6666666666665</v>
      </c>
      <c r="K492" s="417">
        <v>1456.1</v>
      </c>
      <c r="L492" s="417">
        <v>1372.8</v>
      </c>
      <c r="M492" s="417">
        <v>2.4096700000000002</v>
      </c>
    </row>
    <row r="493" spans="1:13">
      <c r="A493" s="245">
        <v>483</v>
      </c>
      <c r="B493" s="419" t="s">
        <v>278</v>
      </c>
      <c r="C493" s="417">
        <v>362.6</v>
      </c>
      <c r="D493" s="418">
        <v>365.36666666666662</v>
      </c>
      <c r="E493" s="418">
        <v>359.28333333333325</v>
      </c>
      <c r="F493" s="418">
        <v>355.96666666666664</v>
      </c>
      <c r="G493" s="418">
        <v>349.88333333333327</v>
      </c>
      <c r="H493" s="418">
        <v>368.68333333333322</v>
      </c>
      <c r="I493" s="418">
        <v>374.76666666666659</v>
      </c>
      <c r="J493" s="418">
        <v>378.0833333333332</v>
      </c>
      <c r="K493" s="417">
        <v>371.45</v>
      </c>
      <c r="L493" s="417">
        <v>362.05</v>
      </c>
      <c r="M493" s="417">
        <v>1.39802</v>
      </c>
    </row>
    <row r="494" spans="1:13">
      <c r="A494" s="245">
        <v>484</v>
      </c>
      <c r="B494" s="419" t="s">
        <v>504</v>
      </c>
      <c r="C494" s="417">
        <v>769.95</v>
      </c>
      <c r="D494" s="418">
        <v>764.43333333333339</v>
      </c>
      <c r="E494" s="418">
        <v>754.86666666666679</v>
      </c>
      <c r="F494" s="418">
        <v>739.78333333333342</v>
      </c>
      <c r="G494" s="418">
        <v>730.21666666666681</v>
      </c>
      <c r="H494" s="418">
        <v>779.51666666666677</v>
      </c>
      <c r="I494" s="418">
        <v>789.08333333333337</v>
      </c>
      <c r="J494" s="418">
        <v>804.16666666666674</v>
      </c>
      <c r="K494" s="417">
        <v>774</v>
      </c>
      <c r="L494" s="417">
        <v>749.35</v>
      </c>
      <c r="M494" s="417">
        <v>7.2540100000000001</v>
      </c>
    </row>
    <row r="495" spans="1:13">
      <c r="A495" s="245">
        <v>485</v>
      </c>
      <c r="B495" s="419" t="s">
        <v>194</v>
      </c>
      <c r="C495" s="417">
        <v>264.55</v>
      </c>
      <c r="D495" s="418">
        <v>266.55</v>
      </c>
      <c r="E495" s="418">
        <v>260.70000000000005</v>
      </c>
      <c r="F495" s="418">
        <v>256.85000000000002</v>
      </c>
      <c r="G495" s="418">
        <v>251.00000000000006</v>
      </c>
      <c r="H495" s="418">
        <v>270.40000000000003</v>
      </c>
      <c r="I495" s="418">
        <v>276.25000000000006</v>
      </c>
      <c r="J495" s="418">
        <v>280.10000000000002</v>
      </c>
      <c r="K495" s="417">
        <v>272.39999999999998</v>
      </c>
      <c r="L495" s="417">
        <v>262.7</v>
      </c>
      <c r="M495" s="417">
        <v>74.173559999999995</v>
      </c>
    </row>
    <row r="496" spans="1:13">
      <c r="A496" s="245">
        <v>486</v>
      </c>
      <c r="B496" s="419" t="s">
        <v>505</v>
      </c>
      <c r="C496" s="417">
        <v>3442.25</v>
      </c>
      <c r="D496" s="418">
        <v>3468.75</v>
      </c>
      <c r="E496" s="418">
        <v>3393.5</v>
      </c>
      <c r="F496" s="418">
        <v>3344.75</v>
      </c>
      <c r="G496" s="418">
        <v>3269.5</v>
      </c>
      <c r="H496" s="418">
        <v>3517.5</v>
      </c>
      <c r="I496" s="418">
        <v>3592.75</v>
      </c>
      <c r="J496" s="418">
        <v>3641.5</v>
      </c>
      <c r="K496" s="417">
        <v>3544</v>
      </c>
      <c r="L496" s="417">
        <v>3420</v>
      </c>
      <c r="M496" s="417">
        <v>1.4211</v>
      </c>
    </row>
    <row r="497" spans="1:13">
      <c r="A497" s="245">
        <v>487</v>
      </c>
      <c r="B497" s="419" t="s">
        <v>506</v>
      </c>
      <c r="C497" s="417">
        <v>1993.2</v>
      </c>
      <c r="D497" s="418">
        <v>2001.9833333333333</v>
      </c>
      <c r="E497" s="418">
        <v>1956.1666666666667</v>
      </c>
      <c r="F497" s="418">
        <v>1919.1333333333334</v>
      </c>
      <c r="G497" s="418">
        <v>1873.3166666666668</v>
      </c>
      <c r="H497" s="418">
        <v>2039.0166666666667</v>
      </c>
      <c r="I497" s="418">
        <v>2084.833333333333</v>
      </c>
      <c r="J497" s="418">
        <v>2121.8666666666668</v>
      </c>
      <c r="K497" s="417">
        <v>2047.8</v>
      </c>
      <c r="L497" s="417">
        <v>1964.95</v>
      </c>
      <c r="M497" s="417">
        <v>1.7964599999999999</v>
      </c>
    </row>
    <row r="498" spans="1:13">
      <c r="A498" s="245">
        <v>488</v>
      </c>
      <c r="B498" s="419" t="s">
        <v>118</v>
      </c>
      <c r="C498" s="417">
        <v>8.8000000000000007</v>
      </c>
      <c r="D498" s="418">
        <v>8.8666666666666654</v>
      </c>
      <c r="E498" s="418">
        <v>8.6333333333333311</v>
      </c>
      <c r="F498" s="418">
        <v>8.466666666666665</v>
      </c>
      <c r="G498" s="418">
        <v>8.2333333333333307</v>
      </c>
      <c r="H498" s="418">
        <v>9.0333333333333314</v>
      </c>
      <c r="I498" s="418">
        <v>9.2666666666666657</v>
      </c>
      <c r="J498" s="418">
        <v>9.4333333333333318</v>
      </c>
      <c r="K498" s="417">
        <v>9.1</v>
      </c>
      <c r="L498" s="417">
        <v>8.6999999999999993</v>
      </c>
      <c r="M498" s="417">
        <v>1860.3549800000001</v>
      </c>
    </row>
    <row r="499" spans="1:13">
      <c r="A499" s="245">
        <v>489</v>
      </c>
      <c r="B499" s="419" t="s">
        <v>195</v>
      </c>
      <c r="C499" s="417">
        <v>1011.7</v>
      </c>
      <c r="D499" s="418">
        <v>1014.2666666666668</v>
      </c>
      <c r="E499" s="418">
        <v>1003.7333333333336</v>
      </c>
      <c r="F499" s="418">
        <v>995.76666666666677</v>
      </c>
      <c r="G499" s="418">
        <v>985.23333333333358</v>
      </c>
      <c r="H499" s="418">
        <v>1022.2333333333336</v>
      </c>
      <c r="I499" s="418">
        <v>1032.7666666666667</v>
      </c>
      <c r="J499" s="418">
        <v>1040.7333333333336</v>
      </c>
      <c r="K499" s="417">
        <v>1024.8</v>
      </c>
      <c r="L499" s="417">
        <v>1006.3</v>
      </c>
      <c r="M499" s="417">
        <v>8.0647099999999998</v>
      </c>
    </row>
    <row r="500" spans="1:13">
      <c r="A500" s="245">
        <v>490</v>
      </c>
      <c r="B500" s="419" t="s">
        <v>507</v>
      </c>
      <c r="C500" s="417">
        <v>7155.9</v>
      </c>
      <c r="D500" s="418">
        <v>7147.4833333333336</v>
      </c>
      <c r="E500" s="418">
        <v>7095.9666666666672</v>
      </c>
      <c r="F500" s="418">
        <v>7036.0333333333338</v>
      </c>
      <c r="G500" s="418">
        <v>6984.5166666666673</v>
      </c>
      <c r="H500" s="418">
        <v>7207.416666666667</v>
      </c>
      <c r="I500" s="418">
        <v>7258.9333333333334</v>
      </c>
      <c r="J500" s="418">
        <v>7318.8666666666668</v>
      </c>
      <c r="K500" s="417">
        <v>7199</v>
      </c>
      <c r="L500" s="417">
        <v>7087.55</v>
      </c>
      <c r="M500" s="417">
        <v>4.2709999999999998E-2</v>
      </c>
    </row>
    <row r="501" spans="1:13">
      <c r="A501" s="245">
        <v>491</v>
      </c>
      <c r="B501" s="419" t="s">
        <v>508</v>
      </c>
      <c r="C501" s="417">
        <v>138.5</v>
      </c>
      <c r="D501" s="418">
        <v>138.91666666666666</v>
      </c>
      <c r="E501" s="418">
        <v>137.0333333333333</v>
      </c>
      <c r="F501" s="418">
        <v>135.56666666666663</v>
      </c>
      <c r="G501" s="418">
        <v>133.68333333333328</v>
      </c>
      <c r="H501" s="418">
        <v>140.38333333333333</v>
      </c>
      <c r="I501" s="418">
        <v>142.26666666666671</v>
      </c>
      <c r="J501" s="418">
        <v>143.73333333333335</v>
      </c>
      <c r="K501" s="417">
        <v>140.80000000000001</v>
      </c>
      <c r="L501" s="417">
        <v>137.44999999999999</v>
      </c>
      <c r="M501" s="417">
        <v>12.79998</v>
      </c>
    </row>
    <row r="502" spans="1:13">
      <c r="A502" s="245">
        <v>492</v>
      </c>
      <c r="B502" s="419" t="s">
        <v>509</v>
      </c>
      <c r="C502" s="417">
        <v>105.1</v>
      </c>
      <c r="D502" s="418">
        <v>104.73333333333333</v>
      </c>
      <c r="E502" s="418">
        <v>103.06666666666666</v>
      </c>
      <c r="F502" s="418">
        <v>101.03333333333333</v>
      </c>
      <c r="G502" s="418">
        <v>99.36666666666666</v>
      </c>
      <c r="H502" s="418">
        <v>106.76666666666667</v>
      </c>
      <c r="I502" s="418">
        <v>108.43333333333332</v>
      </c>
      <c r="J502" s="418">
        <v>110.46666666666667</v>
      </c>
      <c r="K502" s="417">
        <v>106.4</v>
      </c>
      <c r="L502" s="417">
        <v>102.7</v>
      </c>
      <c r="M502" s="417">
        <v>28.885950000000001</v>
      </c>
    </row>
    <row r="503" spans="1:13">
      <c r="A503" s="245">
        <v>493</v>
      </c>
      <c r="B503" s="419" t="s">
        <v>749</v>
      </c>
      <c r="C503" s="417">
        <v>543.95000000000005</v>
      </c>
      <c r="D503" s="418">
        <v>541.13333333333333</v>
      </c>
      <c r="E503" s="418">
        <v>513.26666666666665</v>
      </c>
      <c r="F503" s="418">
        <v>482.58333333333331</v>
      </c>
      <c r="G503" s="418">
        <v>454.71666666666664</v>
      </c>
      <c r="H503" s="418">
        <v>571.81666666666661</v>
      </c>
      <c r="I503" s="418">
        <v>599.68333333333317</v>
      </c>
      <c r="J503" s="418">
        <v>630.36666666666667</v>
      </c>
      <c r="K503" s="417">
        <v>569</v>
      </c>
      <c r="L503" s="417">
        <v>510.45</v>
      </c>
      <c r="M503" s="417">
        <v>24.32386</v>
      </c>
    </row>
    <row r="504" spans="1:13">
      <c r="A504" s="245">
        <v>494</v>
      </c>
      <c r="B504" s="419" t="s">
        <v>510</v>
      </c>
      <c r="C504" s="417">
        <v>2219.85</v>
      </c>
      <c r="D504" s="418">
        <v>2224.65</v>
      </c>
      <c r="E504" s="418">
        <v>2202.3000000000002</v>
      </c>
      <c r="F504" s="418">
        <v>2184.75</v>
      </c>
      <c r="G504" s="418">
        <v>2162.4</v>
      </c>
      <c r="H504" s="418">
        <v>2242.2000000000003</v>
      </c>
      <c r="I504" s="418">
        <v>2264.5499999999997</v>
      </c>
      <c r="J504" s="418">
        <v>2282.1000000000004</v>
      </c>
      <c r="K504" s="417">
        <v>2247</v>
      </c>
      <c r="L504" s="417">
        <v>2207.1</v>
      </c>
      <c r="M504" s="417">
        <v>0.66625000000000001</v>
      </c>
    </row>
    <row r="505" spans="1:13">
      <c r="A505" s="245">
        <v>495</v>
      </c>
      <c r="B505" s="419" t="s">
        <v>196</v>
      </c>
      <c r="C505" s="417">
        <v>531</v>
      </c>
      <c r="D505" s="418">
        <v>531.98333333333335</v>
      </c>
      <c r="E505" s="418">
        <v>527.01666666666665</v>
      </c>
      <c r="F505" s="418">
        <v>523.0333333333333</v>
      </c>
      <c r="G505" s="418">
        <v>518.06666666666661</v>
      </c>
      <c r="H505" s="418">
        <v>535.9666666666667</v>
      </c>
      <c r="I505" s="418">
        <v>540.93333333333339</v>
      </c>
      <c r="J505" s="418">
        <v>544.91666666666674</v>
      </c>
      <c r="K505" s="417">
        <v>536.95000000000005</v>
      </c>
      <c r="L505" s="417">
        <v>528</v>
      </c>
      <c r="M505" s="417">
        <v>45.655099999999997</v>
      </c>
    </row>
    <row r="506" spans="1:13">
      <c r="A506" s="245">
        <v>496</v>
      </c>
      <c r="B506" s="419" t="s">
        <v>511</v>
      </c>
      <c r="C506" s="417">
        <v>543.35</v>
      </c>
      <c r="D506" s="418">
        <v>544.93333333333328</v>
      </c>
      <c r="E506" s="418">
        <v>534.11666666666656</v>
      </c>
      <c r="F506" s="418">
        <v>524.88333333333333</v>
      </c>
      <c r="G506" s="418">
        <v>514.06666666666661</v>
      </c>
      <c r="H506" s="418">
        <v>554.16666666666652</v>
      </c>
      <c r="I506" s="418">
        <v>564.98333333333335</v>
      </c>
      <c r="J506" s="418">
        <v>574.21666666666647</v>
      </c>
      <c r="K506" s="417">
        <v>555.75</v>
      </c>
      <c r="L506" s="417">
        <v>535.70000000000005</v>
      </c>
      <c r="M506" s="417">
        <v>4.7218900000000001</v>
      </c>
    </row>
    <row r="507" spans="1:13">
      <c r="A507" s="245">
        <v>497</v>
      </c>
      <c r="B507" s="419" t="s">
        <v>197</v>
      </c>
      <c r="C507" s="417">
        <v>13.35</v>
      </c>
      <c r="D507" s="418">
        <v>13.366666666666665</v>
      </c>
      <c r="E507" s="418">
        <v>13.283333333333331</v>
      </c>
      <c r="F507" s="418">
        <v>13.216666666666667</v>
      </c>
      <c r="G507" s="418">
        <v>13.133333333333333</v>
      </c>
      <c r="H507" s="418">
        <v>13.43333333333333</v>
      </c>
      <c r="I507" s="418">
        <v>13.516666666666662</v>
      </c>
      <c r="J507" s="418">
        <v>13.583333333333329</v>
      </c>
      <c r="K507" s="417">
        <v>13.45</v>
      </c>
      <c r="L507" s="417">
        <v>13.3</v>
      </c>
      <c r="M507" s="417">
        <v>685.07663000000002</v>
      </c>
    </row>
    <row r="508" spans="1:13">
      <c r="A508" s="245">
        <v>498</v>
      </c>
      <c r="B508" s="419" t="s">
        <v>198</v>
      </c>
      <c r="C508" s="417">
        <v>216.15</v>
      </c>
      <c r="D508" s="418">
        <v>217.91666666666666</v>
      </c>
      <c r="E508" s="418">
        <v>212.7833333333333</v>
      </c>
      <c r="F508" s="418">
        <v>209.41666666666666</v>
      </c>
      <c r="G508" s="418">
        <v>204.2833333333333</v>
      </c>
      <c r="H508" s="418">
        <v>221.2833333333333</v>
      </c>
      <c r="I508" s="418">
        <v>226.41666666666669</v>
      </c>
      <c r="J508" s="418">
        <v>229.7833333333333</v>
      </c>
      <c r="K508" s="417">
        <v>223.05</v>
      </c>
      <c r="L508" s="417">
        <v>214.55</v>
      </c>
      <c r="M508" s="417">
        <v>63.588659999999997</v>
      </c>
    </row>
    <row r="509" spans="1:13">
      <c r="A509" s="245">
        <v>499</v>
      </c>
      <c r="B509" s="419" t="s">
        <v>512</v>
      </c>
      <c r="C509" s="417">
        <v>338.4</v>
      </c>
      <c r="D509" s="418">
        <v>337.41666666666669</v>
      </c>
      <c r="E509" s="418">
        <v>331.48333333333335</v>
      </c>
      <c r="F509" s="418">
        <v>324.56666666666666</v>
      </c>
      <c r="G509" s="418">
        <v>318.63333333333333</v>
      </c>
      <c r="H509" s="418">
        <v>344.33333333333337</v>
      </c>
      <c r="I509" s="418">
        <v>350.26666666666665</v>
      </c>
      <c r="J509" s="418">
        <v>357.18333333333339</v>
      </c>
      <c r="K509" s="417">
        <v>343.35</v>
      </c>
      <c r="L509" s="417">
        <v>330.5</v>
      </c>
      <c r="M509" s="417">
        <v>12.823029999999999</v>
      </c>
    </row>
    <row r="510" spans="1:13">
      <c r="A510" s="245">
        <v>500</v>
      </c>
      <c r="B510" s="419" t="s">
        <v>513</v>
      </c>
      <c r="C510" s="417">
        <v>2183.4499999999998</v>
      </c>
      <c r="D510" s="418">
        <v>2189.5</v>
      </c>
      <c r="E510" s="418">
        <v>2155</v>
      </c>
      <c r="F510" s="418">
        <v>2126.5500000000002</v>
      </c>
      <c r="G510" s="418">
        <v>2092.0500000000002</v>
      </c>
      <c r="H510" s="418">
        <v>2217.9499999999998</v>
      </c>
      <c r="I510" s="418">
        <v>2252.4499999999998</v>
      </c>
      <c r="J510" s="418">
        <v>2280.8999999999996</v>
      </c>
      <c r="K510" s="417">
        <v>2224</v>
      </c>
      <c r="L510" s="417">
        <v>2161.0500000000002</v>
      </c>
      <c r="M510" s="417">
        <v>1.3563499999999999</v>
      </c>
    </row>
    <row r="511" spans="1:13">
      <c r="A511" s="245">
        <v>501</v>
      </c>
      <c r="B511" s="419" t="s">
        <v>723</v>
      </c>
      <c r="C511" s="417">
        <v>2141.9</v>
      </c>
      <c r="D511" s="418">
        <v>2135.6333333333332</v>
      </c>
      <c r="E511" s="418">
        <v>2076.2666666666664</v>
      </c>
      <c r="F511" s="418">
        <v>2010.6333333333332</v>
      </c>
      <c r="G511" s="418">
        <v>1951.2666666666664</v>
      </c>
      <c r="H511" s="418">
        <v>2201.2666666666664</v>
      </c>
      <c r="I511" s="418">
        <v>2260.6333333333332</v>
      </c>
      <c r="J511" s="418">
        <v>2326.2666666666664</v>
      </c>
      <c r="K511" s="417">
        <v>2195</v>
      </c>
      <c r="L511" s="417">
        <v>2070</v>
      </c>
      <c r="M511" s="417">
        <v>2.0647899999999999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94" sqref="D94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63"/>
      <c r="B5" s="563"/>
      <c r="C5" s="564"/>
      <c r="D5" s="564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65" t="s">
        <v>515</v>
      </c>
      <c r="C7" s="565"/>
      <c r="D7" s="239">
        <f>Main!B10</f>
        <v>44386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44385</v>
      </c>
      <c r="B10" s="244">
        <v>539570</v>
      </c>
      <c r="C10" s="245" t="s">
        <v>852</v>
      </c>
      <c r="D10" s="245" t="s">
        <v>918</v>
      </c>
      <c r="E10" s="430" t="s">
        <v>525</v>
      </c>
      <c r="F10" s="337">
        <v>96000</v>
      </c>
      <c r="G10" s="244">
        <v>7.19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44385</v>
      </c>
      <c r="B11" s="244">
        <v>517356</v>
      </c>
      <c r="C11" s="245" t="s">
        <v>1002</v>
      </c>
      <c r="D11" s="245" t="s">
        <v>1003</v>
      </c>
      <c r="E11" s="245" t="s">
        <v>525</v>
      </c>
      <c r="F11" s="337">
        <v>560296</v>
      </c>
      <c r="G11" s="244">
        <v>1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44385</v>
      </c>
      <c r="B12" s="244">
        <v>532406</v>
      </c>
      <c r="C12" s="245" t="s">
        <v>1004</v>
      </c>
      <c r="D12" s="245" t="s">
        <v>1005</v>
      </c>
      <c r="E12" s="430" t="s">
        <v>524</v>
      </c>
      <c r="F12" s="337">
        <v>577</v>
      </c>
      <c r="G12" s="244">
        <v>574.62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44385</v>
      </c>
      <c r="B13" s="244">
        <v>532406</v>
      </c>
      <c r="C13" s="245" t="s">
        <v>1004</v>
      </c>
      <c r="D13" s="245" t="s">
        <v>1005</v>
      </c>
      <c r="E13" s="430" t="s">
        <v>525</v>
      </c>
      <c r="F13" s="337">
        <v>23921</v>
      </c>
      <c r="G13" s="244">
        <v>586.79999999999995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44385</v>
      </c>
      <c r="B14" s="244">
        <v>539621</v>
      </c>
      <c r="C14" s="245" t="s">
        <v>1006</v>
      </c>
      <c r="D14" s="245" t="s">
        <v>1007</v>
      </c>
      <c r="E14" s="245" t="s">
        <v>524</v>
      </c>
      <c r="F14" s="337">
        <v>30000</v>
      </c>
      <c r="G14" s="244">
        <v>8.68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44385</v>
      </c>
      <c r="B15" s="244">
        <v>531752</v>
      </c>
      <c r="C15" s="245" t="s">
        <v>963</v>
      </c>
      <c r="D15" s="245" t="s">
        <v>964</v>
      </c>
      <c r="E15" s="245" t="s">
        <v>524</v>
      </c>
      <c r="F15" s="337">
        <v>2</v>
      </c>
      <c r="G15" s="244">
        <v>0.57999999999999996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44385</v>
      </c>
      <c r="B16" s="244">
        <v>531752</v>
      </c>
      <c r="C16" s="245" t="s">
        <v>963</v>
      </c>
      <c r="D16" s="245" t="s">
        <v>964</v>
      </c>
      <c r="E16" s="245" t="s">
        <v>525</v>
      </c>
      <c r="F16" s="337">
        <v>6000001</v>
      </c>
      <c r="G16" s="244">
        <v>0.56000000000000005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44385</v>
      </c>
      <c r="B17" s="244">
        <v>531752</v>
      </c>
      <c r="C17" s="245" t="s">
        <v>963</v>
      </c>
      <c r="D17" s="245" t="s">
        <v>1008</v>
      </c>
      <c r="E17" s="245" t="s">
        <v>524</v>
      </c>
      <c r="F17" s="337">
        <v>6000000</v>
      </c>
      <c r="G17" s="244">
        <v>0.57999999999999996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44385</v>
      </c>
      <c r="B18" s="244">
        <v>531752</v>
      </c>
      <c r="C18" s="245" t="s">
        <v>963</v>
      </c>
      <c r="D18" s="245" t="s">
        <v>1008</v>
      </c>
      <c r="E18" s="430" t="s">
        <v>525</v>
      </c>
      <c r="F18" s="337">
        <v>1500000</v>
      </c>
      <c r="G18" s="244">
        <v>0.57999999999999996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44385</v>
      </c>
      <c r="B19" s="244">
        <v>531752</v>
      </c>
      <c r="C19" s="245" t="s">
        <v>963</v>
      </c>
      <c r="D19" s="245" t="s">
        <v>1009</v>
      </c>
      <c r="E19" s="245" t="s">
        <v>524</v>
      </c>
      <c r="F19" s="337">
        <v>5000000</v>
      </c>
      <c r="G19" s="244">
        <v>0.57999999999999996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44385</v>
      </c>
      <c r="B20" s="244">
        <v>531752</v>
      </c>
      <c r="C20" s="245" t="s">
        <v>963</v>
      </c>
      <c r="D20" s="245" t="s">
        <v>1010</v>
      </c>
      <c r="E20" s="245" t="s">
        <v>525</v>
      </c>
      <c r="F20" s="337">
        <v>60000000</v>
      </c>
      <c r="G20" s="244">
        <v>0.57999999999999996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44385</v>
      </c>
      <c r="B21" s="244">
        <v>541778</v>
      </c>
      <c r="C21" s="245" t="s">
        <v>965</v>
      </c>
      <c r="D21" s="245" t="s">
        <v>966</v>
      </c>
      <c r="E21" s="245" t="s">
        <v>524</v>
      </c>
      <c r="F21" s="337">
        <v>37683</v>
      </c>
      <c r="G21" s="244">
        <v>116.22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44385</v>
      </c>
      <c r="B22" s="244">
        <v>541778</v>
      </c>
      <c r="C22" s="245" t="s">
        <v>965</v>
      </c>
      <c r="D22" s="245" t="s">
        <v>966</v>
      </c>
      <c r="E22" s="430" t="s">
        <v>525</v>
      </c>
      <c r="F22" s="337">
        <v>152128</v>
      </c>
      <c r="G22" s="244">
        <v>101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44385</v>
      </c>
      <c r="B23" s="244">
        <v>539197</v>
      </c>
      <c r="C23" s="245" t="s">
        <v>1011</v>
      </c>
      <c r="D23" s="245" t="s">
        <v>1012</v>
      </c>
      <c r="E23" s="245" t="s">
        <v>525</v>
      </c>
      <c r="F23" s="337">
        <v>501443</v>
      </c>
      <c r="G23" s="244">
        <v>0.66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44385</v>
      </c>
      <c r="B24" s="244">
        <v>539197</v>
      </c>
      <c r="C24" s="245" t="s">
        <v>1011</v>
      </c>
      <c r="D24" s="245" t="s">
        <v>1013</v>
      </c>
      <c r="E24" s="245" t="s">
        <v>525</v>
      </c>
      <c r="F24" s="337">
        <v>518534</v>
      </c>
      <c r="G24" s="244">
        <v>0.66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44385</v>
      </c>
      <c r="B25" s="244">
        <v>539197</v>
      </c>
      <c r="C25" s="245" t="s">
        <v>1011</v>
      </c>
      <c r="D25" s="245" t="s">
        <v>1014</v>
      </c>
      <c r="E25" s="430" t="s">
        <v>525</v>
      </c>
      <c r="F25" s="337">
        <v>571569</v>
      </c>
      <c r="G25" s="244">
        <v>0.66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44385</v>
      </c>
      <c r="B26" s="244">
        <v>507442</v>
      </c>
      <c r="C26" s="245" t="s">
        <v>1015</v>
      </c>
      <c r="D26" s="245" t="s">
        <v>847</v>
      </c>
      <c r="E26" s="245" t="s">
        <v>524</v>
      </c>
      <c r="F26" s="337">
        <v>186557</v>
      </c>
      <c r="G26" s="244">
        <v>29.9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44385</v>
      </c>
      <c r="B27" s="244">
        <v>507442</v>
      </c>
      <c r="C27" s="245" t="s">
        <v>1015</v>
      </c>
      <c r="D27" s="245" t="s">
        <v>847</v>
      </c>
      <c r="E27" s="430" t="s">
        <v>525</v>
      </c>
      <c r="F27" s="337">
        <v>36553</v>
      </c>
      <c r="G27" s="244">
        <v>31.36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44385</v>
      </c>
      <c r="B28" s="244">
        <v>524818</v>
      </c>
      <c r="C28" s="245" t="s">
        <v>937</v>
      </c>
      <c r="D28" s="245" t="s">
        <v>860</v>
      </c>
      <c r="E28" s="430" t="s">
        <v>524</v>
      </c>
      <c r="F28" s="337">
        <v>34730</v>
      </c>
      <c r="G28" s="244">
        <v>101.62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44385</v>
      </c>
      <c r="B29" s="244">
        <v>524818</v>
      </c>
      <c r="C29" s="245" t="s">
        <v>937</v>
      </c>
      <c r="D29" s="245" t="s">
        <v>860</v>
      </c>
      <c r="E29" s="245" t="s">
        <v>525</v>
      </c>
      <c r="F29" s="337">
        <v>4108</v>
      </c>
      <c r="G29" s="244">
        <v>104.25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44385</v>
      </c>
      <c r="B30" s="244">
        <v>524818</v>
      </c>
      <c r="C30" s="245" t="s">
        <v>937</v>
      </c>
      <c r="D30" s="245" t="s">
        <v>967</v>
      </c>
      <c r="E30" s="430" t="s">
        <v>525</v>
      </c>
      <c r="F30" s="337">
        <v>17091</v>
      </c>
      <c r="G30" s="244">
        <v>99.81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44385</v>
      </c>
      <c r="B31" s="244">
        <v>530643</v>
      </c>
      <c r="C31" s="245" t="s">
        <v>1016</v>
      </c>
      <c r="D31" s="245" t="s">
        <v>1017</v>
      </c>
      <c r="E31" s="430" t="s">
        <v>524</v>
      </c>
      <c r="F31" s="337">
        <v>114026</v>
      </c>
      <c r="G31" s="244">
        <v>60.52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44385</v>
      </c>
      <c r="B32" s="244">
        <v>504028</v>
      </c>
      <c r="C32" s="245" t="s">
        <v>1018</v>
      </c>
      <c r="D32" s="245" t="s">
        <v>1019</v>
      </c>
      <c r="E32" s="245" t="s">
        <v>524</v>
      </c>
      <c r="F32" s="337">
        <v>125000</v>
      </c>
      <c r="G32" s="244">
        <v>90.04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44385</v>
      </c>
      <c r="B33" s="244">
        <v>542592</v>
      </c>
      <c r="C33" s="245" t="s">
        <v>1020</v>
      </c>
      <c r="D33" s="245" t="s">
        <v>1021</v>
      </c>
      <c r="E33" s="430" t="s">
        <v>524</v>
      </c>
      <c r="F33" s="337">
        <v>4000</v>
      </c>
      <c r="G33" s="244">
        <v>84.93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44385</v>
      </c>
      <c r="B34" s="244">
        <v>542592</v>
      </c>
      <c r="C34" s="245" t="s">
        <v>1020</v>
      </c>
      <c r="D34" s="245" t="s">
        <v>1022</v>
      </c>
      <c r="E34" s="245" t="s">
        <v>525</v>
      </c>
      <c r="F34" s="337">
        <v>5000</v>
      </c>
      <c r="G34" s="244">
        <v>86.9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44385</v>
      </c>
      <c r="B35" s="244">
        <v>511628</v>
      </c>
      <c r="C35" s="245" t="s">
        <v>1023</v>
      </c>
      <c r="D35" s="245" t="s">
        <v>1024</v>
      </c>
      <c r="E35" s="430" t="s">
        <v>525</v>
      </c>
      <c r="F35" s="337">
        <v>19000</v>
      </c>
      <c r="G35" s="244">
        <v>52.41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44385</v>
      </c>
      <c r="B36" s="244">
        <v>542446</v>
      </c>
      <c r="C36" s="245" t="s">
        <v>1025</v>
      </c>
      <c r="D36" s="245" t="s">
        <v>1026</v>
      </c>
      <c r="E36" s="245" t="s">
        <v>525</v>
      </c>
      <c r="F36" s="337">
        <v>53118</v>
      </c>
      <c r="G36" s="244">
        <v>20.83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44385</v>
      </c>
      <c r="B37" s="244">
        <v>543305</v>
      </c>
      <c r="C37" s="245" t="s">
        <v>1027</v>
      </c>
      <c r="D37" s="245" t="s">
        <v>966</v>
      </c>
      <c r="E37" s="430" t="s">
        <v>525</v>
      </c>
      <c r="F37" s="337">
        <v>24000</v>
      </c>
      <c r="G37" s="244">
        <v>12.45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44385</v>
      </c>
      <c r="B38" s="244">
        <v>540243</v>
      </c>
      <c r="C38" s="245" t="s">
        <v>940</v>
      </c>
      <c r="D38" s="245" t="s">
        <v>1028</v>
      </c>
      <c r="E38" s="245" t="s">
        <v>524</v>
      </c>
      <c r="F38" s="337">
        <v>15270</v>
      </c>
      <c r="G38" s="244">
        <v>27.03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44385</v>
      </c>
      <c r="B39" s="244">
        <v>540243</v>
      </c>
      <c r="C39" s="245" t="s">
        <v>940</v>
      </c>
      <c r="D39" s="245" t="s">
        <v>968</v>
      </c>
      <c r="E39" s="430" t="s">
        <v>525</v>
      </c>
      <c r="F39" s="337">
        <v>12884</v>
      </c>
      <c r="G39" s="244">
        <v>27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44385</v>
      </c>
      <c r="B40" s="244">
        <v>541206</v>
      </c>
      <c r="C40" s="245" t="s">
        <v>1029</v>
      </c>
      <c r="D40" s="245" t="s">
        <v>966</v>
      </c>
      <c r="E40" s="430" t="s">
        <v>524</v>
      </c>
      <c r="F40" s="337">
        <v>138000</v>
      </c>
      <c r="G40" s="244">
        <v>32.5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44385</v>
      </c>
      <c r="B41" s="244">
        <v>541206</v>
      </c>
      <c r="C41" s="245" t="s">
        <v>1029</v>
      </c>
      <c r="D41" s="245" t="s">
        <v>1030</v>
      </c>
      <c r="E41" s="245" t="s">
        <v>525</v>
      </c>
      <c r="F41" s="337">
        <v>124000</v>
      </c>
      <c r="G41" s="244">
        <v>32.5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44385</v>
      </c>
      <c r="B42" s="244">
        <v>538019</v>
      </c>
      <c r="C42" s="245" t="s">
        <v>1031</v>
      </c>
      <c r="D42" s="245" t="s">
        <v>1032</v>
      </c>
      <c r="E42" s="245" t="s">
        <v>525</v>
      </c>
      <c r="F42" s="337">
        <v>67999</v>
      </c>
      <c r="G42" s="244">
        <v>5.43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44385</v>
      </c>
      <c r="B43" s="244">
        <v>539291</v>
      </c>
      <c r="C43" s="245" t="s">
        <v>919</v>
      </c>
      <c r="D43" s="245" t="s">
        <v>941</v>
      </c>
      <c r="E43" s="430" t="s">
        <v>524</v>
      </c>
      <c r="F43" s="337">
        <v>30831</v>
      </c>
      <c r="G43" s="244">
        <v>16.39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44385</v>
      </c>
      <c r="B44" s="244">
        <v>539291</v>
      </c>
      <c r="C44" s="245" t="s">
        <v>919</v>
      </c>
      <c r="D44" s="245" t="s">
        <v>941</v>
      </c>
      <c r="E44" s="430" t="s">
        <v>525</v>
      </c>
      <c r="F44" s="337">
        <v>37512</v>
      </c>
      <c r="G44" s="244">
        <v>16.29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44385</v>
      </c>
      <c r="B45" s="244">
        <v>534060</v>
      </c>
      <c r="C45" s="245" t="s">
        <v>1033</v>
      </c>
      <c r="D45" s="245" t="s">
        <v>847</v>
      </c>
      <c r="E45" s="245" t="s">
        <v>524</v>
      </c>
      <c r="F45" s="337">
        <v>9640780</v>
      </c>
      <c r="G45" s="244">
        <v>2.06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44385</v>
      </c>
      <c r="B46" s="244">
        <v>534060</v>
      </c>
      <c r="C46" s="245" t="s">
        <v>1033</v>
      </c>
      <c r="D46" s="245" t="s">
        <v>847</v>
      </c>
      <c r="E46" s="430" t="s">
        <v>525</v>
      </c>
      <c r="F46" s="337">
        <v>7062960</v>
      </c>
      <c r="G46" s="244">
        <v>2.23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44385</v>
      </c>
      <c r="B47" s="244">
        <v>512217</v>
      </c>
      <c r="C47" s="245" t="s">
        <v>920</v>
      </c>
      <c r="D47" s="245" t="s">
        <v>1034</v>
      </c>
      <c r="E47" s="245" t="s">
        <v>524</v>
      </c>
      <c r="F47" s="337">
        <v>1400</v>
      </c>
      <c r="G47" s="244">
        <v>6.7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44385</v>
      </c>
      <c r="B48" s="244">
        <v>512217</v>
      </c>
      <c r="C48" s="245" t="s">
        <v>920</v>
      </c>
      <c r="D48" s="245" t="s">
        <v>1034</v>
      </c>
      <c r="E48" s="430" t="s">
        <v>525</v>
      </c>
      <c r="F48" s="337">
        <v>35403</v>
      </c>
      <c r="G48" s="244">
        <v>6.7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44385</v>
      </c>
      <c r="B49" s="244">
        <v>539673</v>
      </c>
      <c r="C49" s="245" t="s">
        <v>1035</v>
      </c>
      <c r="D49" s="245" t="s">
        <v>1036</v>
      </c>
      <c r="E49" s="430" t="s">
        <v>525</v>
      </c>
      <c r="F49" s="337">
        <v>8452</v>
      </c>
      <c r="G49" s="244">
        <v>7.47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44385</v>
      </c>
      <c r="B50" s="244">
        <v>531569</v>
      </c>
      <c r="C50" s="245" t="s">
        <v>1037</v>
      </c>
      <c r="D50" s="245" t="s">
        <v>1038</v>
      </c>
      <c r="E50" s="245" t="s">
        <v>524</v>
      </c>
      <c r="F50" s="337">
        <v>10425</v>
      </c>
      <c r="G50" s="244">
        <v>21.97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44385</v>
      </c>
      <c r="B51" s="244">
        <v>531569</v>
      </c>
      <c r="C51" s="245" t="s">
        <v>1037</v>
      </c>
      <c r="D51" s="245" t="s">
        <v>1038</v>
      </c>
      <c r="E51" s="245" t="s">
        <v>525</v>
      </c>
      <c r="F51" s="337">
        <v>54787</v>
      </c>
      <c r="G51" s="244">
        <v>21.15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44385</v>
      </c>
      <c r="B52" s="244">
        <v>531569</v>
      </c>
      <c r="C52" s="245" t="s">
        <v>1037</v>
      </c>
      <c r="D52" s="245" t="s">
        <v>1039</v>
      </c>
      <c r="E52" s="245" t="s">
        <v>525</v>
      </c>
      <c r="F52" s="337">
        <v>43442</v>
      </c>
      <c r="G52" s="244">
        <v>22.05</v>
      </c>
      <c r="H52" s="315" t="s">
        <v>814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44385</v>
      </c>
      <c r="B53" s="244">
        <v>538402</v>
      </c>
      <c r="C53" s="245" t="s">
        <v>1040</v>
      </c>
      <c r="D53" s="245" t="s">
        <v>1041</v>
      </c>
      <c r="E53" s="430" t="s">
        <v>525</v>
      </c>
      <c r="F53" s="337">
        <v>24000</v>
      </c>
      <c r="G53" s="244">
        <v>196.37</v>
      </c>
      <c r="H53" s="315" t="s">
        <v>814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44385</v>
      </c>
      <c r="B54" s="244">
        <v>540738</v>
      </c>
      <c r="C54" s="245" t="s">
        <v>1042</v>
      </c>
      <c r="D54" s="245" t="s">
        <v>1043</v>
      </c>
      <c r="E54" s="430" t="s">
        <v>525</v>
      </c>
      <c r="F54" s="337">
        <v>114000</v>
      </c>
      <c r="G54" s="244">
        <v>43.5</v>
      </c>
      <c r="H54" s="315" t="s">
        <v>814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44385</v>
      </c>
      <c r="B55" s="244">
        <v>543310</v>
      </c>
      <c r="C55" s="245" t="s">
        <v>1044</v>
      </c>
      <c r="D55" s="245" t="s">
        <v>1043</v>
      </c>
      <c r="E55" s="245" t="s">
        <v>524</v>
      </c>
      <c r="F55" s="337">
        <v>10000</v>
      </c>
      <c r="G55" s="244">
        <v>61.05</v>
      </c>
      <c r="H55" s="315" t="s">
        <v>814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44385</v>
      </c>
      <c r="B56" s="244">
        <v>511742</v>
      </c>
      <c r="C56" s="245" t="s">
        <v>1045</v>
      </c>
      <c r="D56" s="245" t="s">
        <v>1046</v>
      </c>
      <c r="E56" s="245" t="s">
        <v>524</v>
      </c>
      <c r="F56" s="337">
        <v>576150</v>
      </c>
      <c r="G56" s="244">
        <v>114.97</v>
      </c>
      <c r="H56" s="315" t="s">
        <v>814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44385</v>
      </c>
      <c r="B57" s="244">
        <v>511742</v>
      </c>
      <c r="C57" s="245" t="s">
        <v>1045</v>
      </c>
      <c r="D57" s="245" t="s">
        <v>1047</v>
      </c>
      <c r="E57" s="430" t="s">
        <v>525</v>
      </c>
      <c r="F57" s="337">
        <v>576150</v>
      </c>
      <c r="G57" s="244">
        <v>114.97</v>
      </c>
      <c r="H57" s="315" t="s">
        <v>814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44385</v>
      </c>
      <c r="B58" s="244">
        <v>513216</v>
      </c>
      <c r="C58" s="245" t="s">
        <v>921</v>
      </c>
      <c r="D58" s="245" t="s">
        <v>969</v>
      </c>
      <c r="E58" s="245" t="s">
        <v>525</v>
      </c>
      <c r="F58" s="337">
        <v>2834867</v>
      </c>
      <c r="G58" s="244">
        <v>3.74</v>
      </c>
      <c r="H58" s="315" t="s">
        <v>814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44385</v>
      </c>
      <c r="B59" s="244">
        <v>513216</v>
      </c>
      <c r="C59" s="245" t="s">
        <v>921</v>
      </c>
      <c r="D59" s="245" t="s">
        <v>847</v>
      </c>
      <c r="E59" s="245" t="s">
        <v>524</v>
      </c>
      <c r="F59" s="337">
        <v>1000000</v>
      </c>
      <c r="G59" s="244">
        <v>3.74</v>
      </c>
      <c r="H59" s="315" t="s">
        <v>814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44385</v>
      </c>
      <c r="B60" s="244" t="s">
        <v>1048</v>
      </c>
      <c r="C60" s="245" t="s">
        <v>1049</v>
      </c>
      <c r="D60" s="245" t="s">
        <v>1050</v>
      </c>
      <c r="E60" s="245" t="s">
        <v>524</v>
      </c>
      <c r="F60" s="337">
        <v>100069</v>
      </c>
      <c r="G60" s="244">
        <v>228.43</v>
      </c>
      <c r="H60" s="315" t="s">
        <v>814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44385</v>
      </c>
      <c r="B61" s="244" t="s">
        <v>1051</v>
      </c>
      <c r="C61" s="245" t="s">
        <v>1052</v>
      </c>
      <c r="D61" s="245" t="s">
        <v>819</v>
      </c>
      <c r="E61" s="245" t="s">
        <v>524</v>
      </c>
      <c r="F61" s="337">
        <v>84435</v>
      </c>
      <c r="G61" s="244">
        <v>73.31</v>
      </c>
      <c r="H61" s="315" t="s">
        <v>814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44385</v>
      </c>
      <c r="B62" s="244" t="s">
        <v>970</v>
      </c>
      <c r="C62" s="222" t="s">
        <v>971</v>
      </c>
      <c r="D62" s="222" t="s">
        <v>972</v>
      </c>
      <c r="E62" s="245" t="s">
        <v>524</v>
      </c>
      <c r="F62" s="337">
        <v>87583</v>
      </c>
      <c r="G62" s="244">
        <v>95.64</v>
      </c>
      <c r="H62" s="315" t="s">
        <v>814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44385</v>
      </c>
      <c r="B63" s="244" t="s">
        <v>970</v>
      </c>
      <c r="C63" s="245" t="s">
        <v>971</v>
      </c>
      <c r="D63" s="245" t="s">
        <v>939</v>
      </c>
      <c r="E63" s="245" t="s">
        <v>524</v>
      </c>
      <c r="F63" s="337">
        <v>90000</v>
      </c>
      <c r="G63" s="244">
        <v>96.42</v>
      </c>
      <c r="H63" s="315" t="s">
        <v>814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44385</v>
      </c>
      <c r="B64" s="244" t="s">
        <v>1053</v>
      </c>
      <c r="C64" s="245" t="s">
        <v>1054</v>
      </c>
      <c r="D64" s="245" t="s">
        <v>1017</v>
      </c>
      <c r="E64" s="245" t="s">
        <v>524</v>
      </c>
      <c r="F64" s="337">
        <v>154141</v>
      </c>
      <c r="G64" s="244">
        <v>46.04</v>
      </c>
      <c r="H64" s="315" t="s">
        <v>814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44385</v>
      </c>
      <c r="B65" s="244" t="s">
        <v>1015</v>
      </c>
      <c r="C65" s="245" t="s">
        <v>1055</v>
      </c>
      <c r="D65" s="245" t="s">
        <v>847</v>
      </c>
      <c r="E65" s="245" t="s">
        <v>524</v>
      </c>
      <c r="F65" s="337">
        <v>132216</v>
      </c>
      <c r="G65" s="244">
        <v>29.45</v>
      </c>
      <c r="H65" s="315" t="s">
        <v>814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44385</v>
      </c>
      <c r="B66" s="244" t="s">
        <v>1056</v>
      </c>
      <c r="C66" s="245" t="s">
        <v>1057</v>
      </c>
      <c r="D66" s="245" t="s">
        <v>942</v>
      </c>
      <c r="E66" s="245" t="s">
        <v>524</v>
      </c>
      <c r="F66" s="337">
        <v>216185</v>
      </c>
      <c r="G66" s="244">
        <v>142.32</v>
      </c>
      <c r="H66" s="315" t="s">
        <v>814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44385</v>
      </c>
      <c r="B67" s="244" t="s">
        <v>1056</v>
      </c>
      <c r="C67" s="245" t="s">
        <v>1057</v>
      </c>
      <c r="D67" s="245" t="s">
        <v>1058</v>
      </c>
      <c r="E67" s="245" t="s">
        <v>524</v>
      </c>
      <c r="F67" s="337">
        <v>426418</v>
      </c>
      <c r="G67" s="244">
        <v>141.30000000000001</v>
      </c>
      <c r="H67" s="315" t="s">
        <v>814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44385</v>
      </c>
      <c r="B68" s="244" t="s">
        <v>95</v>
      </c>
      <c r="C68" s="245" t="s">
        <v>1059</v>
      </c>
      <c r="D68" s="245" t="s">
        <v>819</v>
      </c>
      <c r="E68" s="245" t="s">
        <v>524</v>
      </c>
      <c r="F68" s="337">
        <v>2161372</v>
      </c>
      <c r="G68" s="244">
        <v>117.19</v>
      </c>
      <c r="H68" s="315" t="s">
        <v>814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44385</v>
      </c>
      <c r="B69" s="244" t="s">
        <v>973</v>
      </c>
      <c r="C69" s="245" t="s">
        <v>974</v>
      </c>
      <c r="D69" s="245" t="s">
        <v>819</v>
      </c>
      <c r="E69" s="245" t="s">
        <v>524</v>
      </c>
      <c r="F69" s="337">
        <v>474174</v>
      </c>
      <c r="G69" s="244">
        <v>121.51</v>
      </c>
      <c r="H69" s="315" t="s">
        <v>814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44385</v>
      </c>
      <c r="B70" s="244" t="s">
        <v>973</v>
      </c>
      <c r="C70" s="245" t="s">
        <v>974</v>
      </c>
      <c r="D70" s="245" t="s">
        <v>832</v>
      </c>
      <c r="E70" s="245" t="s">
        <v>524</v>
      </c>
      <c r="F70" s="337">
        <v>206328</v>
      </c>
      <c r="G70" s="244">
        <v>120.68</v>
      </c>
      <c r="H70" s="315" t="s">
        <v>814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44385</v>
      </c>
      <c r="B71" s="244" t="s">
        <v>130</v>
      </c>
      <c r="C71" s="245" t="s">
        <v>1060</v>
      </c>
      <c r="D71" s="245" t="s">
        <v>832</v>
      </c>
      <c r="E71" s="245" t="s">
        <v>524</v>
      </c>
      <c r="F71" s="337">
        <v>643057</v>
      </c>
      <c r="G71" s="244">
        <v>1052.56</v>
      </c>
      <c r="H71" s="315" t="s">
        <v>814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44385</v>
      </c>
      <c r="B72" s="244" t="s">
        <v>130</v>
      </c>
      <c r="C72" s="245" t="s">
        <v>1060</v>
      </c>
      <c r="D72" s="245" t="s">
        <v>819</v>
      </c>
      <c r="E72" s="245" t="s">
        <v>524</v>
      </c>
      <c r="F72" s="337">
        <v>1106480</v>
      </c>
      <c r="G72" s="244">
        <v>1054.02</v>
      </c>
      <c r="H72" s="315" t="s">
        <v>814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44385</v>
      </c>
      <c r="B73" s="244" t="s">
        <v>1061</v>
      </c>
      <c r="C73" s="245" t="s">
        <v>1062</v>
      </c>
      <c r="D73" s="245" t="s">
        <v>819</v>
      </c>
      <c r="E73" s="245" t="s">
        <v>524</v>
      </c>
      <c r="F73" s="337">
        <v>850472</v>
      </c>
      <c r="G73" s="244">
        <v>64.31</v>
      </c>
      <c r="H73" s="315" t="s">
        <v>814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44385</v>
      </c>
      <c r="B74" s="244" t="s">
        <v>975</v>
      </c>
      <c r="C74" s="245" t="s">
        <v>976</v>
      </c>
      <c r="D74" s="245" t="s">
        <v>819</v>
      </c>
      <c r="E74" s="245" t="s">
        <v>524</v>
      </c>
      <c r="F74" s="337">
        <v>89070</v>
      </c>
      <c r="G74" s="244">
        <v>39.5</v>
      </c>
      <c r="H74" s="315" t="s">
        <v>814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44385</v>
      </c>
      <c r="B75" s="244" t="s">
        <v>979</v>
      </c>
      <c r="C75" s="245" t="s">
        <v>980</v>
      </c>
      <c r="D75" s="245" t="s">
        <v>981</v>
      </c>
      <c r="E75" s="245" t="s">
        <v>524</v>
      </c>
      <c r="F75" s="337">
        <v>120000</v>
      </c>
      <c r="G75" s="244">
        <v>37</v>
      </c>
      <c r="H75" s="315" t="s">
        <v>814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44385</v>
      </c>
      <c r="B76" s="244" t="s">
        <v>1063</v>
      </c>
      <c r="C76" s="245" t="s">
        <v>1064</v>
      </c>
      <c r="D76" s="245" t="s">
        <v>1008</v>
      </c>
      <c r="E76" s="245" t="s">
        <v>524</v>
      </c>
      <c r="F76" s="337">
        <v>1500001</v>
      </c>
      <c r="G76" s="244">
        <v>30.7</v>
      </c>
      <c r="H76" s="315" t="s">
        <v>814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44385</v>
      </c>
      <c r="B77" s="244" t="s">
        <v>1065</v>
      </c>
      <c r="C77" s="245" t="s">
        <v>1066</v>
      </c>
      <c r="D77" s="245" t="s">
        <v>1067</v>
      </c>
      <c r="E77" s="245" t="s">
        <v>524</v>
      </c>
      <c r="F77" s="337">
        <v>24375647</v>
      </c>
      <c r="G77" s="244">
        <v>3.05</v>
      </c>
      <c r="H77" s="315" t="s">
        <v>814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44385</v>
      </c>
      <c r="B78" s="244" t="s">
        <v>1068</v>
      </c>
      <c r="C78" s="245" t="s">
        <v>1069</v>
      </c>
      <c r="D78" s="245" t="s">
        <v>982</v>
      </c>
      <c r="E78" s="245" t="s">
        <v>524</v>
      </c>
      <c r="F78" s="337">
        <v>1846188</v>
      </c>
      <c r="G78" s="244">
        <v>20.64</v>
      </c>
      <c r="H78" s="315" t="s">
        <v>814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44385</v>
      </c>
      <c r="B79" s="244" t="s">
        <v>1070</v>
      </c>
      <c r="C79" s="245" t="s">
        <v>1071</v>
      </c>
      <c r="D79" s="245" t="s">
        <v>819</v>
      </c>
      <c r="E79" s="245" t="s">
        <v>524</v>
      </c>
      <c r="F79" s="337">
        <v>341584</v>
      </c>
      <c r="G79" s="244">
        <v>71.12</v>
      </c>
      <c r="H79" s="315" t="s">
        <v>814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44385</v>
      </c>
      <c r="B80" s="244" t="s">
        <v>1072</v>
      </c>
      <c r="C80" s="245" t="s">
        <v>1073</v>
      </c>
      <c r="D80" s="245" t="s">
        <v>972</v>
      </c>
      <c r="E80" s="245" t="s">
        <v>524</v>
      </c>
      <c r="F80" s="337">
        <v>1305623</v>
      </c>
      <c r="G80" s="244">
        <v>46.04</v>
      </c>
      <c r="H80" s="315" t="s">
        <v>814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44385</v>
      </c>
      <c r="B81" s="244" t="s">
        <v>1072</v>
      </c>
      <c r="C81" s="245" t="s">
        <v>1073</v>
      </c>
      <c r="D81" s="245" t="s">
        <v>819</v>
      </c>
      <c r="E81" s="245" t="s">
        <v>524</v>
      </c>
      <c r="F81" s="337">
        <v>856211</v>
      </c>
      <c r="G81" s="244">
        <v>46.82</v>
      </c>
      <c r="H81" s="315" t="s">
        <v>814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44385</v>
      </c>
      <c r="B82" s="244" t="s">
        <v>1074</v>
      </c>
      <c r="C82" s="245" t="s">
        <v>1075</v>
      </c>
      <c r="D82" s="245" t="s">
        <v>860</v>
      </c>
      <c r="E82" s="245" t="s">
        <v>524</v>
      </c>
      <c r="F82" s="337">
        <v>149712</v>
      </c>
      <c r="G82" s="244">
        <v>32.42</v>
      </c>
      <c r="H82" s="315" t="s">
        <v>814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44385</v>
      </c>
      <c r="B83" s="244" t="s">
        <v>1074</v>
      </c>
      <c r="C83" s="245" t="s">
        <v>1075</v>
      </c>
      <c r="D83" s="245" t="s">
        <v>1076</v>
      </c>
      <c r="E83" s="245" t="s">
        <v>524</v>
      </c>
      <c r="F83" s="337">
        <v>100603</v>
      </c>
      <c r="G83" s="244">
        <v>32.520000000000003</v>
      </c>
      <c r="H83" s="315" t="s">
        <v>814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44385</v>
      </c>
      <c r="B84" s="244" t="s">
        <v>861</v>
      </c>
      <c r="C84" s="245" t="s">
        <v>862</v>
      </c>
      <c r="D84" s="245" t="s">
        <v>859</v>
      </c>
      <c r="E84" s="245" t="s">
        <v>524</v>
      </c>
      <c r="F84" s="337">
        <v>93921</v>
      </c>
      <c r="G84" s="244">
        <v>163.26</v>
      </c>
      <c r="H84" s="315" t="s">
        <v>814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44385</v>
      </c>
      <c r="B85" s="244" t="s">
        <v>861</v>
      </c>
      <c r="C85" s="245" t="s">
        <v>862</v>
      </c>
      <c r="D85" s="245" t="s">
        <v>860</v>
      </c>
      <c r="E85" s="245" t="s">
        <v>524</v>
      </c>
      <c r="F85" s="337">
        <v>64387</v>
      </c>
      <c r="G85" s="244">
        <v>165.42</v>
      </c>
      <c r="H85" s="315" t="s">
        <v>814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44385</v>
      </c>
      <c r="B86" s="244" t="s">
        <v>1077</v>
      </c>
      <c r="C86" s="245" t="s">
        <v>1078</v>
      </c>
      <c r="D86" s="245" t="s">
        <v>860</v>
      </c>
      <c r="E86" s="245" t="s">
        <v>524</v>
      </c>
      <c r="F86" s="337">
        <v>355126</v>
      </c>
      <c r="G86" s="244">
        <v>161.36000000000001</v>
      </c>
      <c r="H86" s="315" t="s">
        <v>814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44385</v>
      </c>
      <c r="B87" s="244" t="s">
        <v>1077</v>
      </c>
      <c r="C87" s="245" t="s">
        <v>1078</v>
      </c>
      <c r="D87" s="245" t="s">
        <v>1079</v>
      </c>
      <c r="E87" s="245" t="s">
        <v>524</v>
      </c>
      <c r="F87" s="337">
        <v>10939</v>
      </c>
      <c r="G87" s="244">
        <v>157.62</v>
      </c>
      <c r="H87" s="315" t="s">
        <v>814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44385</v>
      </c>
      <c r="B88" s="244" t="s">
        <v>1077</v>
      </c>
      <c r="C88" s="245" t="s">
        <v>1078</v>
      </c>
      <c r="D88" s="245" t="s">
        <v>819</v>
      </c>
      <c r="E88" s="245" t="s">
        <v>524</v>
      </c>
      <c r="F88" s="337">
        <v>214323</v>
      </c>
      <c r="G88" s="244">
        <v>162.71</v>
      </c>
      <c r="H88" s="315" t="s">
        <v>814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44385</v>
      </c>
      <c r="B89" s="244" t="s">
        <v>1080</v>
      </c>
      <c r="C89" s="245" t="s">
        <v>1081</v>
      </c>
      <c r="D89" s="245" t="s">
        <v>847</v>
      </c>
      <c r="E89" s="245" t="s">
        <v>524</v>
      </c>
      <c r="F89" s="337">
        <v>117569</v>
      </c>
      <c r="G89" s="244">
        <v>70.3</v>
      </c>
      <c r="H89" s="315" t="s">
        <v>814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44385</v>
      </c>
      <c r="B90" s="244" t="s">
        <v>1048</v>
      </c>
      <c r="C90" s="245" t="s">
        <v>1049</v>
      </c>
      <c r="D90" s="245" t="s">
        <v>1050</v>
      </c>
      <c r="E90" s="245" t="s">
        <v>525</v>
      </c>
      <c r="F90" s="337">
        <v>69</v>
      </c>
      <c r="G90" s="244">
        <v>227.3</v>
      </c>
      <c r="H90" s="315" t="s">
        <v>814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44385</v>
      </c>
      <c r="B91" s="244" t="s">
        <v>1051</v>
      </c>
      <c r="C91" s="245" t="s">
        <v>1052</v>
      </c>
      <c r="D91" s="245" t="s">
        <v>819</v>
      </c>
      <c r="E91" s="245" t="s">
        <v>525</v>
      </c>
      <c r="F91" s="337">
        <v>84435</v>
      </c>
      <c r="G91" s="244">
        <v>73.45</v>
      </c>
      <c r="H91" s="315" t="s">
        <v>814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44385</v>
      </c>
      <c r="B92" s="244" t="s">
        <v>657</v>
      </c>
      <c r="C92" s="245" t="s">
        <v>983</v>
      </c>
      <c r="D92" s="245" t="s">
        <v>1082</v>
      </c>
      <c r="E92" s="245" t="s">
        <v>525</v>
      </c>
      <c r="F92" s="337">
        <v>185000</v>
      </c>
      <c r="G92" s="244">
        <v>180.73</v>
      </c>
      <c r="H92" s="315" t="s">
        <v>814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44385</v>
      </c>
      <c r="B93" s="244" t="s">
        <v>970</v>
      </c>
      <c r="C93" s="245" t="s">
        <v>971</v>
      </c>
      <c r="D93" s="245" t="s">
        <v>972</v>
      </c>
      <c r="E93" s="245" t="s">
        <v>525</v>
      </c>
      <c r="F93" s="337">
        <v>87583</v>
      </c>
      <c r="G93" s="244">
        <v>95.84</v>
      </c>
      <c r="H93" s="315" t="s">
        <v>814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44385</v>
      </c>
      <c r="B94" s="244" t="s">
        <v>1015</v>
      </c>
      <c r="C94" s="245" t="s">
        <v>1055</v>
      </c>
      <c r="D94" s="245" t="s">
        <v>847</v>
      </c>
      <c r="E94" s="245" t="s">
        <v>525</v>
      </c>
      <c r="F94" s="337">
        <v>282221</v>
      </c>
      <c r="G94" s="244">
        <v>30.66</v>
      </c>
      <c r="H94" s="315" t="s">
        <v>814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44385</v>
      </c>
      <c r="B95" s="244" t="s">
        <v>1056</v>
      </c>
      <c r="C95" s="245" t="s">
        <v>1057</v>
      </c>
      <c r="D95" s="245" t="s">
        <v>1058</v>
      </c>
      <c r="E95" s="245" t="s">
        <v>525</v>
      </c>
      <c r="F95" s="337">
        <v>379918</v>
      </c>
      <c r="G95" s="244">
        <v>142.33000000000001</v>
      </c>
      <c r="H95" s="315" t="s">
        <v>814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44385</v>
      </c>
      <c r="B96" s="244" t="s">
        <v>1056</v>
      </c>
      <c r="C96" s="245" t="s">
        <v>1057</v>
      </c>
      <c r="D96" s="245" t="s">
        <v>942</v>
      </c>
      <c r="E96" s="245" t="s">
        <v>525</v>
      </c>
      <c r="F96" s="337">
        <v>231824</v>
      </c>
      <c r="G96" s="244">
        <v>140.65</v>
      </c>
      <c r="H96" s="315" t="s">
        <v>814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44385</v>
      </c>
      <c r="B97" s="244" t="s">
        <v>95</v>
      </c>
      <c r="C97" s="245" t="s">
        <v>1059</v>
      </c>
      <c r="D97" s="245" t="s">
        <v>819</v>
      </c>
      <c r="E97" s="245" t="s">
        <v>525</v>
      </c>
      <c r="F97" s="337">
        <v>2161372</v>
      </c>
      <c r="G97" s="244">
        <v>117.2</v>
      </c>
      <c r="H97" s="315" t="s">
        <v>814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44385</v>
      </c>
      <c r="B98" s="244" t="s">
        <v>938</v>
      </c>
      <c r="C98" s="245" t="s">
        <v>943</v>
      </c>
      <c r="D98" s="245" t="s">
        <v>1083</v>
      </c>
      <c r="E98" s="245" t="s">
        <v>525</v>
      </c>
      <c r="F98" s="337">
        <v>103727</v>
      </c>
      <c r="G98" s="244">
        <v>15.96</v>
      </c>
      <c r="H98" s="315" t="s">
        <v>814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44385</v>
      </c>
      <c r="B99" s="244" t="s">
        <v>973</v>
      </c>
      <c r="C99" s="245" t="s">
        <v>974</v>
      </c>
      <c r="D99" s="245" t="s">
        <v>819</v>
      </c>
      <c r="E99" s="245" t="s">
        <v>525</v>
      </c>
      <c r="F99" s="337">
        <v>474174</v>
      </c>
      <c r="G99" s="244">
        <v>121.48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44385</v>
      </c>
      <c r="B100" s="244" t="s">
        <v>973</v>
      </c>
      <c r="C100" s="245" t="s">
        <v>974</v>
      </c>
      <c r="D100" s="245" t="s">
        <v>832</v>
      </c>
      <c r="E100" s="245" t="s">
        <v>525</v>
      </c>
      <c r="F100" s="337">
        <v>206363</v>
      </c>
      <c r="G100" s="244">
        <v>120.98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44385</v>
      </c>
      <c r="B101" s="244" t="s">
        <v>130</v>
      </c>
      <c r="C101" s="245" t="s">
        <v>1060</v>
      </c>
      <c r="D101" s="245" t="s">
        <v>819</v>
      </c>
      <c r="E101" s="245" t="s">
        <v>525</v>
      </c>
      <c r="F101" s="337">
        <v>1106480</v>
      </c>
      <c r="G101" s="244">
        <v>1054.31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44385</v>
      </c>
      <c r="B102" s="244" t="s">
        <v>130</v>
      </c>
      <c r="C102" s="245" t="s">
        <v>1060</v>
      </c>
      <c r="D102" s="245" t="s">
        <v>832</v>
      </c>
      <c r="E102" s="245" t="s">
        <v>525</v>
      </c>
      <c r="F102" s="337">
        <v>639810</v>
      </c>
      <c r="G102" s="244">
        <v>1055.9100000000001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44385</v>
      </c>
      <c r="B103" s="244" t="s">
        <v>1061</v>
      </c>
      <c r="C103" s="245" t="s">
        <v>1062</v>
      </c>
      <c r="D103" s="245" t="s">
        <v>1084</v>
      </c>
      <c r="E103" s="245" t="s">
        <v>525</v>
      </c>
      <c r="F103" s="337">
        <v>627265</v>
      </c>
      <c r="G103" s="244">
        <v>62.64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44385</v>
      </c>
      <c r="B104" s="244" t="s">
        <v>1061</v>
      </c>
      <c r="C104" s="245" t="s">
        <v>1062</v>
      </c>
      <c r="D104" s="245" t="s">
        <v>1084</v>
      </c>
      <c r="E104" s="245" t="s">
        <v>525</v>
      </c>
      <c r="F104" s="337">
        <v>1696152</v>
      </c>
      <c r="G104" s="244">
        <v>64.23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44385</v>
      </c>
      <c r="B105" s="244" t="s">
        <v>1061</v>
      </c>
      <c r="C105" s="245" t="s">
        <v>1062</v>
      </c>
      <c r="D105" s="245" t="s">
        <v>819</v>
      </c>
      <c r="E105" s="245" t="s">
        <v>525</v>
      </c>
      <c r="F105" s="337">
        <v>850472</v>
      </c>
      <c r="G105" s="244">
        <v>64.08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44385</v>
      </c>
      <c r="B106" s="244" t="s">
        <v>975</v>
      </c>
      <c r="C106" s="245" t="s">
        <v>976</v>
      </c>
      <c r="D106" s="245" t="s">
        <v>978</v>
      </c>
      <c r="E106" s="245" t="s">
        <v>525</v>
      </c>
      <c r="F106" s="337">
        <v>202500</v>
      </c>
      <c r="G106" s="244">
        <v>39.6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44385</v>
      </c>
      <c r="B107" s="244" t="s">
        <v>975</v>
      </c>
      <c r="C107" s="245" t="s">
        <v>976</v>
      </c>
      <c r="D107" s="245" t="s">
        <v>977</v>
      </c>
      <c r="E107" s="245" t="s">
        <v>525</v>
      </c>
      <c r="F107" s="337">
        <v>100000</v>
      </c>
      <c r="G107" s="244">
        <v>38.93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44385</v>
      </c>
      <c r="B108" s="244" t="s">
        <v>975</v>
      </c>
      <c r="C108" s="245" t="s">
        <v>976</v>
      </c>
      <c r="D108" s="245" t="s">
        <v>819</v>
      </c>
      <c r="E108" s="245" t="s">
        <v>525</v>
      </c>
      <c r="F108" s="337">
        <v>89070</v>
      </c>
      <c r="G108" s="244">
        <v>39.85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44385</v>
      </c>
      <c r="B109" s="244" t="s">
        <v>1085</v>
      </c>
      <c r="C109" s="245" t="s">
        <v>1086</v>
      </c>
      <c r="D109" s="245" t="s">
        <v>1087</v>
      </c>
      <c r="E109" s="245" t="s">
        <v>525</v>
      </c>
      <c r="F109" s="337">
        <v>100000</v>
      </c>
      <c r="G109" s="244">
        <v>18.75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44385</v>
      </c>
      <c r="B110" s="244" t="s">
        <v>1063</v>
      </c>
      <c r="C110" s="245" t="s">
        <v>1064</v>
      </c>
      <c r="D110" s="245" t="s">
        <v>1008</v>
      </c>
      <c r="E110" s="245" t="s">
        <v>525</v>
      </c>
      <c r="F110" s="337">
        <v>1500001</v>
      </c>
      <c r="G110" s="244">
        <v>32.08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44385</v>
      </c>
      <c r="B111" s="244" t="s">
        <v>1065</v>
      </c>
      <c r="C111" s="245" t="s">
        <v>1066</v>
      </c>
      <c r="D111" s="245" t="s">
        <v>1067</v>
      </c>
      <c r="E111" s="245" t="s">
        <v>525</v>
      </c>
      <c r="F111" s="337">
        <v>17295942</v>
      </c>
      <c r="G111" s="244">
        <v>3.05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44385</v>
      </c>
      <c r="B112" s="244" t="s">
        <v>1068</v>
      </c>
      <c r="C112" s="245" t="s">
        <v>1069</v>
      </c>
      <c r="D112" s="245" t="s">
        <v>982</v>
      </c>
      <c r="E112" s="245" t="s">
        <v>525</v>
      </c>
      <c r="F112" s="337">
        <v>1146188</v>
      </c>
      <c r="G112" s="244">
        <v>20.54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44385</v>
      </c>
      <c r="B113" s="244" t="s">
        <v>1070</v>
      </c>
      <c r="C113" s="245" t="s">
        <v>1071</v>
      </c>
      <c r="D113" s="245" t="s">
        <v>819</v>
      </c>
      <c r="E113" s="245" t="s">
        <v>525</v>
      </c>
      <c r="F113" s="337">
        <v>341584</v>
      </c>
      <c r="G113" s="244">
        <v>71.2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44385</v>
      </c>
      <c r="B114" s="244" t="s">
        <v>1072</v>
      </c>
      <c r="C114" s="245" t="s">
        <v>1073</v>
      </c>
      <c r="D114" s="245" t="s">
        <v>819</v>
      </c>
      <c r="E114" s="245" t="s">
        <v>525</v>
      </c>
      <c r="F114" s="337">
        <v>856211</v>
      </c>
      <c r="G114" s="244">
        <v>46.86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44385</v>
      </c>
      <c r="B115" s="244" t="s">
        <v>1072</v>
      </c>
      <c r="C115" s="245" t="s">
        <v>1073</v>
      </c>
      <c r="D115" s="245" t="s">
        <v>972</v>
      </c>
      <c r="E115" s="245" t="s">
        <v>525</v>
      </c>
      <c r="F115" s="337">
        <v>1295623</v>
      </c>
      <c r="G115" s="244">
        <v>47.14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44385</v>
      </c>
      <c r="B116" s="244" t="s">
        <v>1074</v>
      </c>
      <c r="C116" s="245" t="s">
        <v>1075</v>
      </c>
      <c r="D116" s="245" t="s">
        <v>1088</v>
      </c>
      <c r="E116" s="245" t="s">
        <v>525</v>
      </c>
      <c r="F116" s="337">
        <v>300000</v>
      </c>
      <c r="G116" s="244">
        <v>32.44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44385</v>
      </c>
      <c r="B117" s="244" t="s">
        <v>921</v>
      </c>
      <c r="C117" s="245" t="s">
        <v>944</v>
      </c>
      <c r="D117" s="245" t="s">
        <v>847</v>
      </c>
      <c r="E117" s="245" t="s">
        <v>525</v>
      </c>
      <c r="F117" s="337">
        <v>1000000</v>
      </c>
      <c r="G117" s="244">
        <v>3.85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44385</v>
      </c>
      <c r="B118" s="244" t="s">
        <v>861</v>
      </c>
      <c r="C118" s="245" t="s">
        <v>862</v>
      </c>
      <c r="D118" s="245" t="s">
        <v>860</v>
      </c>
      <c r="E118" s="245" t="s">
        <v>525</v>
      </c>
      <c r="F118" s="337">
        <v>66775</v>
      </c>
      <c r="G118" s="244">
        <v>163.93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44385</v>
      </c>
      <c r="B119" s="244" t="s">
        <v>861</v>
      </c>
      <c r="C119" s="245" t="s">
        <v>862</v>
      </c>
      <c r="D119" s="245" t="s">
        <v>859</v>
      </c>
      <c r="E119" s="245" t="s">
        <v>525</v>
      </c>
      <c r="F119" s="337">
        <v>93921</v>
      </c>
      <c r="G119" s="244">
        <v>164.33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44385</v>
      </c>
      <c r="B120" s="244" t="s">
        <v>1077</v>
      </c>
      <c r="C120" s="245" t="s">
        <v>1078</v>
      </c>
      <c r="D120" s="245" t="s">
        <v>819</v>
      </c>
      <c r="E120" s="245" t="s">
        <v>525</v>
      </c>
      <c r="F120" s="337">
        <v>214323</v>
      </c>
      <c r="G120" s="244">
        <v>162.5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44385</v>
      </c>
      <c r="B121" s="244" t="s">
        <v>1077</v>
      </c>
      <c r="C121" s="245" t="s">
        <v>1078</v>
      </c>
      <c r="D121" s="245" t="s">
        <v>1079</v>
      </c>
      <c r="E121" s="245" t="s">
        <v>525</v>
      </c>
      <c r="F121" s="337">
        <v>95939</v>
      </c>
      <c r="G121" s="244">
        <v>160.47999999999999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44385</v>
      </c>
      <c r="B122" s="244" t="s">
        <v>1077</v>
      </c>
      <c r="C122" s="245" t="s">
        <v>1078</v>
      </c>
      <c r="D122" s="245" t="s">
        <v>860</v>
      </c>
      <c r="E122" s="245" t="s">
        <v>525</v>
      </c>
      <c r="F122" s="337">
        <v>355126</v>
      </c>
      <c r="G122" s="244">
        <v>164.09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44385</v>
      </c>
      <c r="B123" s="244" t="s">
        <v>984</v>
      </c>
      <c r="C123" s="245" t="s">
        <v>985</v>
      </c>
      <c r="D123" s="245" t="s">
        <v>986</v>
      </c>
      <c r="E123" s="245" t="s">
        <v>525</v>
      </c>
      <c r="F123" s="337">
        <v>328000</v>
      </c>
      <c r="G123" s="244">
        <v>73.180000000000007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44385</v>
      </c>
      <c r="B124" s="244" t="s">
        <v>1080</v>
      </c>
      <c r="C124" s="245" t="s">
        <v>1081</v>
      </c>
      <c r="D124" s="245" t="s">
        <v>847</v>
      </c>
      <c r="E124" s="245" t="s">
        <v>525</v>
      </c>
      <c r="F124" s="337">
        <v>197569</v>
      </c>
      <c r="G124" s="244">
        <v>72.12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B125" s="244"/>
      <c r="C125" s="245"/>
      <c r="D125" s="245"/>
      <c r="E125" s="245"/>
      <c r="F125" s="337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B126" s="244"/>
      <c r="C126" s="245"/>
      <c r="D126" s="245"/>
      <c r="E126" s="245"/>
      <c r="F126" s="337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B127" s="244"/>
      <c r="C127" s="245"/>
      <c r="D127" s="245"/>
      <c r="E127" s="245"/>
      <c r="F127" s="337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B128" s="244"/>
      <c r="C128" s="245"/>
      <c r="D128" s="245"/>
      <c r="E128" s="245"/>
      <c r="F128" s="337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7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7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7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7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7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7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7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7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7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7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7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7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7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7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7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7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7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7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7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7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7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7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7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7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7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7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7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7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7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7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7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7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7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7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7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7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7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7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7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7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7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3"/>
  <sheetViews>
    <sheetView zoomScale="83" zoomScaleNormal="85" workbookViewId="0">
      <selection activeCell="D32" sqref="D3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871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44386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1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0" customFormat="1" ht="14.25">
      <c r="A10" s="503">
        <v>1</v>
      </c>
      <c r="B10" s="504">
        <v>44291</v>
      </c>
      <c r="C10" s="505"/>
      <c r="D10" s="433" t="s">
        <v>109</v>
      </c>
      <c r="E10" s="506" t="s">
        <v>829</v>
      </c>
      <c r="F10" s="507">
        <v>1463.5</v>
      </c>
      <c r="G10" s="507">
        <v>1370</v>
      </c>
      <c r="H10" s="507">
        <v>1529</v>
      </c>
      <c r="I10" s="508" t="s">
        <v>816</v>
      </c>
      <c r="J10" s="509" t="s">
        <v>922</v>
      </c>
      <c r="K10" s="509">
        <f t="shared" ref="K10:K11" si="0">H10-F10</f>
        <v>65.5</v>
      </c>
      <c r="L10" s="510">
        <f>(F10*-0.8)/100</f>
        <v>-11.708</v>
      </c>
      <c r="M10" s="511">
        <f t="shared" ref="M10:M11" si="1">(K10+L10)/F10</f>
        <v>3.6755722582849336E-2</v>
      </c>
      <c r="N10" s="509" t="s">
        <v>538</v>
      </c>
      <c r="O10" s="512">
        <v>44383</v>
      </c>
      <c r="P10" s="407"/>
      <c r="Q10" s="4"/>
      <c r="R10" s="408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0" customFormat="1" ht="14.25">
      <c r="A11" s="523">
        <v>2</v>
      </c>
      <c r="B11" s="450">
        <v>44342</v>
      </c>
      <c r="C11" s="524"/>
      <c r="D11" s="406" t="s">
        <v>394</v>
      </c>
      <c r="E11" s="525" t="s">
        <v>539</v>
      </c>
      <c r="F11" s="423">
        <v>2840</v>
      </c>
      <c r="G11" s="423">
        <v>2650</v>
      </c>
      <c r="H11" s="525">
        <v>2970</v>
      </c>
      <c r="I11" s="526" t="s">
        <v>823</v>
      </c>
      <c r="J11" s="447" t="s">
        <v>923</v>
      </c>
      <c r="K11" s="447">
        <f t="shared" si="0"/>
        <v>130</v>
      </c>
      <c r="L11" s="449">
        <f>(F11*-0.8)/100</f>
        <v>-22.72</v>
      </c>
      <c r="M11" s="459">
        <f t="shared" si="1"/>
        <v>3.7774647887323945E-2</v>
      </c>
      <c r="N11" s="447" t="s">
        <v>538</v>
      </c>
      <c r="O11" s="454">
        <v>44383</v>
      </c>
      <c r="P11" s="407"/>
      <c r="Q11" s="4"/>
      <c r="R11" s="408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0" customFormat="1" ht="14.25">
      <c r="A12" s="503">
        <v>3</v>
      </c>
      <c r="B12" s="504">
        <v>44343</v>
      </c>
      <c r="C12" s="505"/>
      <c r="D12" s="433" t="s">
        <v>68</v>
      </c>
      <c r="E12" s="506" t="s">
        <v>539</v>
      </c>
      <c r="F12" s="507">
        <v>522.5</v>
      </c>
      <c r="G12" s="507">
        <v>488</v>
      </c>
      <c r="H12" s="507">
        <v>544</v>
      </c>
      <c r="I12" s="508" t="s">
        <v>824</v>
      </c>
      <c r="J12" s="509" t="s">
        <v>840</v>
      </c>
      <c r="K12" s="509">
        <f t="shared" ref="K12" si="2">H12-F12</f>
        <v>21.5</v>
      </c>
      <c r="L12" s="510">
        <f>(F12*-0.8)/100</f>
        <v>-4.18</v>
      </c>
      <c r="M12" s="511">
        <f t="shared" ref="M12" si="3">(K12+L12)/F12</f>
        <v>3.3148325358851677E-2</v>
      </c>
      <c r="N12" s="509" t="s">
        <v>538</v>
      </c>
      <c r="O12" s="512">
        <v>44355</v>
      </c>
      <c r="P12" s="407"/>
      <c r="Q12" s="4"/>
      <c r="R12" s="408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6">
        <v>4</v>
      </c>
      <c r="B13" s="457">
        <v>44348</v>
      </c>
      <c r="C13" s="502"/>
      <c r="D13" s="381" t="s">
        <v>110</v>
      </c>
      <c r="E13" s="461" t="s">
        <v>539</v>
      </c>
      <c r="F13" s="382" t="s">
        <v>825</v>
      </c>
      <c r="G13" s="382">
        <v>2790</v>
      </c>
      <c r="H13" s="461"/>
      <c r="I13" s="462" t="s">
        <v>826</v>
      </c>
      <c r="J13" s="438" t="s">
        <v>540</v>
      </c>
      <c r="K13" s="438"/>
      <c r="L13" s="440"/>
      <c r="M13" s="463"/>
      <c r="N13" s="438"/>
      <c r="O13" s="498"/>
      <c r="P13" s="407"/>
      <c r="Q13" s="4"/>
      <c r="R13" s="408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03">
        <v>5</v>
      </c>
      <c r="B14" s="504">
        <v>44350</v>
      </c>
      <c r="C14" s="505"/>
      <c r="D14" s="433" t="s">
        <v>808</v>
      </c>
      <c r="E14" s="506" t="s">
        <v>829</v>
      </c>
      <c r="F14" s="507">
        <v>292</v>
      </c>
      <c r="G14" s="507">
        <v>275</v>
      </c>
      <c r="H14" s="507">
        <v>308.5</v>
      </c>
      <c r="I14" s="508" t="s">
        <v>828</v>
      </c>
      <c r="J14" s="509" t="s">
        <v>1089</v>
      </c>
      <c r="K14" s="509">
        <f t="shared" ref="K14" si="4">H14-F14</f>
        <v>16.5</v>
      </c>
      <c r="L14" s="510">
        <f>(F14*-0.8)/100</f>
        <v>-2.3360000000000003</v>
      </c>
      <c r="M14" s="511">
        <f t="shared" ref="M14" si="5">(K14+L14)/F14</f>
        <v>4.850684931506849E-2</v>
      </c>
      <c r="N14" s="509" t="s">
        <v>538</v>
      </c>
      <c r="O14" s="512">
        <v>44351</v>
      </c>
      <c r="P14" s="407"/>
      <c r="Q14" s="4"/>
      <c r="R14" s="408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6">
        <v>6</v>
      </c>
      <c r="B15" s="457">
        <v>44357</v>
      </c>
      <c r="C15" s="502"/>
      <c r="D15" s="381" t="s">
        <v>74</v>
      </c>
      <c r="E15" s="461" t="s">
        <v>539</v>
      </c>
      <c r="F15" s="382" t="s">
        <v>830</v>
      </c>
      <c r="G15" s="382">
        <v>3345</v>
      </c>
      <c r="H15" s="461"/>
      <c r="I15" s="462" t="s">
        <v>831</v>
      </c>
      <c r="J15" s="438" t="s">
        <v>540</v>
      </c>
      <c r="K15" s="438"/>
      <c r="L15" s="440"/>
      <c r="M15" s="463"/>
      <c r="N15" s="438"/>
      <c r="O15" s="498"/>
      <c r="P15" s="407"/>
      <c r="Q15" s="4"/>
      <c r="R15" s="408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523">
        <v>7</v>
      </c>
      <c r="B16" s="450">
        <v>44362</v>
      </c>
      <c r="C16" s="524"/>
      <c r="D16" s="406" t="s">
        <v>447</v>
      </c>
      <c r="E16" s="525" t="s">
        <v>539</v>
      </c>
      <c r="F16" s="423">
        <v>131</v>
      </c>
      <c r="G16" s="423">
        <v>123</v>
      </c>
      <c r="H16" s="423">
        <v>141</v>
      </c>
      <c r="I16" s="526">
        <v>150</v>
      </c>
      <c r="J16" s="447" t="s">
        <v>903</v>
      </c>
      <c r="K16" s="447">
        <f t="shared" ref="K16" si="6">H16-F16</f>
        <v>10</v>
      </c>
      <c r="L16" s="449">
        <f>(F16*-0.8)/100</f>
        <v>-1.048</v>
      </c>
      <c r="M16" s="459">
        <f t="shared" ref="M16" si="7">(K16+L16)/F16</f>
        <v>6.8335877862595415E-2</v>
      </c>
      <c r="N16" s="447" t="s">
        <v>538</v>
      </c>
      <c r="O16" s="454">
        <v>44383</v>
      </c>
      <c r="P16" s="407"/>
      <c r="Q16" s="4"/>
      <c r="R16" s="408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6">
        <v>8</v>
      </c>
      <c r="B17" s="457">
        <v>44363</v>
      </c>
      <c r="C17" s="502"/>
      <c r="D17" s="381" t="s">
        <v>96</v>
      </c>
      <c r="E17" s="461" t="s">
        <v>539</v>
      </c>
      <c r="F17" s="382" t="s">
        <v>836</v>
      </c>
      <c r="G17" s="382">
        <v>1119</v>
      </c>
      <c r="H17" s="461"/>
      <c r="I17" s="462" t="s">
        <v>837</v>
      </c>
      <c r="J17" s="438" t="s">
        <v>540</v>
      </c>
      <c r="K17" s="438"/>
      <c r="L17" s="440"/>
      <c r="M17" s="463"/>
      <c r="N17" s="438"/>
      <c r="O17" s="498"/>
      <c r="P17" s="407"/>
      <c r="Q17" s="4"/>
      <c r="R17" s="408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5">
      <c r="A18" s="339">
        <v>9</v>
      </c>
      <c r="B18" s="457">
        <v>44382</v>
      </c>
      <c r="C18" s="349"/>
      <c r="D18" s="381" t="s">
        <v>335</v>
      </c>
      <c r="E18" s="461" t="s">
        <v>539</v>
      </c>
      <c r="F18" s="382" t="s">
        <v>914</v>
      </c>
      <c r="G18" s="382">
        <v>795</v>
      </c>
      <c r="H18" s="461"/>
      <c r="I18" s="462" t="s">
        <v>915</v>
      </c>
      <c r="J18" s="438" t="s">
        <v>540</v>
      </c>
      <c r="K18" s="438"/>
      <c r="L18" s="440"/>
      <c r="M18" s="463"/>
      <c r="N18" s="438"/>
      <c r="O18" s="498"/>
      <c r="P18" s="407"/>
      <c r="Q18" s="4"/>
      <c r="R18" s="408" t="s">
        <v>770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5">
      <c r="A19" s="339">
        <v>10</v>
      </c>
      <c r="B19" s="457">
        <v>44384</v>
      </c>
      <c r="C19" s="349"/>
      <c r="D19" s="381" t="s">
        <v>152</v>
      </c>
      <c r="E19" s="461" t="s">
        <v>539</v>
      </c>
      <c r="F19" s="382" t="s">
        <v>946</v>
      </c>
      <c r="G19" s="382">
        <v>157</v>
      </c>
      <c r="H19" s="461"/>
      <c r="I19" s="462" t="s">
        <v>947</v>
      </c>
      <c r="J19" s="438" t="s">
        <v>540</v>
      </c>
      <c r="K19" s="438"/>
      <c r="L19" s="440"/>
      <c r="M19" s="463"/>
      <c r="N19" s="438"/>
      <c r="O19" s="498"/>
      <c r="P19" s="407"/>
      <c r="Q19" s="4"/>
      <c r="R19" s="408" t="s">
        <v>541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5">
      <c r="A20" s="339">
        <v>11</v>
      </c>
      <c r="B20" s="457">
        <v>44384</v>
      </c>
      <c r="C20" s="349"/>
      <c r="D20" s="381" t="s">
        <v>717</v>
      </c>
      <c r="E20" s="461" t="s">
        <v>539</v>
      </c>
      <c r="F20" s="382" t="s">
        <v>957</v>
      </c>
      <c r="G20" s="382">
        <v>814</v>
      </c>
      <c r="H20" s="461"/>
      <c r="I20" s="462" t="s">
        <v>958</v>
      </c>
      <c r="J20" s="438" t="s">
        <v>540</v>
      </c>
      <c r="K20" s="438"/>
      <c r="L20" s="440"/>
      <c r="M20" s="463"/>
      <c r="N20" s="438"/>
      <c r="O20" s="498"/>
      <c r="P20" s="407"/>
      <c r="Q20" s="4"/>
      <c r="R20" s="408" t="s">
        <v>541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5">
      <c r="A21" s="339">
        <v>12</v>
      </c>
      <c r="B21" s="457">
        <v>44385</v>
      </c>
      <c r="C21" s="349"/>
      <c r="D21" s="381" t="s">
        <v>513</v>
      </c>
      <c r="E21" s="461" t="s">
        <v>539</v>
      </c>
      <c r="F21" s="382" t="s">
        <v>997</v>
      </c>
      <c r="G21" s="382">
        <v>2060</v>
      </c>
      <c r="H21" s="461"/>
      <c r="I21" s="462">
        <v>2500</v>
      </c>
      <c r="J21" s="438" t="s">
        <v>540</v>
      </c>
      <c r="K21" s="438"/>
      <c r="L21" s="440"/>
      <c r="M21" s="463"/>
      <c r="N21" s="438"/>
      <c r="O21" s="498"/>
      <c r="P21" s="407"/>
      <c r="Q21" s="4"/>
      <c r="R21" s="408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5">
      <c r="A22" s="339">
        <v>13</v>
      </c>
      <c r="B22" s="457">
        <v>44385</v>
      </c>
      <c r="C22" s="349"/>
      <c r="D22" s="381" t="s">
        <v>140</v>
      </c>
      <c r="E22" s="461" t="s">
        <v>539</v>
      </c>
      <c r="F22" s="382" t="s">
        <v>998</v>
      </c>
      <c r="G22" s="382">
        <v>6950</v>
      </c>
      <c r="H22" s="461"/>
      <c r="I22" s="462" t="s">
        <v>999</v>
      </c>
      <c r="J22" s="438" t="s">
        <v>540</v>
      </c>
      <c r="K22" s="438"/>
      <c r="L22" s="440"/>
      <c r="M22" s="463"/>
      <c r="N22" s="438"/>
      <c r="O22" s="498"/>
      <c r="P22" s="407"/>
      <c r="Q22" s="4"/>
      <c r="R22" s="408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2" customFormat="1" ht="14.25">
      <c r="A23" s="339"/>
      <c r="B23" s="348"/>
      <c r="C23" s="349"/>
      <c r="D23" s="360"/>
      <c r="E23" s="353"/>
      <c r="F23" s="353"/>
      <c r="G23" s="358"/>
      <c r="H23" s="353"/>
      <c r="I23" s="350"/>
      <c r="J23" s="355"/>
      <c r="K23" s="355"/>
      <c r="L23" s="362"/>
      <c r="M23" s="332"/>
      <c r="N23" s="341"/>
      <c r="O23" s="338"/>
      <c r="P23" s="407"/>
      <c r="Q23" s="4"/>
      <c r="R23" s="408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397"/>
      <c r="B24" s="398"/>
      <c r="C24" s="399"/>
      <c r="D24" s="400"/>
      <c r="E24" s="401"/>
      <c r="F24" s="401"/>
      <c r="G24" s="370"/>
      <c r="H24" s="401"/>
      <c r="I24" s="402"/>
      <c r="J24" s="371"/>
      <c r="K24" s="371"/>
      <c r="L24" s="403"/>
      <c r="M24" s="76"/>
      <c r="N24" s="404"/>
      <c r="O24" s="405"/>
      <c r="P24" s="356"/>
      <c r="Q24" s="61"/>
      <c r="R24" s="312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397"/>
      <c r="B25" s="398"/>
      <c r="C25" s="399"/>
      <c r="D25" s="400"/>
      <c r="E25" s="401"/>
      <c r="F25" s="401"/>
      <c r="G25" s="370"/>
      <c r="H25" s="401"/>
      <c r="I25" s="402"/>
      <c r="J25" s="371"/>
      <c r="K25" s="371"/>
      <c r="L25" s="403"/>
      <c r="M25" s="76"/>
      <c r="N25" s="404"/>
      <c r="O25" s="405"/>
      <c r="P25" s="356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542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63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543</v>
      </c>
      <c r="B27" s="20"/>
      <c r="C27" s="20"/>
      <c r="D27" s="20"/>
      <c r="F27" s="27" t="s">
        <v>544</v>
      </c>
      <c r="G27" s="14"/>
      <c r="H27" s="28"/>
      <c r="I27" s="33"/>
      <c r="J27" s="64"/>
      <c r="K27" s="65"/>
      <c r="L27" s="364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545</v>
      </c>
      <c r="B28" s="20"/>
      <c r="C28" s="20"/>
      <c r="D28" s="20"/>
      <c r="E28" s="29"/>
      <c r="F28" s="27" t="s">
        <v>546</v>
      </c>
      <c r="G28" s="14"/>
      <c r="H28" s="28"/>
      <c r="I28" s="33"/>
      <c r="J28" s="64"/>
      <c r="K28" s="65"/>
      <c r="L28" s="364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64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547</v>
      </c>
      <c r="C30" s="30"/>
      <c r="D30" s="30"/>
      <c r="E30" s="30"/>
      <c r="F30" s="31"/>
      <c r="G30" s="29"/>
      <c r="H30" s="29"/>
      <c r="I30" s="70"/>
      <c r="J30" s="71"/>
      <c r="K30" s="72"/>
      <c r="L30" s="365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586" t="s">
        <v>516</v>
      </c>
      <c r="C31" s="60"/>
      <c r="D31" s="19" t="s">
        <v>527</v>
      </c>
      <c r="E31" s="18" t="s">
        <v>528</v>
      </c>
      <c r="F31" s="18" t="s">
        <v>529</v>
      </c>
      <c r="G31" s="18" t="s">
        <v>548</v>
      </c>
      <c r="H31" s="18" t="s">
        <v>531</v>
      </c>
      <c r="I31" s="18" t="s">
        <v>532</v>
      </c>
      <c r="J31" s="18" t="s">
        <v>533</v>
      </c>
      <c r="K31" s="59" t="s">
        <v>549</v>
      </c>
      <c r="L31" s="366" t="s">
        <v>796</v>
      </c>
      <c r="M31" s="60" t="s">
        <v>795</v>
      </c>
      <c r="N31" s="18" t="s">
        <v>536</v>
      </c>
      <c r="O31" s="75" t="s">
        <v>537</v>
      </c>
      <c r="P31" s="4"/>
      <c r="Q31" s="37"/>
      <c r="R31" s="35"/>
      <c r="S31" s="35"/>
      <c r="T31" s="35"/>
    </row>
    <row r="32" spans="1:38" s="344" customFormat="1" ht="15" customHeight="1">
      <c r="A32" s="476">
        <v>1</v>
      </c>
      <c r="B32" s="489">
        <v>44371</v>
      </c>
      <c r="C32" s="458"/>
      <c r="D32" s="431" t="s">
        <v>44</v>
      </c>
      <c r="E32" s="382" t="s">
        <v>539</v>
      </c>
      <c r="F32" s="382" t="s">
        <v>843</v>
      </c>
      <c r="G32" s="382">
        <v>718</v>
      </c>
      <c r="H32" s="382"/>
      <c r="I32" s="382" t="s">
        <v>827</v>
      </c>
      <c r="J32" s="438" t="s">
        <v>540</v>
      </c>
      <c r="K32" s="438"/>
      <c r="L32" s="440"/>
      <c r="M32" s="463"/>
      <c r="N32" s="438"/>
      <c r="O32" s="443"/>
      <c r="P32" s="4"/>
      <c r="Q32" s="4"/>
      <c r="R32" s="314" t="s">
        <v>541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44" customFormat="1" ht="15" customHeight="1">
      <c r="A33" s="475">
        <v>2</v>
      </c>
      <c r="B33" s="450">
        <v>44372</v>
      </c>
      <c r="C33" s="451"/>
      <c r="D33" s="432" t="s">
        <v>131</v>
      </c>
      <c r="E33" s="423" t="s">
        <v>539</v>
      </c>
      <c r="F33" s="423">
        <v>1725</v>
      </c>
      <c r="G33" s="423">
        <v>1665</v>
      </c>
      <c r="H33" s="423">
        <v>1764</v>
      </c>
      <c r="I33" s="423" t="s">
        <v>844</v>
      </c>
      <c r="J33" s="447" t="s">
        <v>945</v>
      </c>
      <c r="K33" s="447">
        <f t="shared" ref="K33" si="8">H33-F33</f>
        <v>39</v>
      </c>
      <c r="L33" s="449">
        <f>(F33*-0.7)/100</f>
        <v>-12.074999999999999</v>
      </c>
      <c r="M33" s="459">
        <f t="shared" ref="M33" si="9">(K33+L33)/F33</f>
        <v>1.5608695652173913E-2</v>
      </c>
      <c r="N33" s="447" t="s">
        <v>538</v>
      </c>
      <c r="O33" s="454">
        <v>44384</v>
      </c>
      <c r="P33" s="4"/>
      <c r="Q33" s="4"/>
      <c r="R33" s="314" t="s">
        <v>541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4" customFormat="1" ht="15" customHeight="1">
      <c r="A34" s="475">
        <v>3</v>
      </c>
      <c r="B34" s="450">
        <v>44375</v>
      </c>
      <c r="C34" s="451"/>
      <c r="D34" s="432" t="s">
        <v>428</v>
      </c>
      <c r="E34" s="423" t="s">
        <v>539</v>
      </c>
      <c r="F34" s="423">
        <v>2825</v>
      </c>
      <c r="G34" s="423">
        <v>2735</v>
      </c>
      <c r="H34" s="423">
        <v>2902.5</v>
      </c>
      <c r="I34" s="423">
        <v>3000</v>
      </c>
      <c r="J34" s="447" t="s">
        <v>913</v>
      </c>
      <c r="K34" s="447">
        <f t="shared" ref="K34" si="10">H34-F34</f>
        <v>77.5</v>
      </c>
      <c r="L34" s="449">
        <f>(F34*-0.7)/100</f>
        <v>-19.774999999999999</v>
      </c>
      <c r="M34" s="459">
        <f t="shared" ref="M34" si="11">(K34+L34)/F34</f>
        <v>2.0433628318584071E-2</v>
      </c>
      <c r="N34" s="447" t="s">
        <v>538</v>
      </c>
      <c r="O34" s="454">
        <v>44382</v>
      </c>
      <c r="P34" s="4"/>
      <c r="Q34" s="4"/>
      <c r="R34" s="314" t="s">
        <v>770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4" customFormat="1" ht="15" customHeight="1">
      <c r="A35" s="476">
        <v>4</v>
      </c>
      <c r="B35" s="457">
        <v>44377</v>
      </c>
      <c r="C35" s="458"/>
      <c r="D35" s="431" t="s">
        <v>735</v>
      </c>
      <c r="E35" s="382" t="s">
        <v>539</v>
      </c>
      <c r="F35" s="382" t="s">
        <v>853</v>
      </c>
      <c r="G35" s="382">
        <v>199</v>
      </c>
      <c r="H35" s="382"/>
      <c r="I35" s="382">
        <v>215</v>
      </c>
      <c r="J35" s="438" t="s">
        <v>540</v>
      </c>
      <c r="K35" s="438"/>
      <c r="L35" s="440"/>
      <c r="M35" s="463"/>
      <c r="N35" s="438"/>
      <c r="O35" s="443"/>
      <c r="P35" s="4"/>
      <c r="Q35" s="4"/>
      <c r="R35" s="314" t="s">
        <v>541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44" customFormat="1" ht="15" customHeight="1">
      <c r="A36" s="476">
        <v>5</v>
      </c>
      <c r="B36" s="457">
        <v>44377</v>
      </c>
      <c r="C36" s="458"/>
      <c r="D36" s="431" t="s">
        <v>62</v>
      </c>
      <c r="E36" s="382" t="s">
        <v>539</v>
      </c>
      <c r="F36" s="382" t="s">
        <v>855</v>
      </c>
      <c r="G36" s="382">
        <v>1545</v>
      </c>
      <c r="H36" s="382"/>
      <c r="I36" s="382">
        <v>1700</v>
      </c>
      <c r="J36" s="438" t="s">
        <v>540</v>
      </c>
      <c r="K36" s="438"/>
      <c r="L36" s="440"/>
      <c r="M36" s="463"/>
      <c r="N36" s="442"/>
      <c r="O36" s="498"/>
      <c r="P36" s="4"/>
      <c r="Q36" s="4"/>
      <c r="R36" s="314" t="s">
        <v>770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4" customFormat="1" ht="15" customHeight="1">
      <c r="A37" s="475">
        <v>6</v>
      </c>
      <c r="B37" s="450">
        <v>44377</v>
      </c>
      <c r="C37" s="451"/>
      <c r="D37" s="432" t="s">
        <v>349</v>
      </c>
      <c r="E37" s="423" t="s">
        <v>539</v>
      </c>
      <c r="F37" s="423">
        <v>712.5</v>
      </c>
      <c r="G37" s="423">
        <v>695</v>
      </c>
      <c r="H37" s="423">
        <v>733.5</v>
      </c>
      <c r="I37" s="423">
        <v>760</v>
      </c>
      <c r="J37" s="447" t="s">
        <v>588</v>
      </c>
      <c r="K37" s="447">
        <f t="shared" ref="K37" si="12">H37-F37</f>
        <v>21</v>
      </c>
      <c r="L37" s="449">
        <f>(F37*-0.7)/100</f>
        <v>-4.9874999999999998</v>
      </c>
      <c r="M37" s="459">
        <f t="shared" ref="M37" si="13">(K37+L37)/F37</f>
        <v>2.2473684210526316E-2</v>
      </c>
      <c r="N37" s="447" t="s">
        <v>538</v>
      </c>
      <c r="O37" s="454">
        <v>44378</v>
      </c>
      <c r="P37" s="4"/>
      <c r="Q37" s="4"/>
      <c r="R37" s="314" t="s">
        <v>770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4" customFormat="1" ht="15" customHeight="1">
      <c r="A38" s="475">
        <v>7</v>
      </c>
      <c r="B38" s="450">
        <v>44378</v>
      </c>
      <c r="C38" s="451"/>
      <c r="D38" s="432" t="s">
        <v>376</v>
      </c>
      <c r="E38" s="423" t="s">
        <v>539</v>
      </c>
      <c r="F38" s="423">
        <v>54.75</v>
      </c>
      <c r="G38" s="423">
        <v>53</v>
      </c>
      <c r="H38" s="423">
        <v>56.4</v>
      </c>
      <c r="I38" s="423" t="s">
        <v>863</v>
      </c>
      <c r="J38" s="447" t="s">
        <v>896</v>
      </c>
      <c r="K38" s="447">
        <f t="shared" ref="K38" si="14">H38-F38</f>
        <v>1.6499999999999986</v>
      </c>
      <c r="L38" s="449">
        <f>(F38*-0.7)/100</f>
        <v>-0.38324999999999998</v>
      </c>
      <c r="M38" s="459">
        <f t="shared" ref="M38" si="15">(K38+L38)/F38</f>
        <v>2.3136986301369841E-2</v>
      </c>
      <c r="N38" s="447" t="s">
        <v>538</v>
      </c>
      <c r="O38" s="454">
        <v>44379</v>
      </c>
      <c r="P38" s="4"/>
      <c r="Q38" s="4"/>
      <c r="R38" s="314" t="s">
        <v>541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4" customFormat="1" ht="15" customHeight="1">
      <c r="A39" s="475">
        <v>8</v>
      </c>
      <c r="B39" s="450">
        <v>44378</v>
      </c>
      <c r="C39" s="451"/>
      <c r="D39" s="432" t="s">
        <v>340</v>
      </c>
      <c r="E39" s="423" t="s">
        <v>539</v>
      </c>
      <c r="F39" s="423">
        <v>182.5</v>
      </c>
      <c r="G39" s="423">
        <v>177</v>
      </c>
      <c r="H39" s="423">
        <v>188</v>
      </c>
      <c r="I39" s="423">
        <v>193</v>
      </c>
      <c r="J39" s="447" t="s">
        <v>897</v>
      </c>
      <c r="K39" s="447">
        <f t="shared" ref="K39" si="16">H39-F39</f>
        <v>5.5</v>
      </c>
      <c r="L39" s="449">
        <f>(F39*-0.7)/100</f>
        <v>-1.2774999999999999</v>
      </c>
      <c r="M39" s="459">
        <f t="shared" ref="M39" si="17">(K39+L39)/F39</f>
        <v>2.3136986301369865E-2</v>
      </c>
      <c r="N39" s="447" t="s">
        <v>538</v>
      </c>
      <c r="O39" s="454">
        <v>44379</v>
      </c>
      <c r="P39" s="4"/>
      <c r="Q39" s="4"/>
      <c r="R39" s="314" t="s">
        <v>770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4" customFormat="1" ht="15" customHeight="1">
      <c r="A40" s="475">
        <v>9</v>
      </c>
      <c r="B40" s="516">
        <v>44379</v>
      </c>
      <c r="C40" s="451"/>
      <c r="D40" s="432" t="s">
        <v>365</v>
      </c>
      <c r="E40" s="423" t="s">
        <v>539</v>
      </c>
      <c r="F40" s="423">
        <v>159.5</v>
      </c>
      <c r="G40" s="423">
        <v>154</v>
      </c>
      <c r="H40" s="423">
        <v>164.25</v>
      </c>
      <c r="I40" s="423" t="s">
        <v>898</v>
      </c>
      <c r="J40" s="447" t="s">
        <v>905</v>
      </c>
      <c r="K40" s="447">
        <f t="shared" ref="K40:K41" si="18">H40-F40</f>
        <v>4.75</v>
      </c>
      <c r="L40" s="449">
        <f>(F40*-0.07)/100</f>
        <v>-0.11165000000000001</v>
      </c>
      <c r="M40" s="459">
        <f t="shared" ref="M40:M41" si="19">(K40+L40)/F40</f>
        <v>2.9080564263322884E-2</v>
      </c>
      <c r="N40" s="447" t="s">
        <v>538</v>
      </c>
      <c r="O40" s="515">
        <v>44379</v>
      </c>
      <c r="P40" s="4"/>
      <c r="Q40" s="4"/>
      <c r="R40" s="314" t="s">
        <v>541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4" customFormat="1" ht="15" customHeight="1">
      <c r="A41" s="475">
        <v>10</v>
      </c>
      <c r="B41" s="516">
        <v>44379</v>
      </c>
      <c r="C41" s="451"/>
      <c r="D41" s="432" t="s">
        <v>904</v>
      </c>
      <c r="E41" s="423" t="s">
        <v>539</v>
      </c>
      <c r="F41" s="423">
        <v>1003</v>
      </c>
      <c r="G41" s="423">
        <v>970</v>
      </c>
      <c r="H41" s="423">
        <v>1032.5</v>
      </c>
      <c r="I41" s="423">
        <v>1060</v>
      </c>
      <c r="J41" s="447" t="s">
        <v>912</v>
      </c>
      <c r="K41" s="447">
        <f t="shared" si="18"/>
        <v>29.5</v>
      </c>
      <c r="L41" s="449">
        <f>(F41*-0.7)/100</f>
        <v>-7.020999999999999</v>
      </c>
      <c r="M41" s="459">
        <f t="shared" si="19"/>
        <v>2.2411764705882353E-2</v>
      </c>
      <c r="N41" s="447" t="s">
        <v>538</v>
      </c>
      <c r="O41" s="454">
        <v>44382</v>
      </c>
      <c r="P41" s="4"/>
      <c r="Q41" s="4"/>
      <c r="R41" s="314" t="s">
        <v>770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4" customFormat="1" ht="15" customHeight="1">
      <c r="A42" s="475">
        <v>11</v>
      </c>
      <c r="B42" s="450">
        <v>44382</v>
      </c>
      <c r="C42" s="451"/>
      <c r="D42" s="432" t="s">
        <v>745</v>
      </c>
      <c r="E42" s="423" t="s">
        <v>539</v>
      </c>
      <c r="F42" s="423">
        <v>280.5</v>
      </c>
      <c r="G42" s="423">
        <v>273</v>
      </c>
      <c r="H42" s="423">
        <v>287.5</v>
      </c>
      <c r="I42" s="423" t="s">
        <v>911</v>
      </c>
      <c r="J42" s="447" t="s">
        <v>908</v>
      </c>
      <c r="K42" s="447">
        <f t="shared" ref="K42" si="20">H42-F42</f>
        <v>7</v>
      </c>
      <c r="L42" s="449">
        <f>(F42*-0.07)/100</f>
        <v>-0.19635000000000002</v>
      </c>
      <c r="M42" s="459">
        <f t="shared" ref="M42" si="21">(K42+L42)/F42</f>
        <v>2.4255436720142604E-2</v>
      </c>
      <c r="N42" s="447" t="s">
        <v>538</v>
      </c>
      <c r="O42" s="515">
        <v>44382</v>
      </c>
      <c r="P42" s="4"/>
      <c r="Q42" s="4"/>
      <c r="R42" s="314" t="s">
        <v>541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4" customFormat="1" ht="15" customHeight="1">
      <c r="A43" s="527">
        <v>12</v>
      </c>
      <c r="B43" s="455">
        <v>44383</v>
      </c>
      <c r="C43" s="528"/>
      <c r="D43" s="529" t="s">
        <v>674</v>
      </c>
      <c r="E43" s="436" t="s">
        <v>539</v>
      </c>
      <c r="F43" s="436">
        <v>473.5</v>
      </c>
      <c r="G43" s="436">
        <v>458</v>
      </c>
      <c r="H43" s="436">
        <v>458</v>
      </c>
      <c r="I43" s="436">
        <v>500</v>
      </c>
      <c r="J43" s="434" t="s">
        <v>924</v>
      </c>
      <c r="K43" s="434">
        <f t="shared" ref="K43" si="22">H43-F43</f>
        <v>-15.5</v>
      </c>
      <c r="L43" s="530">
        <f>(F43*-0.07)/100</f>
        <v>-0.33145000000000002</v>
      </c>
      <c r="M43" s="531">
        <f t="shared" ref="M43" si="23">(K43+L43)/F43</f>
        <v>-3.3434952481520591E-2</v>
      </c>
      <c r="N43" s="434" t="s">
        <v>602</v>
      </c>
      <c r="O43" s="532">
        <v>44383</v>
      </c>
      <c r="P43" s="4"/>
      <c r="Q43" s="4"/>
      <c r="R43" s="314" t="s">
        <v>770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4" customFormat="1" ht="15" customHeight="1">
      <c r="A44" s="527">
        <v>13</v>
      </c>
      <c r="B44" s="455">
        <v>44383</v>
      </c>
      <c r="C44" s="528"/>
      <c r="D44" s="529" t="s">
        <v>745</v>
      </c>
      <c r="E44" s="436" t="s">
        <v>539</v>
      </c>
      <c r="F44" s="436">
        <v>281</v>
      </c>
      <c r="G44" s="436">
        <v>273</v>
      </c>
      <c r="H44" s="436">
        <v>273</v>
      </c>
      <c r="I44" s="436" t="s">
        <v>911</v>
      </c>
      <c r="J44" s="434" t="s">
        <v>936</v>
      </c>
      <c r="K44" s="434">
        <f t="shared" ref="K44:K45" si="24">H44-F44</f>
        <v>-8</v>
      </c>
      <c r="L44" s="530">
        <f>(F44*-0.07)/100</f>
        <v>-0.19670000000000001</v>
      </c>
      <c r="M44" s="531">
        <f t="shared" ref="M44:M45" si="25">(K44+L44)/F44</f>
        <v>-2.9169750889679717E-2</v>
      </c>
      <c r="N44" s="434" t="s">
        <v>602</v>
      </c>
      <c r="O44" s="532">
        <v>44383</v>
      </c>
      <c r="P44" s="4"/>
      <c r="Q44" s="4"/>
      <c r="R44" s="314" t="s">
        <v>541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4" customFormat="1" ht="15" customHeight="1">
      <c r="A45" s="475">
        <v>14</v>
      </c>
      <c r="B45" s="450">
        <v>44383</v>
      </c>
      <c r="C45" s="451"/>
      <c r="D45" s="432" t="s">
        <v>147</v>
      </c>
      <c r="E45" s="423" t="s">
        <v>539</v>
      </c>
      <c r="F45" s="423">
        <v>1545</v>
      </c>
      <c r="G45" s="423">
        <v>1514</v>
      </c>
      <c r="H45" s="423">
        <v>1576</v>
      </c>
      <c r="I45" s="423" t="s">
        <v>925</v>
      </c>
      <c r="J45" s="447" t="s">
        <v>926</v>
      </c>
      <c r="K45" s="447">
        <f t="shared" si="24"/>
        <v>31</v>
      </c>
      <c r="L45" s="449">
        <f>(F45*-0.07)/100</f>
        <v>-1.0815000000000001</v>
      </c>
      <c r="M45" s="459">
        <f t="shared" si="25"/>
        <v>1.9364724919093853E-2</v>
      </c>
      <c r="N45" s="447" t="s">
        <v>538</v>
      </c>
      <c r="O45" s="515">
        <v>44383</v>
      </c>
      <c r="P45" s="4"/>
      <c r="Q45" s="4"/>
      <c r="R45" s="314" t="s">
        <v>541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4" customFormat="1" ht="15" customHeight="1">
      <c r="A46" s="475">
        <v>15</v>
      </c>
      <c r="B46" s="450">
        <v>44384</v>
      </c>
      <c r="C46" s="451"/>
      <c r="D46" s="432" t="s">
        <v>147</v>
      </c>
      <c r="E46" s="423" t="s">
        <v>539</v>
      </c>
      <c r="F46" s="423">
        <v>1532</v>
      </c>
      <c r="G46" s="423">
        <v>1490</v>
      </c>
      <c r="H46" s="423">
        <v>1562</v>
      </c>
      <c r="I46" s="423" t="s">
        <v>948</v>
      </c>
      <c r="J46" s="447" t="s">
        <v>822</v>
      </c>
      <c r="K46" s="447">
        <f t="shared" ref="K46:K47" si="26">H46-F46</f>
        <v>30</v>
      </c>
      <c r="L46" s="449">
        <f>(F46*-0.07)/100</f>
        <v>-1.0724</v>
      </c>
      <c r="M46" s="459">
        <f t="shared" ref="M46:M47" si="27">(K46+L46)/F46</f>
        <v>1.8882245430809397E-2</v>
      </c>
      <c r="N46" s="447" t="s">
        <v>538</v>
      </c>
      <c r="O46" s="515">
        <v>44384</v>
      </c>
      <c r="P46" s="4"/>
      <c r="Q46" s="4"/>
      <c r="R46" s="314" t="s">
        <v>541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4" customFormat="1" ht="15" customHeight="1">
      <c r="A47" s="475">
        <v>16</v>
      </c>
      <c r="B47" s="450">
        <v>44384</v>
      </c>
      <c r="C47" s="451"/>
      <c r="D47" s="432" t="s">
        <v>130</v>
      </c>
      <c r="E47" s="423" t="s">
        <v>539</v>
      </c>
      <c r="F47" s="423">
        <v>1003.5</v>
      </c>
      <c r="G47" s="423">
        <v>970</v>
      </c>
      <c r="H47" s="423">
        <v>1034.5</v>
      </c>
      <c r="I47" s="423">
        <v>1060</v>
      </c>
      <c r="J47" s="447" t="s">
        <v>926</v>
      </c>
      <c r="K47" s="447">
        <f t="shared" si="26"/>
        <v>31</v>
      </c>
      <c r="L47" s="449">
        <f>(F47*-0.7)/100</f>
        <v>-7.0244999999999997</v>
      </c>
      <c r="M47" s="459">
        <f t="shared" si="27"/>
        <v>2.3891878425510712E-2</v>
      </c>
      <c r="N47" s="447" t="s">
        <v>538</v>
      </c>
      <c r="O47" s="454">
        <v>44385</v>
      </c>
      <c r="P47" s="4"/>
      <c r="Q47" s="4"/>
      <c r="R47" s="314" t="s">
        <v>770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4" customFormat="1" ht="15" customHeight="1">
      <c r="A48" s="476"/>
      <c r="B48" s="457"/>
      <c r="C48" s="458"/>
      <c r="D48" s="431"/>
      <c r="E48" s="382"/>
      <c r="F48" s="382"/>
      <c r="G48" s="382"/>
      <c r="H48" s="382"/>
      <c r="I48" s="382"/>
      <c r="J48" s="438"/>
      <c r="K48" s="438"/>
      <c r="L48" s="440"/>
      <c r="M48" s="463"/>
      <c r="N48" s="438"/>
      <c r="O48" s="498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4" customFormat="1" ht="15" customHeight="1">
      <c r="A49" s="476"/>
      <c r="B49" s="457"/>
      <c r="C49" s="458"/>
      <c r="D49" s="431"/>
      <c r="E49" s="382"/>
      <c r="F49" s="382"/>
      <c r="G49" s="382"/>
      <c r="H49" s="382"/>
      <c r="I49" s="382"/>
      <c r="J49" s="438"/>
      <c r="K49" s="438"/>
      <c r="L49" s="440"/>
      <c r="M49" s="463"/>
      <c r="N49" s="438"/>
      <c r="O49" s="498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4" customFormat="1" ht="15" customHeight="1">
      <c r="A50" s="476"/>
      <c r="B50" s="457"/>
      <c r="C50" s="458"/>
      <c r="D50" s="431"/>
      <c r="E50" s="382"/>
      <c r="F50" s="382"/>
      <c r="G50" s="382"/>
      <c r="H50" s="382"/>
      <c r="I50" s="382"/>
      <c r="J50" s="438"/>
      <c r="K50" s="438"/>
      <c r="L50" s="440"/>
      <c r="M50" s="463"/>
      <c r="N50" s="438"/>
      <c r="O50" s="498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4" customFormat="1" ht="15" customHeight="1"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4" customFormat="1" ht="15" customHeight="1">
      <c r="A52" s="424"/>
      <c r="B52" s="388"/>
      <c r="C52" s="425"/>
      <c r="D52" s="426"/>
      <c r="E52" s="369"/>
      <c r="F52" s="369"/>
      <c r="G52" s="427"/>
      <c r="H52" s="427"/>
      <c r="I52" s="369"/>
      <c r="J52" s="368"/>
      <c r="K52" s="368"/>
      <c r="L52" s="428"/>
      <c r="M52" s="380"/>
      <c r="N52" s="371"/>
      <c r="O52" s="429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ht="44.25" customHeight="1">
      <c r="A53" s="20" t="s">
        <v>542</v>
      </c>
      <c r="B53" s="36"/>
      <c r="C53" s="36"/>
      <c r="D53" s="37"/>
      <c r="E53" s="33"/>
      <c r="F53" s="33"/>
      <c r="G53" s="32"/>
      <c r="H53" s="32" t="s">
        <v>797</v>
      </c>
      <c r="I53" s="33"/>
      <c r="J53" s="14"/>
      <c r="K53" s="76"/>
      <c r="L53" s="77"/>
      <c r="M53" s="76"/>
      <c r="N53" s="78"/>
      <c r="O53" s="76"/>
      <c r="P53" s="4"/>
      <c r="Q53" s="379"/>
      <c r="R53" s="387"/>
      <c r="S53" s="379"/>
      <c r="T53" s="379"/>
      <c r="U53" s="379"/>
      <c r="V53" s="379"/>
      <c r="W53" s="379"/>
      <c r="X53" s="379"/>
      <c r="Y53" s="379"/>
      <c r="Z53" s="37"/>
      <c r="AA53" s="37"/>
      <c r="AB53" s="37"/>
    </row>
    <row r="54" spans="1:34" s="3" customFormat="1">
      <c r="A54" s="26" t="s">
        <v>543</v>
      </c>
      <c r="B54" s="20"/>
      <c r="C54" s="20"/>
      <c r="D54" s="20"/>
      <c r="E54" s="2"/>
      <c r="F54" s="27" t="s">
        <v>544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Z54" s="6"/>
      <c r="AA54" s="6"/>
      <c r="AB54" s="6"/>
      <c r="AC54" s="6"/>
      <c r="AD54" s="6"/>
      <c r="AE54" s="6"/>
      <c r="AF54" s="6"/>
      <c r="AG54" s="6"/>
      <c r="AH54" s="6"/>
    </row>
    <row r="55" spans="1:34" s="6" customFormat="1" ht="14.25" customHeight="1">
      <c r="A55" s="26"/>
      <c r="B55" s="20"/>
      <c r="C55" s="20"/>
      <c r="D55" s="20"/>
      <c r="E55" s="29"/>
      <c r="F55" s="27" t="s">
        <v>546</v>
      </c>
      <c r="G55" s="38"/>
      <c r="H55" s="39"/>
      <c r="I55" s="79"/>
      <c r="J55" s="14"/>
      <c r="K55" s="80"/>
      <c r="L55" s="81"/>
      <c r="M55" s="82"/>
      <c r="N55" s="83"/>
      <c r="O55" s="84"/>
      <c r="P55" s="2"/>
      <c r="Q55" s="1"/>
      <c r="R55" s="9"/>
      <c r="S55" s="3"/>
      <c r="Y55" s="3"/>
      <c r="Z55" s="3"/>
    </row>
    <row r="56" spans="1:34" s="6" customFormat="1" ht="14.25" customHeight="1">
      <c r="A56" s="20"/>
      <c r="B56" s="20"/>
      <c r="C56" s="20"/>
      <c r="D56" s="20"/>
      <c r="E56" s="29"/>
      <c r="F56" s="14"/>
      <c r="G56" s="14"/>
      <c r="H56" s="28"/>
      <c r="I56" s="33"/>
      <c r="J56" s="68"/>
      <c r="K56" s="65"/>
      <c r="L56" s="66"/>
      <c r="M56" s="14"/>
      <c r="N56" s="69"/>
      <c r="O56" s="54"/>
      <c r="P56" s="5"/>
      <c r="Q56" s="1"/>
      <c r="R56" s="9"/>
      <c r="S56" s="3"/>
      <c r="Y56" s="3"/>
      <c r="Z56" s="3"/>
    </row>
    <row r="57" spans="1:34" s="6" customFormat="1" ht="15">
      <c r="A57" s="40" t="s">
        <v>553</v>
      </c>
      <c r="B57" s="40"/>
      <c r="C57" s="40"/>
      <c r="D57" s="40"/>
      <c r="E57" s="29"/>
      <c r="F57" s="14"/>
      <c r="G57" s="9"/>
      <c r="H57" s="14"/>
      <c r="I57" s="9"/>
      <c r="J57" s="85"/>
      <c r="K57" s="9"/>
      <c r="L57" s="9"/>
      <c r="M57" s="9"/>
      <c r="N57" s="9"/>
      <c r="O57" s="86"/>
      <c r="P57"/>
      <c r="Q57" s="1"/>
      <c r="R57" s="9"/>
      <c r="S57" s="3"/>
      <c r="Y57" s="3"/>
      <c r="Z57" s="3"/>
    </row>
    <row r="58" spans="1:34" s="6" customFormat="1" ht="38.25">
      <c r="A58" s="18" t="s">
        <v>16</v>
      </c>
      <c r="B58" s="18" t="s">
        <v>516</v>
      </c>
      <c r="C58" s="18"/>
      <c r="D58" s="19" t="s">
        <v>527</v>
      </c>
      <c r="E58" s="18" t="s">
        <v>528</v>
      </c>
      <c r="F58" s="18" t="s">
        <v>529</v>
      </c>
      <c r="G58" s="18" t="s">
        <v>548</v>
      </c>
      <c r="H58" s="18" t="s">
        <v>531</v>
      </c>
      <c r="I58" s="18" t="s">
        <v>532</v>
      </c>
      <c r="J58" s="17" t="s">
        <v>533</v>
      </c>
      <c r="K58" s="74" t="s">
        <v>554</v>
      </c>
      <c r="L58" s="60" t="s">
        <v>796</v>
      </c>
      <c r="M58" s="74" t="s">
        <v>550</v>
      </c>
      <c r="N58" s="18" t="s">
        <v>551</v>
      </c>
      <c r="O58" s="17" t="s">
        <v>536</v>
      </c>
      <c r="P58" s="87" t="s">
        <v>537</v>
      </c>
      <c r="Q58" s="1"/>
      <c r="R58" s="14"/>
      <c r="S58" s="3"/>
      <c r="Y58" s="3"/>
      <c r="Z58" s="3"/>
    </row>
    <row r="59" spans="1:34" s="344" customFormat="1" ht="13.9" customHeight="1">
      <c r="A59" s="496">
        <v>1</v>
      </c>
      <c r="B59" s="450">
        <v>44376</v>
      </c>
      <c r="C59" s="406"/>
      <c r="D59" s="446" t="s">
        <v>846</v>
      </c>
      <c r="E59" s="423" t="s">
        <v>539</v>
      </c>
      <c r="F59" s="423">
        <v>426.5</v>
      </c>
      <c r="G59" s="423">
        <v>418</v>
      </c>
      <c r="H59" s="423">
        <v>432</v>
      </c>
      <c r="I59" s="447">
        <v>445</v>
      </c>
      <c r="J59" s="447" t="s">
        <v>897</v>
      </c>
      <c r="K59" s="497">
        <f t="shared" ref="K59" si="28">H59-F59</f>
        <v>5.5</v>
      </c>
      <c r="L59" s="448">
        <f t="shared" ref="L59" si="29">(H59*N59)*0.07%</f>
        <v>453.60000000000008</v>
      </c>
      <c r="M59" s="452">
        <f t="shared" ref="M59" si="30">(K59*N59)-L59</f>
        <v>7796.4</v>
      </c>
      <c r="N59" s="447">
        <v>1500</v>
      </c>
      <c r="O59" s="453" t="s">
        <v>538</v>
      </c>
      <c r="P59" s="454">
        <v>44382</v>
      </c>
      <c r="Q59" s="513"/>
      <c r="R59" s="314" t="s">
        <v>541</v>
      </c>
      <c r="S59" s="37"/>
      <c r="Y59" s="37"/>
      <c r="Z59" s="37"/>
    </row>
    <row r="60" spans="1:34" s="344" customFormat="1" ht="13.9" customHeight="1">
      <c r="A60" s="496">
        <v>2</v>
      </c>
      <c r="B60" s="450">
        <v>44377</v>
      </c>
      <c r="C60" s="406"/>
      <c r="D60" s="446" t="s">
        <v>854</v>
      </c>
      <c r="E60" s="423" t="s">
        <v>539</v>
      </c>
      <c r="F60" s="423">
        <v>1679</v>
      </c>
      <c r="G60" s="423">
        <v>1645</v>
      </c>
      <c r="H60" s="423">
        <v>1702</v>
      </c>
      <c r="I60" s="447">
        <v>1740</v>
      </c>
      <c r="J60" s="447" t="s">
        <v>870</v>
      </c>
      <c r="K60" s="497">
        <f t="shared" ref="K60:K61" si="31">H60-F60</f>
        <v>23</v>
      </c>
      <c r="L60" s="448">
        <f t="shared" ref="L60:L61" si="32">(H60*N60)*0.07%</f>
        <v>416.99000000000007</v>
      </c>
      <c r="M60" s="452">
        <f t="shared" ref="M60:M61" si="33">(K60*N60)-L60</f>
        <v>7633.01</v>
      </c>
      <c r="N60" s="447">
        <v>350</v>
      </c>
      <c r="O60" s="453" t="s">
        <v>538</v>
      </c>
      <c r="P60" s="454">
        <v>44378</v>
      </c>
      <c r="Q60" s="513"/>
      <c r="R60" s="314" t="s">
        <v>770</v>
      </c>
      <c r="S60" s="37"/>
      <c r="Y60" s="37"/>
      <c r="Z60" s="37"/>
    </row>
    <row r="61" spans="1:34" s="344" customFormat="1" ht="13.9" customHeight="1">
      <c r="A61" s="496">
        <v>3</v>
      </c>
      <c r="B61" s="450">
        <v>44377</v>
      </c>
      <c r="C61" s="406"/>
      <c r="D61" s="446" t="s">
        <v>845</v>
      </c>
      <c r="E61" s="423" t="s">
        <v>539</v>
      </c>
      <c r="F61" s="423">
        <v>755</v>
      </c>
      <c r="G61" s="423">
        <v>745</v>
      </c>
      <c r="H61" s="423">
        <v>762</v>
      </c>
      <c r="I61" s="447">
        <v>775</v>
      </c>
      <c r="J61" s="447" t="s">
        <v>908</v>
      </c>
      <c r="K61" s="497">
        <f t="shared" si="31"/>
        <v>7</v>
      </c>
      <c r="L61" s="448">
        <f t="shared" si="32"/>
        <v>640.08000000000004</v>
      </c>
      <c r="M61" s="452">
        <f t="shared" si="33"/>
        <v>7759.92</v>
      </c>
      <c r="N61" s="447">
        <v>1200</v>
      </c>
      <c r="O61" s="453" t="s">
        <v>538</v>
      </c>
      <c r="P61" s="454">
        <v>44382</v>
      </c>
      <c r="Q61" s="513"/>
      <c r="R61" s="314" t="s">
        <v>541</v>
      </c>
      <c r="S61" s="37"/>
      <c r="Y61" s="37"/>
      <c r="Z61" s="37"/>
    </row>
    <row r="62" spans="1:34" s="344" customFormat="1" ht="13.9" customHeight="1">
      <c r="A62" s="496">
        <v>4</v>
      </c>
      <c r="B62" s="450">
        <v>44377</v>
      </c>
      <c r="C62" s="406"/>
      <c r="D62" s="446" t="s">
        <v>856</v>
      </c>
      <c r="E62" s="423" t="s">
        <v>539</v>
      </c>
      <c r="F62" s="423">
        <v>2482.5</v>
      </c>
      <c r="G62" s="423">
        <v>2440</v>
      </c>
      <c r="H62" s="423">
        <v>2507.5</v>
      </c>
      <c r="I62" s="447" t="s">
        <v>857</v>
      </c>
      <c r="J62" s="447" t="s">
        <v>682</v>
      </c>
      <c r="K62" s="497">
        <f t="shared" ref="K62" si="34">H62-F62</f>
        <v>25</v>
      </c>
      <c r="L62" s="448">
        <f t="shared" ref="L62" si="35">(H62*N62)*0.07%</f>
        <v>526.57500000000005</v>
      </c>
      <c r="M62" s="452">
        <f t="shared" ref="M62" si="36">(K62*N62)-L62</f>
        <v>6973.4250000000002</v>
      </c>
      <c r="N62" s="447">
        <v>300</v>
      </c>
      <c r="O62" s="453" t="s">
        <v>538</v>
      </c>
      <c r="P62" s="454">
        <v>44382</v>
      </c>
      <c r="Q62" s="513"/>
      <c r="R62" s="314" t="s">
        <v>770</v>
      </c>
      <c r="S62" s="37"/>
      <c r="Y62" s="37"/>
      <c r="Z62" s="37"/>
    </row>
    <row r="63" spans="1:34" s="344" customFormat="1" ht="13.9" customHeight="1">
      <c r="A63" s="488">
        <v>5</v>
      </c>
      <c r="B63" s="489">
        <v>44378</v>
      </c>
      <c r="C63" s="381"/>
      <c r="D63" s="437" t="s">
        <v>864</v>
      </c>
      <c r="E63" s="382" t="s">
        <v>539</v>
      </c>
      <c r="F63" s="382" t="s">
        <v>865</v>
      </c>
      <c r="G63" s="382">
        <v>676</v>
      </c>
      <c r="H63" s="382"/>
      <c r="I63" s="438" t="s">
        <v>850</v>
      </c>
      <c r="J63" s="438" t="s">
        <v>540</v>
      </c>
      <c r="K63" s="490"/>
      <c r="L63" s="439"/>
      <c r="M63" s="441"/>
      <c r="N63" s="438"/>
      <c r="O63" s="442"/>
      <c r="P63" s="443"/>
      <c r="Q63" s="513"/>
      <c r="R63" s="314" t="s">
        <v>541</v>
      </c>
      <c r="S63" s="37"/>
      <c r="Y63" s="37"/>
      <c r="Z63" s="37"/>
    </row>
    <row r="64" spans="1:34" s="344" customFormat="1" ht="13.9" customHeight="1">
      <c r="A64" s="496">
        <v>6</v>
      </c>
      <c r="B64" s="450">
        <v>44379</v>
      </c>
      <c r="C64" s="406"/>
      <c r="D64" s="446" t="s">
        <v>899</v>
      </c>
      <c r="E64" s="423" t="s">
        <v>539</v>
      </c>
      <c r="F64" s="423">
        <v>861.5</v>
      </c>
      <c r="G64" s="423">
        <v>844</v>
      </c>
      <c r="H64" s="423">
        <v>871.5</v>
      </c>
      <c r="I64" s="447" t="s">
        <v>900</v>
      </c>
      <c r="J64" s="447" t="s">
        <v>903</v>
      </c>
      <c r="K64" s="497">
        <f t="shared" ref="K64:K65" si="37">H64-F64</f>
        <v>10</v>
      </c>
      <c r="L64" s="448">
        <f t="shared" ref="L64:L65" si="38">(H64*N64)*0.07%</f>
        <v>518.54250000000002</v>
      </c>
      <c r="M64" s="452">
        <f t="shared" ref="M64:M65" si="39">(K64*N64)-L64</f>
        <v>7981.4575000000004</v>
      </c>
      <c r="N64" s="447">
        <v>850</v>
      </c>
      <c r="O64" s="453" t="s">
        <v>538</v>
      </c>
      <c r="P64" s="515">
        <v>44379</v>
      </c>
      <c r="Q64" s="513"/>
      <c r="R64" s="314" t="s">
        <v>541</v>
      </c>
      <c r="S64" s="37"/>
      <c r="Y64" s="37"/>
      <c r="Z64" s="37"/>
    </row>
    <row r="65" spans="1:26" s="344" customFormat="1" ht="13.9" customHeight="1">
      <c r="A65" s="534">
        <v>7</v>
      </c>
      <c r="B65" s="450">
        <v>44379</v>
      </c>
      <c r="C65" s="406"/>
      <c r="D65" s="446" t="s">
        <v>854</v>
      </c>
      <c r="E65" s="423" t="s">
        <v>539</v>
      </c>
      <c r="F65" s="423">
        <v>1691.5</v>
      </c>
      <c r="G65" s="423">
        <v>1655</v>
      </c>
      <c r="H65" s="423">
        <v>1711</v>
      </c>
      <c r="I65" s="447">
        <v>1750</v>
      </c>
      <c r="J65" s="447" t="s">
        <v>954</v>
      </c>
      <c r="K65" s="535">
        <f t="shared" si="37"/>
        <v>19.5</v>
      </c>
      <c r="L65" s="448">
        <f t="shared" si="38"/>
        <v>419.19500000000005</v>
      </c>
      <c r="M65" s="452">
        <f t="shared" si="39"/>
        <v>6405.8050000000003</v>
      </c>
      <c r="N65" s="447">
        <v>350</v>
      </c>
      <c r="O65" s="453" t="s">
        <v>538</v>
      </c>
      <c r="P65" s="454">
        <v>44384</v>
      </c>
      <c r="Q65" s="513"/>
      <c r="R65" s="314" t="s">
        <v>770</v>
      </c>
      <c r="S65" s="37"/>
      <c r="Y65" s="37"/>
      <c r="Z65" s="37"/>
    </row>
    <row r="66" spans="1:26" s="344" customFormat="1" ht="13.9" customHeight="1">
      <c r="A66" s="534">
        <v>8</v>
      </c>
      <c r="B66" s="450">
        <v>44379</v>
      </c>
      <c r="C66" s="406"/>
      <c r="D66" s="446" t="s">
        <v>901</v>
      </c>
      <c r="E66" s="423" t="s">
        <v>539</v>
      </c>
      <c r="F66" s="423">
        <v>3555</v>
      </c>
      <c r="G66" s="423">
        <v>3490</v>
      </c>
      <c r="H66" s="423">
        <v>3597.5</v>
      </c>
      <c r="I66" s="447" t="s">
        <v>902</v>
      </c>
      <c r="J66" s="447" t="s">
        <v>906</v>
      </c>
      <c r="K66" s="497">
        <f t="shared" ref="K66" si="40">H66-F66</f>
        <v>42.5</v>
      </c>
      <c r="L66" s="448">
        <f t="shared" ref="L66" si="41">(H66*N66)*0.07%</f>
        <v>503.65000000000009</v>
      </c>
      <c r="M66" s="452">
        <f t="shared" ref="M66" si="42">(K66*N66)-L66</f>
        <v>7996.35</v>
      </c>
      <c r="N66" s="447">
        <v>200</v>
      </c>
      <c r="O66" s="453" t="s">
        <v>538</v>
      </c>
      <c r="P66" s="454">
        <v>44382</v>
      </c>
      <c r="Q66" s="513"/>
      <c r="R66" s="314" t="s">
        <v>541</v>
      </c>
      <c r="S66" s="37"/>
      <c r="Y66" s="37"/>
      <c r="Z66" s="37"/>
    </row>
    <row r="67" spans="1:26" s="344" customFormat="1" ht="13.9" customHeight="1">
      <c r="A67" s="494">
        <v>9</v>
      </c>
      <c r="B67" s="455">
        <v>44382</v>
      </c>
      <c r="C67" s="435"/>
      <c r="D67" s="444" t="s">
        <v>899</v>
      </c>
      <c r="E67" s="436" t="s">
        <v>539</v>
      </c>
      <c r="F67" s="436">
        <v>868</v>
      </c>
      <c r="G67" s="436">
        <v>850</v>
      </c>
      <c r="H67" s="436">
        <v>855</v>
      </c>
      <c r="I67" s="434" t="s">
        <v>909</v>
      </c>
      <c r="J67" s="434" t="s">
        <v>956</v>
      </c>
      <c r="K67" s="539">
        <f t="shared" ref="K67" si="43">H67-F67</f>
        <v>-13</v>
      </c>
      <c r="L67" s="445">
        <f t="shared" ref="L67" si="44">(H67*N67)*0.07%</f>
        <v>508.72500000000008</v>
      </c>
      <c r="M67" s="540">
        <f t="shared" ref="M67" si="45">(K67*N67)-L67</f>
        <v>-11558.725</v>
      </c>
      <c r="N67" s="434">
        <v>850</v>
      </c>
      <c r="O67" s="541" t="s">
        <v>602</v>
      </c>
      <c r="P67" s="542">
        <v>44384</v>
      </c>
      <c r="Q67" s="513"/>
      <c r="R67" s="314" t="s">
        <v>541</v>
      </c>
      <c r="S67" s="37"/>
      <c r="Y67" s="37"/>
      <c r="Z67" s="37"/>
    </row>
    <row r="68" spans="1:26" s="344" customFormat="1" ht="13.9" customHeight="1">
      <c r="A68" s="499">
        <v>10</v>
      </c>
      <c r="B68" s="521">
        <v>44382</v>
      </c>
      <c r="C68" s="500"/>
      <c r="D68" s="501" t="s">
        <v>901</v>
      </c>
      <c r="E68" s="438" t="s">
        <v>539</v>
      </c>
      <c r="F68" s="438" t="s">
        <v>910</v>
      </c>
      <c r="G68" s="438">
        <v>3480</v>
      </c>
      <c r="H68" s="438"/>
      <c r="I68" s="438" t="s">
        <v>902</v>
      </c>
      <c r="J68" s="438" t="s">
        <v>540</v>
      </c>
      <c r="K68" s="522"/>
      <c r="L68" s="439"/>
      <c r="M68" s="441"/>
      <c r="N68" s="438"/>
      <c r="O68" s="442"/>
      <c r="P68" s="443"/>
      <c r="Q68" s="513"/>
      <c r="R68" s="314" t="s">
        <v>770</v>
      </c>
      <c r="S68" s="37"/>
      <c r="Y68" s="37"/>
      <c r="Z68" s="37"/>
    </row>
    <row r="69" spans="1:26" s="344" customFormat="1" ht="13.9" customHeight="1">
      <c r="A69" s="494">
        <v>11</v>
      </c>
      <c r="B69" s="455">
        <v>44383</v>
      </c>
      <c r="C69" s="435"/>
      <c r="D69" s="444" t="s">
        <v>933</v>
      </c>
      <c r="E69" s="436" t="s">
        <v>539</v>
      </c>
      <c r="F69" s="436">
        <v>1031.5</v>
      </c>
      <c r="G69" s="436">
        <v>1012</v>
      </c>
      <c r="H69" s="436">
        <v>1012</v>
      </c>
      <c r="I69" s="434" t="s">
        <v>934</v>
      </c>
      <c r="J69" s="434" t="s">
        <v>987</v>
      </c>
      <c r="K69" s="539">
        <f t="shared" ref="K69" si="46">H69-F69</f>
        <v>-19.5</v>
      </c>
      <c r="L69" s="445">
        <f t="shared" ref="L69" si="47">(H69*N69)*0.07%</f>
        <v>531.30000000000007</v>
      </c>
      <c r="M69" s="540">
        <f t="shared" ref="M69" si="48">(K69*N69)-L69</f>
        <v>-15156.3</v>
      </c>
      <c r="N69" s="434">
        <v>750</v>
      </c>
      <c r="O69" s="541" t="s">
        <v>602</v>
      </c>
      <c r="P69" s="542">
        <v>44385</v>
      </c>
      <c r="Q69" s="513"/>
      <c r="R69" s="314" t="s">
        <v>541</v>
      </c>
      <c r="S69" s="37"/>
      <c r="Y69" s="37"/>
      <c r="Z69" s="37"/>
    </row>
    <row r="70" spans="1:26" s="344" customFormat="1" ht="13.9" customHeight="1">
      <c r="A70" s="534">
        <v>12</v>
      </c>
      <c r="B70" s="450">
        <v>44383</v>
      </c>
      <c r="C70" s="406"/>
      <c r="D70" s="446" t="s">
        <v>935</v>
      </c>
      <c r="E70" s="423" t="s">
        <v>539</v>
      </c>
      <c r="F70" s="423">
        <v>4020</v>
      </c>
      <c r="G70" s="423">
        <v>3930</v>
      </c>
      <c r="H70" s="423">
        <v>4072.5</v>
      </c>
      <c r="I70" s="447">
        <v>4250</v>
      </c>
      <c r="J70" s="447" t="s">
        <v>955</v>
      </c>
      <c r="K70" s="535">
        <f t="shared" ref="K70" si="49">H70-F70</f>
        <v>52.5</v>
      </c>
      <c r="L70" s="448">
        <f t="shared" ref="L70" si="50">(H70*N70)*0.07%</f>
        <v>427.61250000000007</v>
      </c>
      <c r="M70" s="452">
        <f t="shared" ref="M70" si="51">(K70*N70)-L70</f>
        <v>7447.3874999999998</v>
      </c>
      <c r="N70" s="447">
        <v>150</v>
      </c>
      <c r="O70" s="453" t="s">
        <v>538</v>
      </c>
      <c r="P70" s="454">
        <v>44384</v>
      </c>
      <c r="Q70" s="513"/>
      <c r="R70" s="314" t="s">
        <v>770</v>
      </c>
      <c r="S70" s="37"/>
      <c r="Y70" s="37"/>
      <c r="Z70" s="37"/>
    </row>
    <row r="71" spans="1:26" s="344" customFormat="1" ht="13.9" customHeight="1">
      <c r="A71" s="543">
        <v>13</v>
      </c>
      <c r="B71" s="544">
        <v>44384</v>
      </c>
      <c r="C71" s="406"/>
      <c r="D71" s="446" t="s">
        <v>949</v>
      </c>
      <c r="E71" s="423" t="s">
        <v>539</v>
      </c>
      <c r="F71" s="423">
        <v>1144</v>
      </c>
      <c r="G71" s="423">
        <v>1129</v>
      </c>
      <c r="H71" s="423">
        <v>1153.5</v>
      </c>
      <c r="I71" s="447">
        <v>1175</v>
      </c>
      <c r="J71" s="447" t="s">
        <v>1000</v>
      </c>
      <c r="K71" s="545">
        <f t="shared" ref="K71" si="52">H71-F71</f>
        <v>9.5</v>
      </c>
      <c r="L71" s="448">
        <f t="shared" ref="L71" si="53">(H71*N71)*0.07%</f>
        <v>686.3325000000001</v>
      </c>
      <c r="M71" s="452">
        <f t="shared" ref="M71" si="54">(K71*N71)-L71</f>
        <v>7388.6674999999996</v>
      </c>
      <c r="N71" s="447">
        <v>850</v>
      </c>
      <c r="O71" s="453" t="s">
        <v>538</v>
      </c>
      <c r="P71" s="454">
        <v>44385</v>
      </c>
      <c r="Q71" s="513"/>
      <c r="R71" s="314" t="s">
        <v>770</v>
      </c>
      <c r="S71" s="37"/>
      <c r="Y71" s="37"/>
      <c r="Z71" s="37"/>
    </row>
    <row r="72" spans="1:26" s="344" customFormat="1" ht="13.9" customHeight="1">
      <c r="A72" s="488">
        <v>14</v>
      </c>
      <c r="B72" s="537">
        <v>44384</v>
      </c>
      <c r="C72" s="381"/>
      <c r="D72" s="437" t="s">
        <v>950</v>
      </c>
      <c r="E72" s="382" t="s">
        <v>539</v>
      </c>
      <c r="F72" s="382" t="s">
        <v>951</v>
      </c>
      <c r="G72" s="382">
        <v>1462</v>
      </c>
      <c r="H72" s="382"/>
      <c r="I72" s="438">
        <v>1540</v>
      </c>
      <c r="J72" s="438" t="s">
        <v>540</v>
      </c>
      <c r="K72" s="490"/>
      <c r="L72" s="439"/>
      <c r="M72" s="441"/>
      <c r="N72" s="438"/>
      <c r="O72" s="442"/>
      <c r="P72" s="498"/>
      <c r="Q72" s="513"/>
      <c r="R72" s="314" t="s">
        <v>770</v>
      </c>
      <c r="S72" s="37"/>
      <c r="Y72" s="37"/>
      <c r="Z72" s="37"/>
    </row>
    <row r="73" spans="1:26" s="344" customFormat="1" ht="13.9" customHeight="1">
      <c r="A73" s="543">
        <v>15</v>
      </c>
      <c r="B73" s="544">
        <v>44384</v>
      </c>
      <c r="C73" s="446"/>
      <c r="D73" s="446" t="s">
        <v>952</v>
      </c>
      <c r="E73" s="423" t="s">
        <v>539</v>
      </c>
      <c r="F73" s="423">
        <v>1021</v>
      </c>
      <c r="G73" s="423">
        <v>998</v>
      </c>
      <c r="H73" s="447">
        <v>1035</v>
      </c>
      <c r="I73" s="546" t="s">
        <v>953</v>
      </c>
      <c r="J73" s="447" t="s">
        <v>1001</v>
      </c>
      <c r="K73" s="545">
        <f t="shared" ref="K73:K74" si="55">H73-F73</f>
        <v>14</v>
      </c>
      <c r="L73" s="448">
        <f t="shared" ref="L73:L74" si="56">(H73*N73)*0.07%</f>
        <v>434.70000000000005</v>
      </c>
      <c r="M73" s="452">
        <f t="shared" ref="M73:M74" si="57">(K73*N73)-L73</f>
        <v>7965.3</v>
      </c>
      <c r="N73" s="447">
        <v>600</v>
      </c>
      <c r="O73" s="453" t="s">
        <v>538</v>
      </c>
      <c r="P73" s="454">
        <v>44385</v>
      </c>
      <c r="Q73" s="513"/>
      <c r="R73" s="314" t="s">
        <v>541</v>
      </c>
      <c r="S73" s="37"/>
      <c r="Y73" s="37"/>
      <c r="Z73" s="37"/>
    </row>
    <row r="74" spans="1:26" s="344" customFormat="1" ht="13.9" customHeight="1">
      <c r="A74" s="543">
        <v>16</v>
      </c>
      <c r="B74" s="544">
        <v>44385</v>
      </c>
      <c r="C74" s="446"/>
      <c r="D74" s="446" t="s">
        <v>952</v>
      </c>
      <c r="E74" s="423" t="s">
        <v>539</v>
      </c>
      <c r="F74" s="423">
        <v>1020.5</v>
      </c>
      <c r="G74" s="423">
        <v>998</v>
      </c>
      <c r="H74" s="447">
        <v>1033.5</v>
      </c>
      <c r="I74" s="546" t="s">
        <v>953</v>
      </c>
      <c r="J74" s="447" t="s">
        <v>954</v>
      </c>
      <c r="K74" s="545">
        <f t="shared" si="55"/>
        <v>13</v>
      </c>
      <c r="L74" s="448">
        <f t="shared" si="56"/>
        <v>434.07000000000005</v>
      </c>
      <c r="M74" s="452">
        <f t="shared" si="57"/>
        <v>7365.93</v>
      </c>
      <c r="N74" s="447">
        <v>600</v>
      </c>
      <c r="O74" s="453" t="s">
        <v>538</v>
      </c>
      <c r="P74" s="515">
        <v>44385</v>
      </c>
      <c r="Q74" s="513"/>
      <c r="R74" s="314"/>
      <c r="S74" s="37"/>
      <c r="Y74" s="37"/>
      <c r="Z74" s="37"/>
    </row>
    <row r="75" spans="1:26" s="344" customFormat="1" ht="13.9" customHeight="1">
      <c r="A75" s="536">
        <v>17</v>
      </c>
      <c r="B75" s="489">
        <v>44385</v>
      </c>
      <c r="C75" s="381"/>
      <c r="D75" s="437" t="s">
        <v>988</v>
      </c>
      <c r="E75" s="382" t="s">
        <v>539</v>
      </c>
      <c r="F75" s="382" t="s">
        <v>989</v>
      </c>
      <c r="G75" s="382">
        <v>2440</v>
      </c>
      <c r="H75" s="382"/>
      <c r="I75" s="438">
        <v>2540</v>
      </c>
      <c r="J75" s="551" t="s">
        <v>540</v>
      </c>
      <c r="K75" s="440"/>
      <c r="L75" s="439"/>
      <c r="M75" s="491"/>
      <c r="N75" s="491"/>
      <c r="O75" s="486"/>
      <c r="P75" s="487"/>
      <c r="Q75" s="513"/>
      <c r="R75" s="314"/>
      <c r="S75" s="37"/>
      <c r="Y75" s="37"/>
      <c r="Z75" s="37"/>
    </row>
    <row r="76" spans="1:26" s="344" customFormat="1" ht="13.9" customHeight="1">
      <c r="A76" s="549"/>
      <c r="B76" s="550"/>
      <c r="C76" s="381"/>
      <c r="D76" s="437"/>
      <c r="E76" s="382"/>
      <c r="F76" s="382"/>
      <c r="G76" s="382"/>
      <c r="H76" s="382"/>
      <c r="I76" s="438"/>
      <c r="J76" s="551"/>
      <c r="K76" s="440"/>
      <c r="L76" s="439"/>
      <c r="M76" s="551"/>
      <c r="N76" s="551"/>
      <c r="O76" s="547"/>
      <c r="P76" s="548"/>
      <c r="Q76" s="513"/>
      <c r="R76" s="314"/>
      <c r="S76" s="37"/>
      <c r="Y76" s="37"/>
      <c r="Z76" s="37"/>
    </row>
    <row r="77" spans="1:26" s="344" customFormat="1" ht="13.9" customHeight="1">
      <c r="A77" s="549"/>
      <c r="B77" s="550"/>
      <c r="C77" s="381"/>
      <c r="D77" s="437"/>
      <c r="E77" s="382"/>
      <c r="F77" s="382"/>
      <c r="G77" s="382"/>
      <c r="H77" s="382"/>
      <c r="I77" s="438"/>
      <c r="J77" s="551"/>
      <c r="K77" s="440"/>
      <c r="L77" s="439"/>
      <c r="M77" s="551"/>
      <c r="N77" s="551"/>
      <c r="O77" s="547"/>
      <c r="P77" s="548"/>
      <c r="Q77" s="513"/>
      <c r="R77" s="314"/>
      <c r="S77" s="37"/>
      <c r="Y77" s="37"/>
      <c r="Z77" s="37"/>
    </row>
    <row r="78" spans="1:26" s="344" customFormat="1" ht="13.9" customHeight="1">
      <c r="A78" s="549"/>
      <c r="B78" s="550"/>
      <c r="C78" s="381"/>
      <c r="D78" s="437"/>
      <c r="E78" s="382"/>
      <c r="F78" s="382"/>
      <c r="G78" s="382"/>
      <c r="H78" s="382"/>
      <c r="I78" s="438"/>
      <c r="J78" s="551"/>
      <c r="K78" s="440"/>
      <c r="L78" s="439"/>
      <c r="M78" s="551"/>
      <c r="N78" s="551"/>
      <c r="O78" s="547"/>
      <c r="P78" s="548"/>
      <c r="Q78" s="513"/>
      <c r="R78" s="314"/>
      <c r="S78" s="37"/>
      <c r="Y78" s="37"/>
      <c r="Z78" s="37"/>
    </row>
    <row r="79" spans="1:26" s="344" customFormat="1" ht="13.9" customHeight="1">
      <c r="A79" s="536"/>
      <c r="B79" s="489"/>
      <c r="C79" s="381"/>
      <c r="D79" s="437"/>
      <c r="E79" s="382"/>
      <c r="F79" s="382"/>
      <c r="G79" s="382"/>
      <c r="H79" s="382"/>
      <c r="I79" s="438"/>
      <c r="J79" s="491"/>
      <c r="K79" s="440"/>
      <c r="L79" s="439"/>
      <c r="M79" s="491"/>
      <c r="N79" s="491"/>
      <c r="O79" s="486"/>
      <c r="P79" s="487"/>
      <c r="Q79" s="513"/>
      <c r="R79" s="314"/>
      <c r="S79" s="37"/>
      <c r="Y79" s="37"/>
      <c r="Z79" s="37"/>
    </row>
    <row r="80" spans="1:26" s="344" customFormat="1" ht="13.9" customHeight="1">
      <c r="A80" s="570"/>
      <c r="B80" s="572"/>
      <c r="C80" s="381"/>
      <c r="D80" s="437"/>
      <c r="E80" s="382"/>
      <c r="F80" s="382"/>
      <c r="G80" s="382"/>
      <c r="H80" s="382"/>
      <c r="I80" s="438"/>
      <c r="J80" s="574"/>
      <c r="K80" s="439"/>
      <c r="L80" s="439"/>
      <c r="M80" s="574"/>
      <c r="N80" s="574"/>
      <c r="O80" s="566"/>
      <c r="P80" s="568"/>
      <c r="Q80" s="513"/>
      <c r="R80" s="314"/>
      <c r="S80" s="37"/>
      <c r="Y80" s="37"/>
      <c r="Z80" s="37"/>
    </row>
    <row r="81" spans="1:34" s="344" customFormat="1" ht="13.9" customHeight="1">
      <c r="A81" s="571"/>
      <c r="B81" s="573"/>
      <c r="C81" s="381"/>
      <c r="D81" s="437"/>
      <c r="E81" s="382"/>
      <c r="F81" s="382"/>
      <c r="G81" s="382"/>
      <c r="H81" s="382"/>
      <c r="I81" s="438"/>
      <c r="J81" s="575"/>
      <c r="K81" s="440"/>
      <c r="L81" s="439"/>
      <c r="M81" s="575"/>
      <c r="N81" s="575"/>
      <c r="O81" s="567"/>
      <c r="P81" s="569"/>
      <c r="Q81" s="343"/>
      <c r="R81" s="314"/>
      <c r="S81" s="37"/>
      <c r="Y81" s="37"/>
      <c r="Z81" s="37"/>
    </row>
    <row r="82" spans="1:34" s="344" customFormat="1" ht="13.9" customHeight="1">
      <c r="A82" s="394"/>
      <c r="B82" s="388"/>
      <c r="C82" s="395"/>
      <c r="D82" s="396"/>
      <c r="E82" s="334"/>
      <c r="F82" s="369"/>
      <c r="G82" s="369"/>
      <c r="H82" s="369"/>
      <c r="I82" s="368"/>
      <c r="J82" s="368"/>
      <c r="K82" s="368"/>
      <c r="L82" s="368"/>
      <c r="M82" s="368"/>
      <c r="N82" s="368"/>
      <c r="O82" s="368"/>
      <c r="P82" s="368"/>
      <c r="Q82" s="343"/>
      <c r="R82" s="314"/>
      <c r="S82" s="37"/>
      <c r="Y82" s="37"/>
      <c r="Z82" s="37"/>
    </row>
    <row r="83" spans="1:34" s="3" customFormat="1">
      <c r="A83" s="41"/>
      <c r="B83" s="42"/>
      <c r="C83" s="43"/>
      <c r="D83" s="44"/>
      <c r="E83" s="45"/>
      <c r="F83" s="46"/>
      <c r="G83" s="46"/>
      <c r="H83" s="46"/>
      <c r="I83" s="46"/>
      <c r="J83" s="14"/>
      <c r="K83" s="88"/>
      <c r="L83" s="88"/>
      <c r="M83" s="14"/>
      <c r="N83" s="13"/>
      <c r="O83" s="89"/>
      <c r="P83" s="2"/>
      <c r="Q83" s="1"/>
      <c r="R83" s="14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3" customFormat="1" ht="15">
      <c r="A84" s="47" t="s">
        <v>555</v>
      </c>
      <c r="B84" s="47"/>
      <c r="C84" s="47"/>
      <c r="D84" s="47"/>
      <c r="E84" s="48"/>
      <c r="F84" s="46"/>
      <c r="G84" s="46"/>
      <c r="H84" s="46"/>
      <c r="I84" s="46"/>
      <c r="J84" s="50"/>
      <c r="K84" s="9"/>
      <c r="L84" s="9"/>
      <c r="M84" s="9"/>
      <c r="N84" s="8"/>
      <c r="O84" s="50"/>
      <c r="P84" s="2"/>
      <c r="Q84" s="1"/>
      <c r="R84" s="14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3" customFormat="1" ht="38.25">
      <c r="A85" s="18" t="s">
        <v>16</v>
      </c>
      <c r="B85" s="18" t="s">
        <v>516</v>
      </c>
      <c r="C85" s="18"/>
      <c r="D85" s="19" t="s">
        <v>527</v>
      </c>
      <c r="E85" s="18" t="s">
        <v>528</v>
      </c>
      <c r="F85" s="18" t="s">
        <v>529</v>
      </c>
      <c r="G85" s="49" t="s">
        <v>548</v>
      </c>
      <c r="H85" s="18" t="s">
        <v>531</v>
      </c>
      <c r="I85" s="18" t="s">
        <v>532</v>
      </c>
      <c r="J85" s="17" t="s">
        <v>533</v>
      </c>
      <c r="K85" s="17" t="s">
        <v>556</v>
      </c>
      <c r="L85" s="60" t="s">
        <v>796</v>
      </c>
      <c r="M85" s="74" t="s">
        <v>550</v>
      </c>
      <c r="N85" s="18" t="s">
        <v>551</v>
      </c>
      <c r="O85" s="18" t="s">
        <v>536</v>
      </c>
      <c r="P85" s="19" t="s">
        <v>537</v>
      </c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7" customFormat="1" ht="14.25">
      <c r="A86" s="580">
        <v>1</v>
      </c>
      <c r="B86" s="582">
        <v>44376</v>
      </c>
      <c r="C86" s="446" t="s">
        <v>833</v>
      </c>
      <c r="D86" s="446" t="s">
        <v>848</v>
      </c>
      <c r="E86" s="423" t="s">
        <v>539</v>
      </c>
      <c r="F86" s="423">
        <v>89</v>
      </c>
      <c r="G86" s="423"/>
      <c r="H86" s="447">
        <v>125</v>
      </c>
      <c r="I86" s="584"/>
      <c r="J86" s="584" t="s">
        <v>927</v>
      </c>
      <c r="K86" s="448">
        <v>36</v>
      </c>
      <c r="L86" s="584">
        <v>100</v>
      </c>
      <c r="M86" s="584">
        <f>(15*N86)-200</f>
        <v>4675</v>
      </c>
      <c r="N86" s="584">
        <v>325</v>
      </c>
      <c r="O86" s="576" t="s">
        <v>538</v>
      </c>
      <c r="P86" s="578">
        <v>44383</v>
      </c>
      <c r="Q86" s="513"/>
      <c r="R86" s="514" t="s">
        <v>541</v>
      </c>
      <c r="Z86" s="344"/>
      <c r="AA86" s="344"/>
      <c r="AB86" s="344"/>
      <c r="AC86" s="344"/>
      <c r="AD86" s="344"/>
      <c r="AE86" s="344"/>
      <c r="AF86" s="344"/>
      <c r="AG86" s="344"/>
      <c r="AH86" s="344"/>
    </row>
    <row r="87" spans="1:34" s="37" customFormat="1" ht="14.25">
      <c r="A87" s="581"/>
      <c r="B87" s="583"/>
      <c r="C87" s="446" t="s">
        <v>834</v>
      </c>
      <c r="D87" s="446" t="s">
        <v>849</v>
      </c>
      <c r="E87" s="423" t="s">
        <v>820</v>
      </c>
      <c r="F87" s="423">
        <v>69</v>
      </c>
      <c r="G87" s="423"/>
      <c r="H87" s="447">
        <v>90</v>
      </c>
      <c r="I87" s="585"/>
      <c r="J87" s="585"/>
      <c r="K87" s="448">
        <v>21</v>
      </c>
      <c r="L87" s="585">
        <v>100</v>
      </c>
      <c r="M87" s="585"/>
      <c r="N87" s="585"/>
      <c r="O87" s="577"/>
      <c r="P87" s="579"/>
      <c r="Q87" s="513"/>
      <c r="R87" s="514" t="s">
        <v>541</v>
      </c>
      <c r="Z87" s="344"/>
      <c r="AA87" s="344"/>
      <c r="AB87" s="344"/>
      <c r="AC87" s="344"/>
      <c r="AD87" s="344"/>
      <c r="AE87" s="344"/>
      <c r="AF87" s="344"/>
      <c r="AG87" s="344"/>
      <c r="AH87" s="344"/>
    </row>
    <row r="88" spans="1:34" s="37" customFormat="1" ht="14.25">
      <c r="A88" s="494">
        <v>2</v>
      </c>
      <c r="B88" s="455">
        <v>44377</v>
      </c>
      <c r="C88" s="435"/>
      <c r="D88" s="444" t="s">
        <v>858</v>
      </c>
      <c r="E88" s="436" t="s">
        <v>539</v>
      </c>
      <c r="F88" s="436">
        <v>36</v>
      </c>
      <c r="G88" s="436">
        <v>0</v>
      </c>
      <c r="H88" s="436">
        <v>0</v>
      </c>
      <c r="I88" s="434">
        <v>90</v>
      </c>
      <c r="J88" s="495" t="s">
        <v>869</v>
      </c>
      <c r="K88" s="445">
        <f>H88-F88</f>
        <v>-36</v>
      </c>
      <c r="L88" s="445">
        <v>100</v>
      </c>
      <c r="M88" s="495">
        <f>(K88*N88)-100</f>
        <v>-2800</v>
      </c>
      <c r="N88" s="495">
        <v>75</v>
      </c>
      <c r="O88" s="492" t="s">
        <v>602</v>
      </c>
      <c r="P88" s="493">
        <v>44378</v>
      </c>
      <c r="Q88" s="513"/>
      <c r="R88" s="514" t="s">
        <v>770</v>
      </c>
      <c r="Z88" s="344"/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 ht="14.25">
      <c r="A89" s="580">
        <v>3</v>
      </c>
      <c r="B89" s="582">
        <v>44378</v>
      </c>
      <c r="C89" s="406" t="s">
        <v>833</v>
      </c>
      <c r="D89" s="446" t="s">
        <v>866</v>
      </c>
      <c r="E89" s="423" t="s">
        <v>539</v>
      </c>
      <c r="F89" s="423">
        <v>340</v>
      </c>
      <c r="G89" s="423">
        <v>90</v>
      </c>
      <c r="H89" s="423">
        <v>335</v>
      </c>
      <c r="I89" s="447"/>
      <c r="J89" s="584" t="s">
        <v>907</v>
      </c>
      <c r="K89" s="448">
        <v>-5</v>
      </c>
      <c r="L89" s="448">
        <v>100</v>
      </c>
      <c r="M89" s="584">
        <f>(60*N89)-200</f>
        <v>1300</v>
      </c>
      <c r="N89" s="584">
        <v>25</v>
      </c>
      <c r="O89" s="576" t="s">
        <v>538</v>
      </c>
      <c r="P89" s="578">
        <v>44382</v>
      </c>
      <c r="Q89" s="513"/>
      <c r="R89" s="514" t="s">
        <v>541</v>
      </c>
      <c r="Z89" s="344"/>
      <c r="AA89" s="344"/>
      <c r="AB89" s="344"/>
      <c r="AC89" s="344"/>
      <c r="AD89" s="344"/>
      <c r="AE89" s="344"/>
      <c r="AF89" s="344"/>
      <c r="AG89" s="344"/>
      <c r="AH89" s="344"/>
    </row>
    <row r="90" spans="1:34" s="37" customFormat="1" ht="14.25">
      <c r="A90" s="581"/>
      <c r="B90" s="583"/>
      <c r="C90" s="406" t="s">
        <v>834</v>
      </c>
      <c r="D90" s="446" t="s">
        <v>867</v>
      </c>
      <c r="E90" s="423" t="s">
        <v>820</v>
      </c>
      <c r="F90" s="423">
        <v>65</v>
      </c>
      <c r="G90" s="423"/>
      <c r="H90" s="423">
        <v>0</v>
      </c>
      <c r="I90" s="447"/>
      <c r="J90" s="585"/>
      <c r="K90" s="448">
        <v>65</v>
      </c>
      <c r="L90" s="448">
        <v>100</v>
      </c>
      <c r="M90" s="585"/>
      <c r="N90" s="585"/>
      <c r="O90" s="577"/>
      <c r="P90" s="579"/>
      <c r="Q90" s="513"/>
      <c r="R90" s="514" t="s">
        <v>541</v>
      </c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34" s="37" customFormat="1" ht="14.25">
      <c r="A91" s="523">
        <v>4</v>
      </c>
      <c r="B91" s="450">
        <v>44378</v>
      </c>
      <c r="C91" s="451"/>
      <c r="D91" s="406" t="s">
        <v>851</v>
      </c>
      <c r="E91" s="423" t="s">
        <v>820</v>
      </c>
      <c r="F91" s="423">
        <v>10.75</v>
      </c>
      <c r="G91" s="533">
        <v>14.5</v>
      </c>
      <c r="H91" s="423">
        <v>8.3000000000000007</v>
      </c>
      <c r="I91" s="447">
        <v>5</v>
      </c>
      <c r="J91" s="520" t="s">
        <v>929</v>
      </c>
      <c r="K91" s="448">
        <f>F91-H91</f>
        <v>2.4499999999999993</v>
      </c>
      <c r="L91" s="448">
        <v>100</v>
      </c>
      <c r="M91" s="520">
        <f>(K91*N91)-100</f>
        <v>3729.349999999999</v>
      </c>
      <c r="N91" s="447">
        <v>1563</v>
      </c>
      <c r="O91" s="453" t="s">
        <v>538</v>
      </c>
      <c r="P91" s="454">
        <v>44383</v>
      </c>
      <c r="Q91" s="513"/>
      <c r="R91" s="514" t="s">
        <v>770</v>
      </c>
      <c r="Z91" s="344"/>
      <c r="AA91" s="344"/>
      <c r="AB91" s="344"/>
      <c r="AC91" s="344"/>
      <c r="AD91" s="344"/>
      <c r="AE91" s="344"/>
      <c r="AF91" s="344"/>
      <c r="AG91" s="344"/>
      <c r="AH91" s="344"/>
    </row>
    <row r="92" spans="1:34" s="37" customFormat="1" ht="14.25">
      <c r="A92" s="518">
        <v>5</v>
      </c>
      <c r="B92" s="450">
        <v>44378</v>
      </c>
      <c r="C92" s="406"/>
      <c r="D92" s="446" t="s">
        <v>868</v>
      </c>
      <c r="E92" s="423" t="s">
        <v>820</v>
      </c>
      <c r="F92" s="423">
        <v>13.5</v>
      </c>
      <c r="G92" s="423">
        <v>19</v>
      </c>
      <c r="H92" s="423">
        <v>10.3</v>
      </c>
      <c r="I92" s="447">
        <v>2</v>
      </c>
      <c r="J92" s="520" t="s">
        <v>928</v>
      </c>
      <c r="K92" s="448">
        <f>F92-H92</f>
        <v>3.1999999999999993</v>
      </c>
      <c r="L92" s="448">
        <v>100</v>
      </c>
      <c r="M92" s="520">
        <f>(K92*N92)-100</f>
        <v>3899.9999999999991</v>
      </c>
      <c r="N92" s="520">
        <v>1250</v>
      </c>
      <c r="O92" s="453" t="s">
        <v>538</v>
      </c>
      <c r="P92" s="454">
        <v>44383</v>
      </c>
      <c r="Q92" s="513"/>
      <c r="R92" s="514" t="s">
        <v>541</v>
      </c>
      <c r="Z92" s="344"/>
      <c r="AA92" s="344"/>
      <c r="AB92" s="344"/>
      <c r="AC92" s="344"/>
      <c r="AD92" s="344"/>
      <c r="AE92" s="344"/>
      <c r="AF92" s="344"/>
      <c r="AG92" s="344"/>
      <c r="AH92" s="344"/>
    </row>
    <row r="93" spans="1:34" s="37" customFormat="1" ht="14.25">
      <c r="A93" s="485">
        <v>6</v>
      </c>
      <c r="B93" s="489">
        <v>44382</v>
      </c>
      <c r="C93" s="381"/>
      <c r="D93" s="437" t="s">
        <v>916</v>
      </c>
      <c r="E93" s="382" t="s">
        <v>820</v>
      </c>
      <c r="F93" s="382" t="s">
        <v>917</v>
      </c>
      <c r="G93" s="382">
        <v>3.05</v>
      </c>
      <c r="H93" s="382"/>
      <c r="I93" s="438">
        <v>0.1</v>
      </c>
      <c r="J93" s="517" t="s">
        <v>540</v>
      </c>
      <c r="K93" s="439"/>
      <c r="L93" s="439"/>
      <c r="M93" s="491"/>
      <c r="N93" s="491"/>
      <c r="O93" s="486"/>
      <c r="P93" s="487"/>
      <c r="Q93" s="513"/>
      <c r="R93" s="514" t="s">
        <v>770</v>
      </c>
      <c r="Z93" s="344"/>
      <c r="AA93" s="344"/>
      <c r="AB93" s="344"/>
      <c r="AC93" s="344"/>
      <c r="AD93" s="344"/>
      <c r="AE93" s="344"/>
      <c r="AF93" s="344"/>
      <c r="AG93" s="344"/>
      <c r="AH93" s="344"/>
    </row>
    <row r="94" spans="1:34" s="37" customFormat="1" ht="14.25">
      <c r="A94" s="518">
        <v>7</v>
      </c>
      <c r="B94" s="519">
        <v>44383</v>
      </c>
      <c r="C94" s="406"/>
      <c r="D94" s="446" t="s">
        <v>930</v>
      </c>
      <c r="E94" s="423" t="s">
        <v>539</v>
      </c>
      <c r="F94" s="423">
        <v>50</v>
      </c>
      <c r="G94" s="423">
        <v>14</v>
      </c>
      <c r="H94" s="423">
        <v>63.5</v>
      </c>
      <c r="I94" s="447" t="s">
        <v>931</v>
      </c>
      <c r="J94" s="520" t="s">
        <v>932</v>
      </c>
      <c r="K94" s="448">
        <f>H94-F94</f>
        <v>13.5</v>
      </c>
      <c r="L94" s="448">
        <v>100</v>
      </c>
      <c r="M94" s="520">
        <f>(K94*N94)-100</f>
        <v>912.5</v>
      </c>
      <c r="N94" s="520">
        <v>75</v>
      </c>
      <c r="O94" s="453" t="s">
        <v>538</v>
      </c>
      <c r="P94" s="454">
        <v>44383</v>
      </c>
      <c r="Q94" s="513"/>
      <c r="R94" s="514" t="s">
        <v>541</v>
      </c>
      <c r="Z94" s="344"/>
      <c r="AA94" s="344"/>
      <c r="AB94" s="344"/>
      <c r="AC94" s="344"/>
      <c r="AD94" s="344"/>
      <c r="AE94" s="344"/>
      <c r="AF94" s="344"/>
      <c r="AG94" s="344"/>
      <c r="AH94" s="344"/>
    </row>
    <row r="95" spans="1:34" s="37" customFormat="1" ht="14.25">
      <c r="A95" s="485">
        <v>8</v>
      </c>
      <c r="B95" s="489">
        <v>44384</v>
      </c>
      <c r="C95" s="381"/>
      <c r="D95" s="437" t="s">
        <v>959</v>
      </c>
      <c r="E95" s="382" t="s">
        <v>539</v>
      </c>
      <c r="F95" s="382" t="s">
        <v>960</v>
      </c>
      <c r="G95" s="382">
        <v>0.9</v>
      </c>
      <c r="H95" s="382"/>
      <c r="I95" s="438">
        <v>4</v>
      </c>
      <c r="J95" s="538" t="s">
        <v>540</v>
      </c>
      <c r="K95" s="439"/>
      <c r="L95" s="439"/>
      <c r="M95" s="491"/>
      <c r="N95" s="491"/>
      <c r="O95" s="486"/>
      <c r="P95" s="487"/>
      <c r="Q95" s="513"/>
      <c r="R95" s="514" t="s">
        <v>541</v>
      </c>
      <c r="Z95" s="344"/>
      <c r="AA95" s="344"/>
      <c r="AB95" s="344"/>
      <c r="AC95" s="344"/>
      <c r="AD95" s="344"/>
      <c r="AE95" s="344"/>
      <c r="AF95" s="344"/>
      <c r="AG95" s="344"/>
      <c r="AH95" s="344"/>
    </row>
    <row r="96" spans="1:34" s="37" customFormat="1" ht="14.25">
      <c r="A96" s="543">
        <v>9</v>
      </c>
      <c r="B96" s="544">
        <v>44384</v>
      </c>
      <c r="C96" s="406"/>
      <c r="D96" s="446" t="s">
        <v>961</v>
      </c>
      <c r="E96" s="423" t="s">
        <v>539</v>
      </c>
      <c r="F96" s="423">
        <v>42</v>
      </c>
      <c r="G96" s="423">
        <v>12</v>
      </c>
      <c r="H96" s="423">
        <v>53.5</v>
      </c>
      <c r="I96" s="447" t="s">
        <v>962</v>
      </c>
      <c r="J96" s="546" t="s">
        <v>993</v>
      </c>
      <c r="K96" s="448">
        <f>H96-F96</f>
        <v>11.5</v>
      </c>
      <c r="L96" s="448">
        <v>100</v>
      </c>
      <c r="M96" s="546">
        <f>(K96*N96)-100</f>
        <v>762.5</v>
      </c>
      <c r="N96" s="546">
        <v>75</v>
      </c>
      <c r="O96" s="453" t="s">
        <v>538</v>
      </c>
      <c r="P96" s="454">
        <v>44385</v>
      </c>
      <c r="Q96" s="513"/>
      <c r="R96" s="514" t="s">
        <v>541</v>
      </c>
      <c r="Z96" s="344"/>
      <c r="AA96" s="344"/>
      <c r="AB96" s="344"/>
      <c r="AC96" s="344"/>
      <c r="AD96" s="344"/>
      <c r="AE96" s="344"/>
      <c r="AF96" s="344"/>
      <c r="AG96" s="344"/>
      <c r="AH96" s="344"/>
    </row>
    <row r="97" spans="1:34" s="37" customFormat="1" ht="15">
      <c r="A97" s="386">
        <v>10</v>
      </c>
      <c r="B97" s="489">
        <v>44385</v>
      </c>
      <c r="C97" s="458"/>
      <c r="D97" s="381" t="s">
        <v>990</v>
      </c>
      <c r="E97" s="382" t="s">
        <v>539</v>
      </c>
      <c r="F97" s="382" t="s">
        <v>991</v>
      </c>
      <c r="G97" s="382">
        <v>16</v>
      </c>
      <c r="H97" s="382"/>
      <c r="I97" s="438" t="s">
        <v>992</v>
      </c>
      <c r="J97" s="438" t="s">
        <v>540</v>
      </c>
      <c r="K97" s="438"/>
      <c r="L97" s="438"/>
      <c r="M97" s="441"/>
      <c r="N97" s="438"/>
      <c r="O97" s="442"/>
      <c r="P97" s="498"/>
      <c r="Q97" s="513"/>
      <c r="R97" s="514"/>
      <c r="Z97" s="344"/>
      <c r="AA97" s="344"/>
      <c r="AB97" s="344"/>
      <c r="AC97" s="344"/>
      <c r="AD97" s="344"/>
      <c r="AE97" s="344"/>
      <c r="AF97" s="344"/>
      <c r="AG97" s="344"/>
      <c r="AH97" s="344"/>
    </row>
    <row r="98" spans="1:34" s="37" customFormat="1" ht="15">
      <c r="A98" s="386">
        <v>11</v>
      </c>
      <c r="B98" s="550">
        <v>44385</v>
      </c>
      <c r="C98" s="458"/>
      <c r="D98" s="381" t="s">
        <v>851</v>
      </c>
      <c r="E98" s="382" t="s">
        <v>820</v>
      </c>
      <c r="F98" s="382" t="s">
        <v>994</v>
      </c>
      <c r="G98" s="382">
        <v>15.2</v>
      </c>
      <c r="H98" s="382"/>
      <c r="I98" s="438">
        <v>5</v>
      </c>
      <c r="J98" s="438" t="s">
        <v>540</v>
      </c>
      <c r="K98" s="438"/>
      <c r="L98" s="438"/>
      <c r="M98" s="441"/>
      <c r="N98" s="438"/>
      <c r="O98" s="442"/>
      <c r="P98" s="498"/>
      <c r="Q98" s="513"/>
      <c r="R98" s="514"/>
      <c r="Z98" s="344"/>
      <c r="AA98" s="344"/>
      <c r="AB98" s="344"/>
      <c r="AC98" s="344"/>
      <c r="AD98" s="344"/>
      <c r="AE98" s="344"/>
      <c r="AF98" s="344"/>
      <c r="AG98" s="344"/>
      <c r="AH98" s="344"/>
    </row>
    <row r="99" spans="1:34" s="37" customFormat="1" ht="15">
      <c r="A99" s="386">
        <v>12</v>
      </c>
      <c r="B99" s="550">
        <v>44385</v>
      </c>
      <c r="C99" s="458"/>
      <c r="D99" s="381" t="s">
        <v>995</v>
      </c>
      <c r="E99" s="382" t="s">
        <v>820</v>
      </c>
      <c r="F99" s="382" t="s">
        <v>996</v>
      </c>
      <c r="G99" s="382">
        <v>25</v>
      </c>
      <c r="H99" s="382"/>
      <c r="I99" s="438">
        <v>0.1</v>
      </c>
      <c r="J99" s="438" t="s">
        <v>540</v>
      </c>
      <c r="K99" s="438"/>
      <c r="L99" s="438"/>
      <c r="M99" s="441"/>
      <c r="N99" s="438"/>
      <c r="O99" s="442"/>
      <c r="P99" s="498"/>
      <c r="Q99" s="513"/>
      <c r="R99" s="514"/>
      <c r="Z99" s="344"/>
      <c r="AA99" s="344"/>
      <c r="AB99" s="344"/>
      <c r="AC99" s="344"/>
      <c r="AD99" s="344"/>
      <c r="AE99" s="344"/>
      <c r="AF99" s="344"/>
      <c r="AG99" s="344"/>
      <c r="AH99" s="344"/>
    </row>
    <row r="100" spans="1:34" s="37" customFormat="1" ht="15">
      <c r="A100" s="386"/>
      <c r="B100" s="550"/>
      <c r="C100" s="458"/>
      <c r="D100" s="381"/>
      <c r="E100" s="382"/>
      <c r="F100" s="382"/>
      <c r="G100" s="382"/>
      <c r="H100" s="382"/>
      <c r="I100" s="438"/>
      <c r="J100" s="438"/>
      <c r="K100" s="438"/>
      <c r="L100" s="438"/>
      <c r="M100" s="441"/>
      <c r="N100" s="438"/>
      <c r="O100" s="442"/>
      <c r="P100" s="498"/>
      <c r="Q100" s="513"/>
      <c r="R100" s="514"/>
      <c r="Z100" s="344"/>
      <c r="AA100" s="344"/>
      <c r="AB100" s="344"/>
      <c r="AC100" s="344"/>
      <c r="AD100" s="344"/>
      <c r="AE100" s="344"/>
      <c r="AF100" s="344"/>
      <c r="AG100" s="344"/>
      <c r="AH100" s="344"/>
    </row>
    <row r="101" spans="1:34" s="37" customFormat="1" ht="14.25">
      <c r="A101" s="386"/>
      <c r="B101" s="457"/>
      <c r="C101" s="458"/>
      <c r="D101" s="381"/>
      <c r="E101" s="382"/>
      <c r="F101" s="382"/>
      <c r="G101" s="382"/>
      <c r="H101" s="382"/>
      <c r="I101" s="438"/>
      <c r="J101" s="438"/>
      <c r="K101" s="438"/>
      <c r="L101" s="438"/>
      <c r="M101" s="441"/>
      <c r="N101" s="438"/>
      <c r="O101" s="442"/>
      <c r="P101" s="443"/>
      <c r="Q101" s="513"/>
      <c r="R101" s="514"/>
      <c r="Z101" s="344"/>
      <c r="AA101" s="344"/>
      <c r="AB101" s="344"/>
      <c r="AC101" s="344"/>
      <c r="AD101" s="344"/>
      <c r="AE101" s="344"/>
      <c r="AF101" s="344"/>
      <c r="AG101" s="344"/>
      <c r="AH101" s="344"/>
    </row>
    <row r="102" spans="1:34" s="37" customFormat="1" ht="14.25">
      <c r="B102" s="513"/>
      <c r="C102" s="513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AA102" s="344"/>
      <c r="AB102" s="344"/>
      <c r="AC102" s="344"/>
      <c r="AD102" s="344"/>
      <c r="AE102" s="344"/>
      <c r="AF102" s="344"/>
      <c r="AG102" s="344"/>
      <c r="AH102" s="344"/>
    </row>
    <row r="103" spans="1:34" s="37" customFormat="1">
      <c r="AA103" s="344"/>
      <c r="AB103" s="344"/>
      <c r="AC103" s="344"/>
      <c r="AD103" s="344"/>
      <c r="AE103" s="344"/>
      <c r="AF103" s="344"/>
      <c r="AG103" s="344"/>
      <c r="AH103" s="344"/>
    </row>
    <row r="104" spans="1:34" s="37" customFormat="1" ht="14.25">
      <c r="A104" s="334"/>
      <c r="B104" s="335"/>
      <c r="C104" s="335"/>
      <c r="D104" s="336"/>
      <c r="E104" s="334"/>
      <c r="F104" s="345"/>
      <c r="G104" s="334"/>
      <c r="H104" s="334"/>
      <c r="I104" s="334"/>
      <c r="J104" s="335"/>
      <c r="K104" s="346"/>
      <c r="L104" s="334"/>
      <c r="M104" s="334"/>
      <c r="N104" s="334"/>
      <c r="O104" s="347"/>
      <c r="P104" s="343"/>
      <c r="Q104" s="343"/>
      <c r="R104" s="314"/>
      <c r="Z104" s="344"/>
      <c r="AA104" s="344"/>
      <c r="AB104" s="344"/>
      <c r="AC104" s="344"/>
      <c r="AD104" s="344"/>
      <c r="AE104" s="344"/>
      <c r="AF104" s="344"/>
      <c r="AG104" s="344"/>
      <c r="AH104" s="344"/>
    </row>
    <row r="105" spans="1:34" ht="15">
      <c r="A105" s="96" t="s">
        <v>557</v>
      </c>
      <c r="B105" s="97"/>
      <c r="C105" s="97"/>
      <c r="D105" s="98"/>
      <c r="E105" s="31"/>
      <c r="F105" s="29"/>
      <c r="G105" s="29"/>
      <c r="H105" s="70"/>
      <c r="I105" s="116"/>
      <c r="J105" s="117"/>
      <c r="K105" s="14"/>
      <c r="L105" s="14"/>
      <c r="M105" s="14"/>
      <c r="N105" s="8"/>
      <c r="O105" s="50"/>
      <c r="Q105" s="92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34" ht="38.25">
      <c r="A106" s="17" t="s">
        <v>16</v>
      </c>
      <c r="B106" s="18" t="s">
        <v>516</v>
      </c>
      <c r="C106" s="18"/>
      <c r="D106" s="19" t="s">
        <v>527</v>
      </c>
      <c r="E106" s="18" t="s">
        <v>528</v>
      </c>
      <c r="F106" s="18" t="s">
        <v>529</v>
      </c>
      <c r="G106" s="18" t="s">
        <v>530</v>
      </c>
      <c r="H106" s="18" t="s">
        <v>531</v>
      </c>
      <c r="I106" s="18" t="s">
        <v>532</v>
      </c>
      <c r="J106" s="17" t="s">
        <v>533</v>
      </c>
      <c r="K106" s="59" t="s">
        <v>549</v>
      </c>
      <c r="L106" s="366" t="s">
        <v>796</v>
      </c>
      <c r="M106" s="60" t="s">
        <v>795</v>
      </c>
      <c r="N106" s="18" t="s">
        <v>536</v>
      </c>
      <c r="O106" s="75" t="s">
        <v>537</v>
      </c>
      <c r="P106" s="94"/>
      <c r="Q106" s="8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34" s="37" customFormat="1" ht="14.25">
      <c r="A107" s="456">
        <v>1</v>
      </c>
      <c r="B107" s="457">
        <v>44363</v>
      </c>
      <c r="C107" s="460"/>
      <c r="D107" s="381" t="s">
        <v>510</v>
      </c>
      <c r="E107" s="461" t="s">
        <v>539</v>
      </c>
      <c r="F107" s="382" t="s">
        <v>838</v>
      </c>
      <c r="G107" s="382">
        <v>2070</v>
      </c>
      <c r="H107" s="461"/>
      <c r="I107" s="462" t="s">
        <v>839</v>
      </c>
      <c r="J107" s="438" t="s">
        <v>540</v>
      </c>
      <c r="K107" s="438"/>
      <c r="L107" s="440"/>
      <c r="M107" s="463"/>
      <c r="N107" s="438"/>
      <c r="O107" s="443"/>
      <c r="P107" s="407"/>
      <c r="Q107" s="4"/>
      <c r="R107" s="408" t="s">
        <v>541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34" s="37" customFormat="1" ht="14.25">
      <c r="A108" s="456"/>
      <c r="B108" s="457"/>
      <c r="C108" s="460"/>
      <c r="D108" s="381"/>
      <c r="E108" s="461"/>
      <c r="F108" s="382"/>
      <c r="G108" s="382"/>
      <c r="H108" s="461"/>
      <c r="I108" s="462"/>
      <c r="J108" s="438"/>
      <c r="K108" s="438"/>
      <c r="L108" s="440"/>
      <c r="M108" s="463"/>
      <c r="N108" s="438"/>
      <c r="O108" s="443"/>
      <c r="P108" s="407"/>
      <c r="Q108" s="4"/>
      <c r="R108" s="408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34" s="5" customFormat="1" ht="14.25">
      <c r="A109" s="464"/>
      <c r="B109" s="465"/>
      <c r="C109" s="466"/>
      <c r="D109" s="467"/>
      <c r="E109" s="468"/>
      <c r="F109" s="468"/>
      <c r="G109" s="468"/>
      <c r="H109" s="468"/>
      <c r="I109" s="468"/>
      <c r="J109" s="469"/>
      <c r="K109" s="470"/>
      <c r="L109" s="471"/>
      <c r="M109" s="472"/>
      <c r="N109" s="473"/>
      <c r="O109" s="474"/>
      <c r="P109" s="120"/>
      <c r="Q109"/>
      <c r="R109" s="91"/>
      <c r="T109" s="54"/>
      <c r="U109" s="54"/>
      <c r="V109" s="54"/>
      <c r="W109" s="54"/>
      <c r="X109" s="54"/>
      <c r="Y109" s="54"/>
      <c r="Z109" s="54"/>
    </row>
    <row r="110" spans="1:34">
      <c r="A110" s="20" t="s">
        <v>542</v>
      </c>
      <c r="B110" s="20"/>
      <c r="C110" s="20"/>
      <c r="D110" s="20"/>
      <c r="E110" s="2"/>
      <c r="F110" s="27" t="s">
        <v>544</v>
      </c>
      <c r="G110" s="79"/>
      <c r="H110" s="79"/>
      <c r="I110" s="35"/>
      <c r="J110" s="82"/>
      <c r="K110" s="80"/>
      <c r="L110" s="81"/>
      <c r="M110" s="82"/>
      <c r="N110" s="83"/>
      <c r="O110" s="121"/>
      <c r="P110" s="8"/>
      <c r="Q110" s="13"/>
      <c r="R110" s="93"/>
      <c r="S110" s="13"/>
      <c r="T110" s="13"/>
      <c r="U110" s="13"/>
      <c r="V110" s="13"/>
      <c r="W110" s="13"/>
      <c r="X110" s="13"/>
      <c r="Y110" s="13"/>
    </row>
    <row r="111" spans="1:34">
      <c r="A111" s="26" t="s">
        <v>543</v>
      </c>
      <c r="B111" s="20"/>
      <c r="C111" s="20"/>
      <c r="D111" s="20"/>
      <c r="E111" s="29"/>
      <c r="F111" s="27" t="s">
        <v>546</v>
      </c>
      <c r="G111" s="9"/>
      <c r="H111" s="9"/>
      <c r="I111" s="9"/>
      <c r="J111" s="50"/>
      <c r="K111" s="9"/>
      <c r="L111" s="9"/>
      <c r="M111" s="9"/>
      <c r="N111" s="8"/>
      <c r="O111" s="50"/>
      <c r="Q111" s="4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34">
      <c r="A112" s="26"/>
      <c r="B112" s="20"/>
      <c r="C112" s="20"/>
      <c r="D112" s="20"/>
      <c r="E112" s="29"/>
      <c r="F112" s="27"/>
      <c r="G112" s="9"/>
      <c r="H112" s="9"/>
      <c r="I112" s="9"/>
      <c r="J112" s="50"/>
      <c r="K112" s="9"/>
      <c r="L112" s="9"/>
      <c r="M112" s="9"/>
      <c r="N112" s="8"/>
      <c r="O112" s="50"/>
      <c r="Q112" s="4"/>
      <c r="R112" s="79"/>
      <c r="S112" s="13"/>
      <c r="T112" s="13"/>
      <c r="U112" s="13"/>
      <c r="V112" s="13"/>
      <c r="W112" s="13"/>
      <c r="X112" s="13"/>
      <c r="Y112" s="13"/>
      <c r="Z112" s="13"/>
    </row>
    <row r="113" spans="1:29" ht="15">
      <c r="A113" s="8"/>
      <c r="B113" s="30" t="s">
        <v>799</v>
      </c>
      <c r="C113" s="30"/>
      <c r="D113" s="30"/>
      <c r="E113" s="30"/>
      <c r="F113" s="31"/>
      <c r="G113" s="29"/>
      <c r="H113" s="29"/>
      <c r="I113" s="70"/>
      <c r="J113" s="71"/>
      <c r="K113" s="72"/>
      <c r="L113" s="365"/>
      <c r="M113" s="9"/>
      <c r="N113" s="8"/>
      <c r="O113" s="50"/>
      <c r="Q113" s="4"/>
      <c r="R113" s="79"/>
      <c r="S113" s="13"/>
      <c r="T113" s="13"/>
      <c r="U113" s="13"/>
      <c r="V113" s="13"/>
      <c r="W113" s="13"/>
      <c r="X113" s="13"/>
      <c r="Y113" s="13"/>
      <c r="Z113" s="13"/>
    </row>
    <row r="114" spans="1:29" ht="38.25">
      <c r="A114" s="17" t="s">
        <v>16</v>
      </c>
      <c r="B114" s="18" t="s">
        <v>516</v>
      </c>
      <c r="C114" s="18"/>
      <c r="D114" s="19" t="s">
        <v>527</v>
      </c>
      <c r="E114" s="18" t="s">
        <v>528</v>
      </c>
      <c r="F114" s="18" t="s">
        <v>529</v>
      </c>
      <c r="G114" s="18" t="s">
        <v>548</v>
      </c>
      <c r="H114" s="18" t="s">
        <v>531</v>
      </c>
      <c r="I114" s="18" t="s">
        <v>532</v>
      </c>
      <c r="J114" s="73" t="s">
        <v>533</v>
      </c>
      <c r="K114" s="59" t="s">
        <v>549</v>
      </c>
      <c r="L114" s="74" t="s">
        <v>550</v>
      </c>
      <c r="M114" s="18" t="s">
        <v>551</v>
      </c>
      <c r="N114" s="366" t="s">
        <v>796</v>
      </c>
      <c r="O114" s="60" t="s">
        <v>795</v>
      </c>
      <c r="P114" s="18" t="s">
        <v>536</v>
      </c>
      <c r="Q114" s="75" t="s">
        <v>537</v>
      </c>
      <c r="R114" s="79"/>
      <c r="S114" s="13"/>
      <c r="T114" s="13"/>
      <c r="U114" s="13"/>
      <c r="V114" s="13"/>
      <c r="W114" s="13"/>
      <c r="X114" s="13"/>
      <c r="Y114" s="13"/>
      <c r="Z114" s="13"/>
    </row>
    <row r="115" spans="1:29" ht="14.25">
      <c r="A115" s="339"/>
      <c r="B115" s="348"/>
      <c r="C115" s="352"/>
      <c r="D115" s="360"/>
      <c r="E115" s="353"/>
      <c r="F115" s="373"/>
      <c r="G115" s="358"/>
      <c r="H115" s="353"/>
      <c r="I115" s="350"/>
      <c r="J115" s="383"/>
      <c r="K115" s="383"/>
      <c r="L115" s="384"/>
      <c r="M115" s="382"/>
      <c r="N115" s="384"/>
      <c r="O115" s="372"/>
      <c r="P115" s="354"/>
      <c r="Q115" s="367"/>
      <c r="R115" s="380"/>
      <c r="S115" s="371"/>
      <c r="T115" s="13"/>
      <c r="U115" s="379"/>
      <c r="V115" s="379"/>
      <c r="W115" s="379"/>
      <c r="X115" s="379"/>
      <c r="Y115" s="379"/>
      <c r="Z115" s="379"/>
      <c r="AA115" s="344"/>
      <c r="AB115" s="344"/>
      <c r="AC115" s="344"/>
    </row>
    <row r="116" spans="1:29" ht="14.25">
      <c r="A116" s="339"/>
      <c r="B116" s="348"/>
      <c r="C116" s="352"/>
      <c r="D116" s="360"/>
      <c r="E116" s="353"/>
      <c r="F116" s="373"/>
      <c r="G116" s="358"/>
      <c r="H116" s="353"/>
      <c r="I116" s="350"/>
      <c r="J116" s="383"/>
      <c r="K116" s="383"/>
      <c r="L116" s="384"/>
      <c r="M116" s="382"/>
      <c r="N116" s="384"/>
      <c r="O116" s="372"/>
      <c r="P116" s="354"/>
      <c r="Q116" s="367"/>
      <c r="R116" s="380"/>
      <c r="S116" s="371"/>
      <c r="T116" s="13"/>
      <c r="U116" s="379"/>
      <c r="V116" s="379"/>
      <c r="W116" s="379"/>
      <c r="X116" s="379"/>
      <c r="Y116" s="379"/>
      <c r="Z116" s="379"/>
      <c r="AA116" s="344"/>
      <c r="AB116" s="344"/>
      <c r="AC116" s="344"/>
    </row>
    <row r="117" spans="1:29" s="344" customFormat="1" ht="14.25">
      <c r="A117" s="339"/>
      <c r="B117" s="348"/>
      <c r="C117" s="352"/>
      <c r="D117" s="360"/>
      <c r="E117" s="353"/>
      <c r="F117" s="373"/>
      <c r="G117" s="358"/>
      <c r="H117" s="353"/>
      <c r="I117" s="350"/>
      <c r="J117" s="383"/>
      <c r="K117" s="383"/>
      <c r="L117" s="384"/>
      <c r="M117" s="382"/>
      <c r="N117" s="384"/>
      <c r="O117" s="372"/>
      <c r="P117" s="354"/>
      <c r="Q117" s="367"/>
      <c r="R117" s="378"/>
      <c r="S117" s="379"/>
      <c r="T117" s="379"/>
      <c r="U117" s="379"/>
      <c r="V117" s="379"/>
      <c r="W117" s="379"/>
      <c r="X117" s="379"/>
      <c r="Y117" s="379"/>
      <c r="Z117" s="379"/>
    </row>
    <row r="118" spans="1:29" s="344" customFormat="1" ht="14.25">
      <c r="A118" s="339"/>
      <c r="B118" s="348"/>
      <c r="C118" s="352"/>
      <c r="D118" s="360"/>
      <c r="E118" s="353"/>
      <c r="F118" s="383"/>
      <c r="G118" s="361"/>
      <c r="H118" s="353"/>
      <c r="I118" s="350"/>
      <c r="J118" s="383"/>
      <c r="K118" s="383"/>
      <c r="L118" s="384"/>
      <c r="M118" s="382"/>
      <c r="N118" s="384"/>
      <c r="O118" s="372"/>
      <c r="P118" s="354"/>
      <c r="Q118" s="367"/>
      <c r="R118" s="378"/>
      <c r="S118" s="379"/>
      <c r="T118" s="379"/>
      <c r="U118" s="379"/>
      <c r="V118" s="379"/>
      <c r="W118" s="379"/>
      <c r="X118" s="379"/>
      <c r="Y118" s="379"/>
      <c r="Z118" s="379"/>
    </row>
    <row r="119" spans="1:29" s="344" customFormat="1" ht="14.25">
      <c r="A119" s="339"/>
      <c r="B119" s="348"/>
      <c r="C119" s="352"/>
      <c r="D119" s="360"/>
      <c r="E119" s="353"/>
      <c r="F119" s="383"/>
      <c r="G119" s="361"/>
      <c r="H119" s="353"/>
      <c r="I119" s="350"/>
      <c r="J119" s="383"/>
      <c r="K119" s="383"/>
      <c r="L119" s="384"/>
      <c r="M119" s="382"/>
      <c r="N119" s="384"/>
      <c r="O119" s="372"/>
      <c r="P119" s="354"/>
      <c r="Q119" s="367"/>
      <c r="R119" s="378"/>
      <c r="S119" s="379"/>
      <c r="T119" s="379"/>
      <c r="U119" s="379"/>
      <c r="V119" s="379"/>
      <c r="W119" s="379"/>
      <c r="X119" s="379"/>
      <c r="Y119" s="379"/>
      <c r="Z119" s="379"/>
    </row>
    <row r="120" spans="1:29" s="344" customFormat="1" ht="14.25">
      <c r="A120" s="339"/>
      <c r="B120" s="348"/>
      <c r="C120" s="352"/>
      <c r="D120" s="360"/>
      <c r="E120" s="353"/>
      <c r="F120" s="373"/>
      <c r="G120" s="358"/>
      <c r="H120" s="353"/>
      <c r="I120" s="350"/>
      <c r="J120" s="383"/>
      <c r="K120" s="375"/>
      <c r="L120" s="384"/>
      <c r="M120" s="382"/>
      <c r="N120" s="384"/>
      <c r="O120" s="372"/>
      <c r="P120" s="377"/>
      <c r="Q120" s="367"/>
      <c r="R120" s="378"/>
      <c r="S120" s="379"/>
      <c r="T120" s="379"/>
      <c r="U120" s="379"/>
      <c r="V120" s="379"/>
      <c r="W120" s="379"/>
      <c r="X120" s="379"/>
      <c r="Y120" s="379"/>
      <c r="Z120" s="379"/>
    </row>
    <row r="121" spans="1:29" s="344" customFormat="1" ht="14.25">
      <c r="A121" s="339"/>
      <c r="B121" s="348"/>
      <c r="C121" s="352"/>
      <c r="D121" s="360"/>
      <c r="E121" s="353"/>
      <c r="F121" s="373"/>
      <c r="G121" s="358"/>
      <c r="H121" s="353"/>
      <c r="I121" s="350"/>
      <c r="J121" s="375"/>
      <c r="K121" s="375"/>
      <c r="L121" s="375"/>
      <c r="M121" s="375"/>
      <c r="N121" s="376"/>
      <c r="O121" s="385"/>
      <c r="P121" s="377"/>
      <c r="Q121" s="367"/>
      <c r="R121" s="378"/>
      <c r="S121" s="379"/>
      <c r="T121" s="379"/>
      <c r="U121" s="379"/>
      <c r="V121" s="379"/>
      <c r="W121" s="379"/>
      <c r="X121" s="379"/>
      <c r="Y121" s="379"/>
      <c r="Z121" s="379"/>
    </row>
    <row r="122" spans="1:29" s="344" customFormat="1" ht="14.25">
      <c r="A122" s="339"/>
      <c r="B122" s="348"/>
      <c r="C122" s="352"/>
      <c r="D122" s="360"/>
      <c r="E122" s="353"/>
      <c r="F122" s="383"/>
      <c r="G122" s="361"/>
      <c r="H122" s="353"/>
      <c r="I122" s="350"/>
      <c r="J122" s="383"/>
      <c r="K122" s="383"/>
      <c r="L122" s="384"/>
      <c r="M122" s="382"/>
      <c r="N122" s="384"/>
      <c r="O122" s="372"/>
      <c r="P122" s="354"/>
      <c r="Q122" s="367"/>
      <c r="R122" s="380"/>
      <c r="S122" s="371"/>
      <c r="T122" s="379"/>
      <c r="U122" s="379"/>
      <c r="V122" s="379"/>
      <c r="W122" s="379"/>
      <c r="X122" s="379"/>
      <c r="Y122" s="379"/>
      <c r="Z122" s="379"/>
    </row>
    <row r="123" spans="1:29" s="344" customFormat="1" ht="14.25">
      <c r="A123" s="339"/>
      <c r="B123" s="348"/>
      <c r="C123" s="352"/>
      <c r="D123" s="360"/>
      <c r="E123" s="353"/>
      <c r="F123" s="373"/>
      <c r="G123" s="358"/>
      <c r="H123" s="353"/>
      <c r="I123" s="350"/>
      <c r="J123" s="333"/>
      <c r="K123" s="333"/>
      <c r="L123" s="333"/>
      <c r="M123" s="333"/>
      <c r="N123" s="374"/>
      <c r="O123" s="372"/>
      <c r="P123" s="355"/>
      <c r="Q123" s="367"/>
      <c r="R123" s="380"/>
      <c r="S123" s="371"/>
      <c r="T123" s="379"/>
      <c r="U123" s="379"/>
      <c r="V123" s="379"/>
      <c r="W123" s="379"/>
      <c r="X123" s="379"/>
      <c r="Y123" s="379"/>
      <c r="Z123" s="379"/>
    </row>
    <row r="124" spans="1:29">
      <c r="A124" s="26"/>
      <c r="B124" s="20"/>
      <c r="C124" s="20"/>
      <c r="D124" s="20"/>
      <c r="E124" s="29"/>
      <c r="F124" s="27"/>
      <c r="G124" s="9"/>
      <c r="H124" s="9"/>
      <c r="I124" s="9"/>
      <c r="J124" s="50"/>
      <c r="K124" s="9"/>
      <c r="L124" s="9"/>
      <c r="M124" s="9"/>
      <c r="N124" s="8"/>
      <c r="O124" s="50"/>
      <c r="P124" s="4"/>
      <c r="Q124" s="8"/>
      <c r="R124" s="138"/>
      <c r="S124" s="13"/>
      <c r="T124" s="13"/>
      <c r="U124" s="13"/>
      <c r="V124" s="13"/>
      <c r="W124" s="13"/>
      <c r="X124" s="13"/>
      <c r="Y124" s="13"/>
      <c r="Z124" s="13"/>
    </row>
    <row r="125" spans="1:29">
      <c r="A125" s="26"/>
      <c r="B125" s="20"/>
      <c r="C125" s="20"/>
      <c r="D125" s="20"/>
      <c r="E125" s="29"/>
      <c r="F125" s="27"/>
      <c r="G125" s="38"/>
      <c r="H125" s="39"/>
      <c r="I125" s="79"/>
      <c r="J125" s="14"/>
      <c r="K125" s="80"/>
      <c r="L125" s="81"/>
      <c r="M125" s="82"/>
      <c r="N125" s="83"/>
      <c r="O125" s="84"/>
      <c r="P125" s="8"/>
      <c r="Q125" s="13"/>
      <c r="R125" s="138"/>
      <c r="S125" s="13"/>
      <c r="T125" s="13"/>
      <c r="U125" s="13"/>
      <c r="V125" s="13"/>
      <c r="W125" s="13"/>
      <c r="X125" s="13"/>
      <c r="Y125" s="13"/>
      <c r="Z125" s="13"/>
    </row>
    <row r="126" spans="1:29">
      <c r="A126" s="34"/>
      <c r="B126" s="42"/>
      <c r="C126" s="99"/>
      <c r="D126" s="3"/>
      <c r="E126" s="35"/>
      <c r="F126" s="79"/>
      <c r="G126" s="38"/>
      <c r="H126" s="39"/>
      <c r="I126" s="79"/>
      <c r="J126" s="14"/>
      <c r="K126" s="80"/>
      <c r="L126" s="81"/>
      <c r="M126" s="82"/>
      <c r="N126" s="83"/>
      <c r="O126" s="84"/>
      <c r="P126" s="8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9" ht="15">
      <c r="A127" s="2"/>
      <c r="B127" s="100" t="s">
        <v>558</v>
      </c>
      <c r="C127" s="100"/>
      <c r="D127" s="100"/>
      <c r="E127" s="100"/>
      <c r="F127" s="14"/>
      <c r="G127" s="14"/>
      <c r="H127" s="101"/>
      <c r="I127" s="14"/>
      <c r="J127" s="71"/>
      <c r="K127" s="72"/>
      <c r="L127" s="14"/>
      <c r="M127" s="14"/>
      <c r="N127" s="13"/>
      <c r="O127" s="95"/>
      <c r="P127" s="8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9" ht="38.25">
      <c r="A128" s="17" t="s">
        <v>16</v>
      </c>
      <c r="B128" s="18" t="s">
        <v>516</v>
      </c>
      <c r="C128" s="18"/>
      <c r="D128" s="19" t="s">
        <v>527</v>
      </c>
      <c r="E128" s="18" t="s">
        <v>528</v>
      </c>
      <c r="F128" s="18" t="s">
        <v>529</v>
      </c>
      <c r="G128" s="18" t="s">
        <v>559</v>
      </c>
      <c r="H128" s="18" t="s">
        <v>560</v>
      </c>
      <c r="I128" s="18" t="s">
        <v>532</v>
      </c>
      <c r="J128" s="58" t="s">
        <v>533</v>
      </c>
      <c r="K128" s="18" t="s">
        <v>534</v>
      </c>
      <c r="L128" s="18" t="s">
        <v>535</v>
      </c>
      <c r="M128" s="18" t="s">
        <v>536</v>
      </c>
      <c r="N128" s="19" t="s">
        <v>537</v>
      </c>
      <c r="O128" s="95"/>
      <c r="P128" s="8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</v>
      </c>
      <c r="B129" s="102">
        <v>41579</v>
      </c>
      <c r="C129" s="102"/>
      <c r="D129" s="103" t="s">
        <v>561</v>
      </c>
      <c r="E129" s="104" t="s">
        <v>562</v>
      </c>
      <c r="F129" s="105">
        <v>82</v>
      </c>
      <c r="G129" s="104" t="s">
        <v>563</v>
      </c>
      <c r="H129" s="104">
        <v>100</v>
      </c>
      <c r="I129" s="122">
        <v>100</v>
      </c>
      <c r="J129" s="123" t="s">
        <v>564</v>
      </c>
      <c r="K129" s="124">
        <f t="shared" ref="K129:K160" si="58">H129-F129</f>
        <v>18</v>
      </c>
      <c r="L129" s="125">
        <f t="shared" ref="L129:L160" si="59">K129/F129</f>
        <v>0.21951219512195122</v>
      </c>
      <c r="M129" s="126" t="s">
        <v>538</v>
      </c>
      <c r="N129" s="127">
        <v>42657</v>
      </c>
      <c r="O129" s="50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2</v>
      </c>
      <c r="B130" s="102">
        <v>41794</v>
      </c>
      <c r="C130" s="102"/>
      <c r="D130" s="103" t="s">
        <v>565</v>
      </c>
      <c r="E130" s="104" t="s">
        <v>539</v>
      </c>
      <c r="F130" s="105">
        <v>257</v>
      </c>
      <c r="G130" s="104" t="s">
        <v>563</v>
      </c>
      <c r="H130" s="104">
        <v>300</v>
      </c>
      <c r="I130" s="122">
        <v>300</v>
      </c>
      <c r="J130" s="123" t="s">
        <v>564</v>
      </c>
      <c r="K130" s="124">
        <f t="shared" si="58"/>
        <v>43</v>
      </c>
      <c r="L130" s="125">
        <f t="shared" si="59"/>
        <v>0.16731517509727625</v>
      </c>
      <c r="M130" s="126" t="s">
        <v>538</v>
      </c>
      <c r="N130" s="127">
        <v>41822</v>
      </c>
      <c r="O130" s="50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3</v>
      </c>
      <c r="B131" s="102">
        <v>41828</v>
      </c>
      <c r="C131" s="102"/>
      <c r="D131" s="103" t="s">
        <v>566</v>
      </c>
      <c r="E131" s="104" t="s">
        <v>539</v>
      </c>
      <c r="F131" s="105">
        <v>393</v>
      </c>
      <c r="G131" s="104" t="s">
        <v>563</v>
      </c>
      <c r="H131" s="104">
        <v>468</v>
      </c>
      <c r="I131" s="122">
        <v>468</v>
      </c>
      <c r="J131" s="123" t="s">
        <v>564</v>
      </c>
      <c r="K131" s="124">
        <f t="shared" si="58"/>
        <v>75</v>
      </c>
      <c r="L131" s="125">
        <f t="shared" si="59"/>
        <v>0.19083969465648856</v>
      </c>
      <c r="M131" s="126" t="s">
        <v>538</v>
      </c>
      <c r="N131" s="127">
        <v>41863</v>
      </c>
      <c r="O131" s="50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4</v>
      </c>
      <c r="B132" s="102">
        <v>41857</v>
      </c>
      <c r="C132" s="102"/>
      <c r="D132" s="103" t="s">
        <v>567</v>
      </c>
      <c r="E132" s="104" t="s">
        <v>539</v>
      </c>
      <c r="F132" s="105">
        <v>205</v>
      </c>
      <c r="G132" s="104" t="s">
        <v>563</v>
      </c>
      <c r="H132" s="104">
        <v>275</v>
      </c>
      <c r="I132" s="122">
        <v>250</v>
      </c>
      <c r="J132" s="123" t="s">
        <v>564</v>
      </c>
      <c r="K132" s="124">
        <f t="shared" si="58"/>
        <v>70</v>
      </c>
      <c r="L132" s="125">
        <f t="shared" si="59"/>
        <v>0.34146341463414637</v>
      </c>
      <c r="M132" s="126" t="s">
        <v>538</v>
      </c>
      <c r="N132" s="127">
        <v>41962</v>
      </c>
      <c r="O132" s="50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5</v>
      </c>
      <c r="B133" s="102">
        <v>41886</v>
      </c>
      <c r="C133" s="102"/>
      <c r="D133" s="103" t="s">
        <v>568</v>
      </c>
      <c r="E133" s="104" t="s">
        <v>539</v>
      </c>
      <c r="F133" s="105">
        <v>162</v>
      </c>
      <c r="G133" s="104" t="s">
        <v>563</v>
      </c>
      <c r="H133" s="104">
        <v>190</v>
      </c>
      <c r="I133" s="122">
        <v>190</v>
      </c>
      <c r="J133" s="123" t="s">
        <v>564</v>
      </c>
      <c r="K133" s="124">
        <f t="shared" si="58"/>
        <v>28</v>
      </c>
      <c r="L133" s="125">
        <f t="shared" si="59"/>
        <v>0.1728395061728395</v>
      </c>
      <c r="M133" s="126" t="s">
        <v>538</v>
      </c>
      <c r="N133" s="127">
        <v>42006</v>
      </c>
      <c r="O133" s="50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6</v>
      </c>
      <c r="B134" s="102">
        <v>41886</v>
      </c>
      <c r="C134" s="102"/>
      <c r="D134" s="103" t="s">
        <v>569</v>
      </c>
      <c r="E134" s="104" t="s">
        <v>539</v>
      </c>
      <c r="F134" s="105">
        <v>75</v>
      </c>
      <c r="G134" s="104" t="s">
        <v>563</v>
      </c>
      <c r="H134" s="104">
        <v>91.5</v>
      </c>
      <c r="I134" s="122" t="s">
        <v>570</v>
      </c>
      <c r="J134" s="123" t="s">
        <v>571</v>
      </c>
      <c r="K134" s="124">
        <f t="shared" si="58"/>
        <v>16.5</v>
      </c>
      <c r="L134" s="125">
        <f t="shared" si="59"/>
        <v>0.22</v>
      </c>
      <c r="M134" s="126" t="s">
        <v>538</v>
      </c>
      <c r="N134" s="127">
        <v>41954</v>
      </c>
      <c r="O134" s="50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7</v>
      </c>
      <c r="B135" s="102">
        <v>41913</v>
      </c>
      <c r="C135" s="102"/>
      <c r="D135" s="103" t="s">
        <v>572</v>
      </c>
      <c r="E135" s="104" t="s">
        <v>539</v>
      </c>
      <c r="F135" s="105">
        <v>850</v>
      </c>
      <c r="G135" s="104" t="s">
        <v>563</v>
      </c>
      <c r="H135" s="104">
        <v>982.5</v>
      </c>
      <c r="I135" s="122">
        <v>1050</v>
      </c>
      <c r="J135" s="123" t="s">
        <v>573</v>
      </c>
      <c r="K135" s="124">
        <f t="shared" si="58"/>
        <v>132.5</v>
      </c>
      <c r="L135" s="125">
        <f t="shared" si="59"/>
        <v>0.15588235294117647</v>
      </c>
      <c r="M135" s="126" t="s">
        <v>538</v>
      </c>
      <c r="N135" s="127">
        <v>42039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8</v>
      </c>
      <c r="B136" s="102">
        <v>41913</v>
      </c>
      <c r="C136" s="102"/>
      <c r="D136" s="103" t="s">
        <v>574</v>
      </c>
      <c r="E136" s="104" t="s">
        <v>539</v>
      </c>
      <c r="F136" s="105">
        <v>475</v>
      </c>
      <c r="G136" s="104" t="s">
        <v>563</v>
      </c>
      <c r="H136" s="104">
        <v>515</v>
      </c>
      <c r="I136" s="122">
        <v>600</v>
      </c>
      <c r="J136" s="123" t="s">
        <v>575</v>
      </c>
      <c r="K136" s="124">
        <f t="shared" si="58"/>
        <v>40</v>
      </c>
      <c r="L136" s="125">
        <f t="shared" si="59"/>
        <v>8.4210526315789472E-2</v>
      </c>
      <c r="M136" s="126" t="s">
        <v>538</v>
      </c>
      <c r="N136" s="127">
        <v>41939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9</v>
      </c>
      <c r="B137" s="102">
        <v>41913</v>
      </c>
      <c r="C137" s="102"/>
      <c r="D137" s="103" t="s">
        <v>576</v>
      </c>
      <c r="E137" s="104" t="s">
        <v>539</v>
      </c>
      <c r="F137" s="105">
        <v>86</v>
      </c>
      <c r="G137" s="104" t="s">
        <v>563</v>
      </c>
      <c r="H137" s="104">
        <v>99</v>
      </c>
      <c r="I137" s="122">
        <v>140</v>
      </c>
      <c r="J137" s="123" t="s">
        <v>577</v>
      </c>
      <c r="K137" s="124">
        <f t="shared" si="58"/>
        <v>13</v>
      </c>
      <c r="L137" s="125">
        <f t="shared" si="59"/>
        <v>0.15116279069767441</v>
      </c>
      <c r="M137" s="126" t="s">
        <v>538</v>
      </c>
      <c r="N137" s="127">
        <v>41939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10</v>
      </c>
      <c r="B138" s="102">
        <v>41926</v>
      </c>
      <c r="C138" s="102"/>
      <c r="D138" s="103" t="s">
        <v>578</v>
      </c>
      <c r="E138" s="104" t="s">
        <v>539</v>
      </c>
      <c r="F138" s="105">
        <v>496.6</v>
      </c>
      <c r="G138" s="104" t="s">
        <v>563</v>
      </c>
      <c r="H138" s="104">
        <v>621</v>
      </c>
      <c r="I138" s="122">
        <v>580</v>
      </c>
      <c r="J138" s="123" t="s">
        <v>564</v>
      </c>
      <c r="K138" s="124">
        <f t="shared" si="58"/>
        <v>124.39999999999998</v>
      </c>
      <c r="L138" s="125">
        <f t="shared" si="59"/>
        <v>0.25050342327829234</v>
      </c>
      <c r="M138" s="126" t="s">
        <v>538</v>
      </c>
      <c r="N138" s="127">
        <v>42605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11</v>
      </c>
      <c r="B139" s="102">
        <v>41926</v>
      </c>
      <c r="C139" s="102"/>
      <c r="D139" s="103" t="s">
        <v>579</v>
      </c>
      <c r="E139" s="104" t="s">
        <v>539</v>
      </c>
      <c r="F139" s="105">
        <v>2481.9</v>
      </c>
      <c r="G139" s="104" t="s">
        <v>563</v>
      </c>
      <c r="H139" s="104">
        <v>2840</v>
      </c>
      <c r="I139" s="122">
        <v>2870</v>
      </c>
      <c r="J139" s="123" t="s">
        <v>580</v>
      </c>
      <c r="K139" s="124">
        <f t="shared" si="58"/>
        <v>358.09999999999991</v>
      </c>
      <c r="L139" s="125">
        <f t="shared" si="59"/>
        <v>0.14428462065353154</v>
      </c>
      <c r="M139" s="126" t="s">
        <v>538</v>
      </c>
      <c r="N139" s="127">
        <v>42017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12</v>
      </c>
      <c r="B140" s="102">
        <v>41928</v>
      </c>
      <c r="C140" s="102"/>
      <c r="D140" s="103" t="s">
        <v>581</v>
      </c>
      <c r="E140" s="104" t="s">
        <v>539</v>
      </c>
      <c r="F140" s="105">
        <v>84.5</v>
      </c>
      <c r="G140" s="104" t="s">
        <v>563</v>
      </c>
      <c r="H140" s="104">
        <v>93</v>
      </c>
      <c r="I140" s="122">
        <v>110</v>
      </c>
      <c r="J140" s="123" t="s">
        <v>582</v>
      </c>
      <c r="K140" s="124">
        <f t="shared" si="58"/>
        <v>8.5</v>
      </c>
      <c r="L140" s="125">
        <f t="shared" si="59"/>
        <v>0.10059171597633136</v>
      </c>
      <c r="M140" s="126" t="s">
        <v>538</v>
      </c>
      <c r="N140" s="127">
        <v>41939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13</v>
      </c>
      <c r="B141" s="102">
        <v>41928</v>
      </c>
      <c r="C141" s="102"/>
      <c r="D141" s="103" t="s">
        <v>583</v>
      </c>
      <c r="E141" s="104" t="s">
        <v>539</v>
      </c>
      <c r="F141" s="105">
        <v>401</v>
      </c>
      <c r="G141" s="104" t="s">
        <v>563</v>
      </c>
      <c r="H141" s="104">
        <v>428</v>
      </c>
      <c r="I141" s="122">
        <v>450</v>
      </c>
      <c r="J141" s="123" t="s">
        <v>584</v>
      </c>
      <c r="K141" s="124">
        <f t="shared" si="58"/>
        <v>27</v>
      </c>
      <c r="L141" s="125">
        <f t="shared" si="59"/>
        <v>6.7331670822942641E-2</v>
      </c>
      <c r="M141" s="126" t="s">
        <v>538</v>
      </c>
      <c r="N141" s="127">
        <v>42020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14</v>
      </c>
      <c r="B142" s="102">
        <v>41928</v>
      </c>
      <c r="C142" s="102"/>
      <c r="D142" s="103" t="s">
        <v>585</v>
      </c>
      <c r="E142" s="104" t="s">
        <v>539</v>
      </c>
      <c r="F142" s="105">
        <v>101</v>
      </c>
      <c r="G142" s="104" t="s">
        <v>563</v>
      </c>
      <c r="H142" s="104">
        <v>112</v>
      </c>
      <c r="I142" s="122">
        <v>120</v>
      </c>
      <c r="J142" s="123" t="s">
        <v>586</v>
      </c>
      <c r="K142" s="124">
        <f t="shared" si="58"/>
        <v>11</v>
      </c>
      <c r="L142" s="125">
        <f t="shared" si="59"/>
        <v>0.10891089108910891</v>
      </c>
      <c r="M142" s="126" t="s">
        <v>538</v>
      </c>
      <c r="N142" s="127">
        <v>41939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15</v>
      </c>
      <c r="B143" s="102">
        <v>41954</v>
      </c>
      <c r="C143" s="102"/>
      <c r="D143" s="103" t="s">
        <v>587</v>
      </c>
      <c r="E143" s="104" t="s">
        <v>539</v>
      </c>
      <c r="F143" s="105">
        <v>59</v>
      </c>
      <c r="G143" s="104" t="s">
        <v>563</v>
      </c>
      <c r="H143" s="104">
        <v>76</v>
      </c>
      <c r="I143" s="122">
        <v>76</v>
      </c>
      <c r="J143" s="123" t="s">
        <v>564</v>
      </c>
      <c r="K143" s="124">
        <f t="shared" si="58"/>
        <v>17</v>
      </c>
      <c r="L143" s="125">
        <f t="shared" si="59"/>
        <v>0.28813559322033899</v>
      </c>
      <c r="M143" s="126" t="s">
        <v>538</v>
      </c>
      <c r="N143" s="127">
        <v>43032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16</v>
      </c>
      <c r="B144" s="102">
        <v>41954</v>
      </c>
      <c r="C144" s="102"/>
      <c r="D144" s="103" t="s">
        <v>576</v>
      </c>
      <c r="E144" s="104" t="s">
        <v>539</v>
      </c>
      <c r="F144" s="105">
        <v>99</v>
      </c>
      <c r="G144" s="104" t="s">
        <v>563</v>
      </c>
      <c r="H144" s="104">
        <v>120</v>
      </c>
      <c r="I144" s="122">
        <v>120</v>
      </c>
      <c r="J144" s="123" t="s">
        <v>588</v>
      </c>
      <c r="K144" s="124">
        <f t="shared" si="58"/>
        <v>21</v>
      </c>
      <c r="L144" s="125">
        <f t="shared" si="59"/>
        <v>0.21212121212121213</v>
      </c>
      <c r="M144" s="126" t="s">
        <v>538</v>
      </c>
      <c r="N144" s="127">
        <v>41960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17</v>
      </c>
      <c r="B145" s="102">
        <v>41956</v>
      </c>
      <c r="C145" s="102"/>
      <c r="D145" s="103" t="s">
        <v>589</v>
      </c>
      <c r="E145" s="104" t="s">
        <v>539</v>
      </c>
      <c r="F145" s="105">
        <v>22</v>
      </c>
      <c r="G145" s="104" t="s">
        <v>563</v>
      </c>
      <c r="H145" s="104">
        <v>33.549999999999997</v>
      </c>
      <c r="I145" s="122">
        <v>32</v>
      </c>
      <c r="J145" s="123" t="s">
        <v>590</v>
      </c>
      <c r="K145" s="124">
        <f t="shared" si="58"/>
        <v>11.549999999999997</v>
      </c>
      <c r="L145" s="125">
        <f t="shared" si="59"/>
        <v>0.52499999999999991</v>
      </c>
      <c r="M145" s="126" t="s">
        <v>538</v>
      </c>
      <c r="N145" s="127">
        <v>42188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18</v>
      </c>
      <c r="B146" s="102">
        <v>41976</v>
      </c>
      <c r="C146" s="102"/>
      <c r="D146" s="103" t="s">
        <v>591</v>
      </c>
      <c r="E146" s="104" t="s">
        <v>539</v>
      </c>
      <c r="F146" s="105">
        <v>440</v>
      </c>
      <c r="G146" s="104" t="s">
        <v>563</v>
      </c>
      <c r="H146" s="104">
        <v>520</v>
      </c>
      <c r="I146" s="122">
        <v>520</v>
      </c>
      <c r="J146" s="123" t="s">
        <v>592</v>
      </c>
      <c r="K146" s="124">
        <f t="shared" si="58"/>
        <v>80</v>
      </c>
      <c r="L146" s="125">
        <f t="shared" si="59"/>
        <v>0.18181818181818182</v>
      </c>
      <c r="M146" s="126" t="s">
        <v>538</v>
      </c>
      <c r="N146" s="127">
        <v>42208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19</v>
      </c>
      <c r="B147" s="102">
        <v>41976</v>
      </c>
      <c r="C147" s="102"/>
      <c r="D147" s="103" t="s">
        <v>593</v>
      </c>
      <c r="E147" s="104" t="s">
        <v>539</v>
      </c>
      <c r="F147" s="105">
        <v>360</v>
      </c>
      <c r="G147" s="104" t="s">
        <v>563</v>
      </c>
      <c r="H147" s="104">
        <v>427</v>
      </c>
      <c r="I147" s="122">
        <v>425</v>
      </c>
      <c r="J147" s="123" t="s">
        <v>594</v>
      </c>
      <c r="K147" s="124">
        <f t="shared" si="58"/>
        <v>67</v>
      </c>
      <c r="L147" s="125">
        <f t="shared" si="59"/>
        <v>0.18611111111111112</v>
      </c>
      <c r="M147" s="126" t="s">
        <v>538</v>
      </c>
      <c r="N147" s="127">
        <v>42058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20</v>
      </c>
      <c r="B148" s="102">
        <v>42012</v>
      </c>
      <c r="C148" s="102"/>
      <c r="D148" s="103" t="s">
        <v>595</v>
      </c>
      <c r="E148" s="104" t="s">
        <v>539</v>
      </c>
      <c r="F148" s="105">
        <v>360</v>
      </c>
      <c r="G148" s="104" t="s">
        <v>563</v>
      </c>
      <c r="H148" s="104">
        <v>455</v>
      </c>
      <c r="I148" s="122">
        <v>420</v>
      </c>
      <c r="J148" s="123" t="s">
        <v>596</v>
      </c>
      <c r="K148" s="124">
        <f t="shared" si="58"/>
        <v>95</v>
      </c>
      <c r="L148" s="125">
        <f t="shared" si="59"/>
        <v>0.2638888888888889</v>
      </c>
      <c r="M148" s="126" t="s">
        <v>538</v>
      </c>
      <c r="N148" s="127">
        <v>42024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21</v>
      </c>
      <c r="B149" s="102">
        <v>42012</v>
      </c>
      <c r="C149" s="102"/>
      <c r="D149" s="103" t="s">
        <v>597</v>
      </c>
      <c r="E149" s="104" t="s">
        <v>539</v>
      </c>
      <c r="F149" s="105">
        <v>130</v>
      </c>
      <c r="G149" s="104"/>
      <c r="H149" s="104">
        <v>175.5</v>
      </c>
      <c r="I149" s="122">
        <v>165</v>
      </c>
      <c r="J149" s="123" t="s">
        <v>598</v>
      </c>
      <c r="K149" s="124">
        <f t="shared" si="58"/>
        <v>45.5</v>
      </c>
      <c r="L149" s="125">
        <f t="shared" si="59"/>
        <v>0.35</v>
      </c>
      <c r="M149" s="126" t="s">
        <v>538</v>
      </c>
      <c r="N149" s="127">
        <v>43088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22</v>
      </c>
      <c r="B150" s="102">
        <v>42040</v>
      </c>
      <c r="C150" s="102"/>
      <c r="D150" s="103" t="s">
        <v>371</v>
      </c>
      <c r="E150" s="104" t="s">
        <v>562</v>
      </c>
      <c r="F150" s="105">
        <v>98</v>
      </c>
      <c r="G150" s="104"/>
      <c r="H150" s="104">
        <v>120</v>
      </c>
      <c r="I150" s="122">
        <v>120</v>
      </c>
      <c r="J150" s="123" t="s">
        <v>564</v>
      </c>
      <c r="K150" s="124">
        <f t="shared" si="58"/>
        <v>22</v>
      </c>
      <c r="L150" s="125">
        <f t="shared" si="59"/>
        <v>0.22448979591836735</v>
      </c>
      <c r="M150" s="126" t="s">
        <v>538</v>
      </c>
      <c r="N150" s="127">
        <v>42753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23</v>
      </c>
      <c r="B151" s="102">
        <v>42040</v>
      </c>
      <c r="C151" s="102"/>
      <c r="D151" s="103" t="s">
        <v>599</v>
      </c>
      <c r="E151" s="104" t="s">
        <v>562</v>
      </c>
      <c r="F151" s="105">
        <v>196</v>
      </c>
      <c r="G151" s="104"/>
      <c r="H151" s="104">
        <v>262</v>
      </c>
      <c r="I151" s="122">
        <v>255</v>
      </c>
      <c r="J151" s="123" t="s">
        <v>564</v>
      </c>
      <c r="K151" s="124">
        <f t="shared" si="58"/>
        <v>66</v>
      </c>
      <c r="L151" s="125">
        <f t="shared" si="59"/>
        <v>0.33673469387755101</v>
      </c>
      <c r="M151" s="126" t="s">
        <v>538</v>
      </c>
      <c r="N151" s="127">
        <v>42599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7">
        <v>24</v>
      </c>
      <c r="B152" s="106">
        <v>42067</v>
      </c>
      <c r="C152" s="106"/>
      <c r="D152" s="107" t="s">
        <v>370</v>
      </c>
      <c r="E152" s="108" t="s">
        <v>562</v>
      </c>
      <c r="F152" s="109">
        <v>235</v>
      </c>
      <c r="G152" s="109"/>
      <c r="H152" s="110">
        <v>77</v>
      </c>
      <c r="I152" s="128" t="s">
        <v>600</v>
      </c>
      <c r="J152" s="129" t="s">
        <v>601</v>
      </c>
      <c r="K152" s="130">
        <f t="shared" si="58"/>
        <v>-158</v>
      </c>
      <c r="L152" s="131">
        <f t="shared" si="59"/>
        <v>-0.67234042553191486</v>
      </c>
      <c r="M152" s="132" t="s">
        <v>602</v>
      </c>
      <c r="N152" s="133">
        <v>43522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25</v>
      </c>
      <c r="B153" s="102">
        <v>42067</v>
      </c>
      <c r="C153" s="102"/>
      <c r="D153" s="103" t="s">
        <v>439</v>
      </c>
      <c r="E153" s="104" t="s">
        <v>562</v>
      </c>
      <c r="F153" s="105">
        <v>185</v>
      </c>
      <c r="G153" s="104"/>
      <c r="H153" s="104">
        <v>224</v>
      </c>
      <c r="I153" s="122" t="s">
        <v>603</v>
      </c>
      <c r="J153" s="123" t="s">
        <v>564</v>
      </c>
      <c r="K153" s="124">
        <f t="shared" si="58"/>
        <v>39</v>
      </c>
      <c r="L153" s="125">
        <f t="shared" si="59"/>
        <v>0.21081081081081082</v>
      </c>
      <c r="M153" s="126" t="s">
        <v>538</v>
      </c>
      <c r="N153" s="127">
        <v>42647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323">
        <v>26</v>
      </c>
      <c r="B154" s="111">
        <v>42090</v>
      </c>
      <c r="C154" s="111"/>
      <c r="D154" s="112" t="s">
        <v>604</v>
      </c>
      <c r="E154" s="113" t="s">
        <v>562</v>
      </c>
      <c r="F154" s="114">
        <v>49.5</v>
      </c>
      <c r="G154" s="115"/>
      <c r="H154" s="115">
        <v>15.85</v>
      </c>
      <c r="I154" s="115">
        <v>67</v>
      </c>
      <c r="J154" s="134" t="s">
        <v>605</v>
      </c>
      <c r="K154" s="115">
        <f t="shared" si="58"/>
        <v>-33.65</v>
      </c>
      <c r="L154" s="135">
        <f t="shared" si="59"/>
        <v>-0.67979797979797973</v>
      </c>
      <c r="M154" s="132" t="s">
        <v>602</v>
      </c>
      <c r="N154" s="136">
        <v>43627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27</v>
      </c>
      <c r="B155" s="102">
        <v>42093</v>
      </c>
      <c r="C155" s="102"/>
      <c r="D155" s="103" t="s">
        <v>606</v>
      </c>
      <c r="E155" s="104" t="s">
        <v>562</v>
      </c>
      <c r="F155" s="105">
        <v>183.5</v>
      </c>
      <c r="G155" s="104"/>
      <c r="H155" s="104">
        <v>219</v>
      </c>
      <c r="I155" s="122">
        <v>218</v>
      </c>
      <c r="J155" s="123" t="s">
        <v>607</v>
      </c>
      <c r="K155" s="124">
        <f t="shared" si="58"/>
        <v>35.5</v>
      </c>
      <c r="L155" s="125">
        <f t="shared" si="59"/>
        <v>0.19346049046321526</v>
      </c>
      <c r="M155" s="126" t="s">
        <v>538</v>
      </c>
      <c r="N155" s="127">
        <v>42103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28</v>
      </c>
      <c r="B156" s="102">
        <v>42114</v>
      </c>
      <c r="C156" s="102"/>
      <c r="D156" s="103" t="s">
        <v>608</v>
      </c>
      <c r="E156" s="104" t="s">
        <v>562</v>
      </c>
      <c r="F156" s="105">
        <f>(227+237)/2</f>
        <v>232</v>
      </c>
      <c r="G156" s="104"/>
      <c r="H156" s="104">
        <v>298</v>
      </c>
      <c r="I156" s="122">
        <v>298</v>
      </c>
      <c r="J156" s="123" t="s">
        <v>564</v>
      </c>
      <c r="K156" s="124">
        <f t="shared" si="58"/>
        <v>66</v>
      </c>
      <c r="L156" s="125">
        <f t="shared" si="59"/>
        <v>0.28448275862068967</v>
      </c>
      <c r="M156" s="126" t="s">
        <v>538</v>
      </c>
      <c r="N156" s="127">
        <v>42823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29</v>
      </c>
      <c r="B157" s="102">
        <v>42128</v>
      </c>
      <c r="C157" s="102"/>
      <c r="D157" s="103" t="s">
        <v>609</v>
      </c>
      <c r="E157" s="104" t="s">
        <v>539</v>
      </c>
      <c r="F157" s="105">
        <v>385</v>
      </c>
      <c r="G157" s="104"/>
      <c r="H157" s="104">
        <f>212.5+331</f>
        <v>543.5</v>
      </c>
      <c r="I157" s="122">
        <v>510</v>
      </c>
      <c r="J157" s="123" t="s">
        <v>610</v>
      </c>
      <c r="K157" s="124">
        <f t="shared" si="58"/>
        <v>158.5</v>
      </c>
      <c r="L157" s="125">
        <f t="shared" si="59"/>
        <v>0.41168831168831171</v>
      </c>
      <c r="M157" s="126" t="s">
        <v>538</v>
      </c>
      <c r="N157" s="127">
        <v>42235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30</v>
      </c>
      <c r="B158" s="102">
        <v>42128</v>
      </c>
      <c r="C158" s="102"/>
      <c r="D158" s="103" t="s">
        <v>611</v>
      </c>
      <c r="E158" s="104" t="s">
        <v>539</v>
      </c>
      <c r="F158" s="105">
        <v>115.5</v>
      </c>
      <c r="G158" s="104"/>
      <c r="H158" s="104">
        <v>146</v>
      </c>
      <c r="I158" s="122">
        <v>142</v>
      </c>
      <c r="J158" s="123" t="s">
        <v>612</v>
      </c>
      <c r="K158" s="124">
        <f t="shared" si="58"/>
        <v>30.5</v>
      </c>
      <c r="L158" s="125">
        <f t="shared" si="59"/>
        <v>0.26406926406926406</v>
      </c>
      <c r="M158" s="126" t="s">
        <v>538</v>
      </c>
      <c r="N158" s="127">
        <v>42202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31</v>
      </c>
      <c r="B159" s="102">
        <v>42151</v>
      </c>
      <c r="C159" s="102"/>
      <c r="D159" s="103" t="s">
        <v>613</v>
      </c>
      <c r="E159" s="104" t="s">
        <v>539</v>
      </c>
      <c r="F159" s="105">
        <v>237.5</v>
      </c>
      <c r="G159" s="104"/>
      <c r="H159" s="104">
        <v>279.5</v>
      </c>
      <c r="I159" s="122">
        <v>278</v>
      </c>
      <c r="J159" s="123" t="s">
        <v>564</v>
      </c>
      <c r="K159" s="124">
        <f t="shared" si="58"/>
        <v>42</v>
      </c>
      <c r="L159" s="125">
        <f t="shared" si="59"/>
        <v>0.17684210526315788</v>
      </c>
      <c r="M159" s="126" t="s">
        <v>538</v>
      </c>
      <c r="N159" s="127">
        <v>42222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32</v>
      </c>
      <c r="B160" s="102">
        <v>42174</v>
      </c>
      <c r="C160" s="102"/>
      <c r="D160" s="103" t="s">
        <v>583</v>
      </c>
      <c r="E160" s="104" t="s">
        <v>562</v>
      </c>
      <c r="F160" s="105">
        <v>340</v>
      </c>
      <c r="G160" s="104"/>
      <c r="H160" s="104">
        <v>448</v>
      </c>
      <c r="I160" s="122">
        <v>448</v>
      </c>
      <c r="J160" s="123" t="s">
        <v>564</v>
      </c>
      <c r="K160" s="124">
        <f t="shared" si="58"/>
        <v>108</v>
      </c>
      <c r="L160" s="125">
        <f t="shared" si="59"/>
        <v>0.31764705882352939</v>
      </c>
      <c r="M160" s="126" t="s">
        <v>538</v>
      </c>
      <c r="N160" s="127">
        <v>43018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33</v>
      </c>
      <c r="B161" s="102">
        <v>42191</v>
      </c>
      <c r="C161" s="102"/>
      <c r="D161" s="103" t="s">
        <v>614</v>
      </c>
      <c r="E161" s="104" t="s">
        <v>562</v>
      </c>
      <c r="F161" s="105">
        <v>390</v>
      </c>
      <c r="G161" s="104"/>
      <c r="H161" s="104">
        <v>460</v>
      </c>
      <c r="I161" s="122">
        <v>460</v>
      </c>
      <c r="J161" s="123" t="s">
        <v>564</v>
      </c>
      <c r="K161" s="124">
        <f t="shared" ref="K161:K181" si="60">H161-F161</f>
        <v>70</v>
      </c>
      <c r="L161" s="125">
        <f t="shared" ref="L161:L181" si="61">K161/F161</f>
        <v>0.17948717948717949</v>
      </c>
      <c r="M161" s="126" t="s">
        <v>538</v>
      </c>
      <c r="N161" s="127">
        <v>42478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7">
        <v>34</v>
      </c>
      <c r="B162" s="106">
        <v>42195</v>
      </c>
      <c r="C162" s="106"/>
      <c r="D162" s="107" t="s">
        <v>615</v>
      </c>
      <c r="E162" s="108" t="s">
        <v>562</v>
      </c>
      <c r="F162" s="109">
        <v>122.5</v>
      </c>
      <c r="G162" s="109"/>
      <c r="H162" s="110">
        <v>61</v>
      </c>
      <c r="I162" s="128">
        <v>172</v>
      </c>
      <c r="J162" s="129" t="s">
        <v>616</v>
      </c>
      <c r="K162" s="130">
        <f t="shared" si="60"/>
        <v>-61.5</v>
      </c>
      <c r="L162" s="131">
        <f t="shared" si="61"/>
        <v>-0.50204081632653064</v>
      </c>
      <c r="M162" s="132" t="s">
        <v>602</v>
      </c>
      <c r="N162" s="133">
        <v>43333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35</v>
      </c>
      <c r="B163" s="102">
        <v>42219</v>
      </c>
      <c r="C163" s="102"/>
      <c r="D163" s="103" t="s">
        <v>617</v>
      </c>
      <c r="E163" s="104" t="s">
        <v>562</v>
      </c>
      <c r="F163" s="105">
        <v>297.5</v>
      </c>
      <c r="G163" s="104"/>
      <c r="H163" s="104">
        <v>350</v>
      </c>
      <c r="I163" s="122">
        <v>360</v>
      </c>
      <c r="J163" s="123" t="s">
        <v>618</v>
      </c>
      <c r="K163" s="124">
        <f t="shared" si="60"/>
        <v>52.5</v>
      </c>
      <c r="L163" s="125">
        <f t="shared" si="61"/>
        <v>0.17647058823529413</v>
      </c>
      <c r="M163" s="126" t="s">
        <v>538</v>
      </c>
      <c r="N163" s="127">
        <v>42232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36</v>
      </c>
      <c r="B164" s="102">
        <v>42219</v>
      </c>
      <c r="C164" s="102"/>
      <c r="D164" s="103" t="s">
        <v>619</v>
      </c>
      <c r="E164" s="104" t="s">
        <v>562</v>
      </c>
      <c r="F164" s="105">
        <v>115.5</v>
      </c>
      <c r="G164" s="104"/>
      <c r="H164" s="104">
        <v>149</v>
      </c>
      <c r="I164" s="122">
        <v>140</v>
      </c>
      <c r="J164" s="137" t="s">
        <v>620</v>
      </c>
      <c r="K164" s="124">
        <f t="shared" si="60"/>
        <v>33.5</v>
      </c>
      <c r="L164" s="125">
        <f t="shared" si="61"/>
        <v>0.29004329004329005</v>
      </c>
      <c r="M164" s="126" t="s">
        <v>538</v>
      </c>
      <c r="N164" s="127">
        <v>42740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37</v>
      </c>
      <c r="B165" s="102">
        <v>42251</v>
      </c>
      <c r="C165" s="102"/>
      <c r="D165" s="103" t="s">
        <v>613</v>
      </c>
      <c r="E165" s="104" t="s">
        <v>562</v>
      </c>
      <c r="F165" s="105">
        <v>226</v>
      </c>
      <c r="G165" s="104"/>
      <c r="H165" s="104">
        <v>292</v>
      </c>
      <c r="I165" s="122">
        <v>292</v>
      </c>
      <c r="J165" s="123" t="s">
        <v>621</v>
      </c>
      <c r="K165" s="124">
        <f t="shared" si="60"/>
        <v>66</v>
      </c>
      <c r="L165" s="125">
        <f t="shared" si="61"/>
        <v>0.29203539823008851</v>
      </c>
      <c r="M165" s="126" t="s">
        <v>538</v>
      </c>
      <c r="N165" s="127">
        <v>42286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38</v>
      </c>
      <c r="B166" s="102">
        <v>42254</v>
      </c>
      <c r="C166" s="102"/>
      <c r="D166" s="103" t="s">
        <v>608</v>
      </c>
      <c r="E166" s="104" t="s">
        <v>562</v>
      </c>
      <c r="F166" s="105">
        <v>232.5</v>
      </c>
      <c r="G166" s="104"/>
      <c r="H166" s="104">
        <v>312.5</v>
      </c>
      <c r="I166" s="122">
        <v>310</v>
      </c>
      <c r="J166" s="123" t="s">
        <v>564</v>
      </c>
      <c r="K166" s="124">
        <f t="shared" si="60"/>
        <v>80</v>
      </c>
      <c r="L166" s="125">
        <f t="shared" si="61"/>
        <v>0.34408602150537637</v>
      </c>
      <c r="M166" s="126" t="s">
        <v>538</v>
      </c>
      <c r="N166" s="127">
        <v>42823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39</v>
      </c>
      <c r="B167" s="102">
        <v>42268</v>
      </c>
      <c r="C167" s="102"/>
      <c r="D167" s="103" t="s">
        <v>622</v>
      </c>
      <c r="E167" s="104" t="s">
        <v>562</v>
      </c>
      <c r="F167" s="105">
        <v>196.5</v>
      </c>
      <c r="G167" s="104"/>
      <c r="H167" s="104">
        <v>238</v>
      </c>
      <c r="I167" s="122">
        <v>238</v>
      </c>
      <c r="J167" s="123" t="s">
        <v>621</v>
      </c>
      <c r="K167" s="124">
        <f t="shared" si="60"/>
        <v>41.5</v>
      </c>
      <c r="L167" s="125">
        <f t="shared" si="61"/>
        <v>0.21119592875318066</v>
      </c>
      <c r="M167" s="126" t="s">
        <v>538</v>
      </c>
      <c r="N167" s="127">
        <v>42291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40</v>
      </c>
      <c r="B168" s="102">
        <v>42271</v>
      </c>
      <c r="C168" s="102"/>
      <c r="D168" s="103" t="s">
        <v>561</v>
      </c>
      <c r="E168" s="104" t="s">
        <v>562</v>
      </c>
      <c r="F168" s="105">
        <v>65</v>
      </c>
      <c r="G168" s="104"/>
      <c r="H168" s="104">
        <v>82</v>
      </c>
      <c r="I168" s="122">
        <v>82</v>
      </c>
      <c r="J168" s="123" t="s">
        <v>621</v>
      </c>
      <c r="K168" s="124">
        <f t="shared" si="60"/>
        <v>17</v>
      </c>
      <c r="L168" s="125">
        <f t="shared" si="61"/>
        <v>0.26153846153846155</v>
      </c>
      <c r="M168" s="126" t="s">
        <v>538</v>
      </c>
      <c r="N168" s="127">
        <v>42578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41</v>
      </c>
      <c r="B169" s="102">
        <v>42291</v>
      </c>
      <c r="C169" s="102"/>
      <c r="D169" s="103" t="s">
        <v>623</v>
      </c>
      <c r="E169" s="104" t="s">
        <v>562</v>
      </c>
      <c r="F169" s="105">
        <v>144</v>
      </c>
      <c r="G169" s="104"/>
      <c r="H169" s="104">
        <v>182.5</v>
      </c>
      <c r="I169" s="122">
        <v>181</v>
      </c>
      <c r="J169" s="123" t="s">
        <v>621</v>
      </c>
      <c r="K169" s="124">
        <f t="shared" si="60"/>
        <v>38.5</v>
      </c>
      <c r="L169" s="125">
        <f t="shared" si="61"/>
        <v>0.2673611111111111</v>
      </c>
      <c r="M169" s="126" t="s">
        <v>538</v>
      </c>
      <c r="N169" s="127">
        <v>42817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42</v>
      </c>
      <c r="B170" s="102">
        <v>42291</v>
      </c>
      <c r="C170" s="102"/>
      <c r="D170" s="103" t="s">
        <v>624</v>
      </c>
      <c r="E170" s="104" t="s">
        <v>562</v>
      </c>
      <c r="F170" s="105">
        <v>264</v>
      </c>
      <c r="G170" s="104"/>
      <c r="H170" s="104">
        <v>311</v>
      </c>
      <c r="I170" s="122">
        <v>311</v>
      </c>
      <c r="J170" s="123" t="s">
        <v>621</v>
      </c>
      <c r="K170" s="124">
        <f t="shared" si="60"/>
        <v>47</v>
      </c>
      <c r="L170" s="125">
        <f t="shared" si="61"/>
        <v>0.17803030303030304</v>
      </c>
      <c r="M170" s="126" t="s">
        <v>538</v>
      </c>
      <c r="N170" s="127">
        <v>42604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43</v>
      </c>
      <c r="B171" s="102">
        <v>42318</v>
      </c>
      <c r="C171" s="102"/>
      <c r="D171" s="103" t="s">
        <v>625</v>
      </c>
      <c r="E171" s="104" t="s">
        <v>539</v>
      </c>
      <c r="F171" s="105">
        <v>549.5</v>
      </c>
      <c r="G171" s="104"/>
      <c r="H171" s="104">
        <v>630</v>
      </c>
      <c r="I171" s="122">
        <v>630</v>
      </c>
      <c r="J171" s="123" t="s">
        <v>621</v>
      </c>
      <c r="K171" s="124">
        <f t="shared" si="60"/>
        <v>80.5</v>
      </c>
      <c r="L171" s="125">
        <f t="shared" si="61"/>
        <v>0.1464968152866242</v>
      </c>
      <c r="M171" s="126" t="s">
        <v>538</v>
      </c>
      <c r="N171" s="127">
        <v>42419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44</v>
      </c>
      <c r="B172" s="102">
        <v>42342</v>
      </c>
      <c r="C172" s="102"/>
      <c r="D172" s="103" t="s">
        <v>626</v>
      </c>
      <c r="E172" s="104" t="s">
        <v>562</v>
      </c>
      <c r="F172" s="105">
        <v>1027.5</v>
      </c>
      <c r="G172" s="104"/>
      <c r="H172" s="104">
        <v>1315</v>
      </c>
      <c r="I172" s="122">
        <v>1250</v>
      </c>
      <c r="J172" s="123" t="s">
        <v>621</v>
      </c>
      <c r="K172" s="124">
        <f t="shared" si="60"/>
        <v>287.5</v>
      </c>
      <c r="L172" s="125">
        <f t="shared" si="61"/>
        <v>0.27980535279805352</v>
      </c>
      <c r="M172" s="126" t="s">
        <v>538</v>
      </c>
      <c r="N172" s="127">
        <v>43244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45</v>
      </c>
      <c r="B173" s="102">
        <v>42367</v>
      </c>
      <c r="C173" s="102"/>
      <c r="D173" s="103" t="s">
        <v>627</v>
      </c>
      <c r="E173" s="104" t="s">
        <v>562</v>
      </c>
      <c r="F173" s="105">
        <v>465</v>
      </c>
      <c r="G173" s="104"/>
      <c r="H173" s="104">
        <v>540</v>
      </c>
      <c r="I173" s="122">
        <v>540</v>
      </c>
      <c r="J173" s="123" t="s">
        <v>621</v>
      </c>
      <c r="K173" s="124">
        <f t="shared" si="60"/>
        <v>75</v>
      </c>
      <c r="L173" s="125">
        <f t="shared" si="61"/>
        <v>0.16129032258064516</v>
      </c>
      <c r="M173" s="126" t="s">
        <v>538</v>
      </c>
      <c r="N173" s="127">
        <v>42530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46</v>
      </c>
      <c r="B174" s="102">
        <v>42380</v>
      </c>
      <c r="C174" s="102"/>
      <c r="D174" s="103" t="s">
        <v>371</v>
      </c>
      <c r="E174" s="104" t="s">
        <v>539</v>
      </c>
      <c r="F174" s="105">
        <v>81</v>
      </c>
      <c r="G174" s="104"/>
      <c r="H174" s="104">
        <v>110</v>
      </c>
      <c r="I174" s="122">
        <v>110</v>
      </c>
      <c r="J174" s="123" t="s">
        <v>621</v>
      </c>
      <c r="K174" s="124">
        <f t="shared" si="60"/>
        <v>29</v>
      </c>
      <c r="L174" s="125">
        <f t="shared" si="61"/>
        <v>0.35802469135802467</v>
      </c>
      <c r="M174" s="126" t="s">
        <v>538</v>
      </c>
      <c r="N174" s="127">
        <v>42745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47</v>
      </c>
      <c r="B175" s="102">
        <v>42382</v>
      </c>
      <c r="C175" s="102"/>
      <c r="D175" s="103" t="s">
        <v>628</v>
      </c>
      <c r="E175" s="104" t="s">
        <v>539</v>
      </c>
      <c r="F175" s="105">
        <v>417.5</v>
      </c>
      <c r="G175" s="104"/>
      <c r="H175" s="104">
        <v>547</v>
      </c>
      <c r="I175" s="122">
        <v>535</v>
      </c>
      <c r="J175" s="123" t="s">
        <v>621</v>
      </c>
      <c r="K175" s="124">
        <f t="shared" si="60"/>
        <v>129.5</v>
      </c>
      <c r="L175" s="125">
        <f t="shared" si="61"/>
        <v>0.31017964071856285</v>
      </c>
      <c r="M175" s="126" t="s">
        <v>538</v>
      </c>
      <c r="N175" s="127">
        <v>42578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48</v>
      </c>
      <c r="B176" s="102">
        <v>42408</v>
      </c>
      <c r="C176" s="102"/>
      <c r="D176" s="103" t="s">
        <v>629</v>
      </c>
      <c r="E176" s="104" t="s">
        <v>562</v>
      </c>
      <c r="F176" s="105">
        <v>650</v>
      </c>
      <c r="G176" s="104"/>
      <c r="H176" s="104">
        <v>800</v>
      </c>
      <c r="I176" s="122">
        <v>800</v>
      </c>
      <c r="J176" s="123" t="s">
        <v>621</v>
      </c>
      <c r="K176" s="124">
        <f t="shared" si="60"/>
        <v>150</v>
      </c>
      <c r="L176" s="125">
        <f t="shared" si="61"/>
        <v>0.23076923076923078</v>
      </c>
      <c r="M176" s="126" t="s">
        <v>538</v>
      </c>
      <c r="N176" s="127">
        <v>43154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49</v>
      </c>
      <c r="B177" s="102">
        <v>42433</v>
      </c>
      <c r="C177" s="102"/>
      <c r="D177" s="103" t="s">
        <v>193</v>
      </c>
      <c r="E177" s="104" t="s">
        <v>562</v>
      </c>
      <c r="F177" s="105">
        <v>437.5</v>
      </c>
      <c r="G177" s="104"/>
      <c r="H177" s="104">
        <v>504.5</v>
      </c>
      <c r="I177" s="122">
        <v>522</v>
      </c>
      <c r="J177" s="123" t="s">
        <v>630</v>
      </c>
      <c r="K177" s="124">
        <f t="shared" si="60"/>
        <v>67</v>
      </c>
      <c r="L177" s="125">
        <f t="shared" si="61"/>
        <v>0.15314285714285714</v>
      </c>
      <c r="M177" s="126" t="s">
        <v>538</v>
      </c>
      <c r="N177" s="127">
        <v>42480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50</v>
      </c>
      <c r="B178" s="102">
        <v>42438</v>
      </c>
      <c r="C178" s="102"/>
      <c r="D178" s="103" t="s">
        <v>631</v>
      </c>
      <c r="E178" s="104" t="s">
        <v>562</v>
      </c>
      <c r="F178" s="105">
        <v>189.5</v>
      </c>
      <c r="G178" s="104"/>
      <c r="H178" s="104">
        <v>218</v>
      </c>
      <c r="I178" s="122">
        <v>218</v>
      </c>
      <c r="J178" s="123" t="s">
        <v>621</v>
      </c>
      <c r="K178" s="124">
        <f t="shared" si="60"/>
        <v>28.5</v>
      </c>
      <c r="L178" s="125">
        <f t="shared" si="61"/>
        <v>0.15039577836411611</v>
      </c>
      <c r="M178" s="126" t="s">
        <v>538</v>
      </c>
      <c r="N178" s="127">
        <v>43034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323">
        <v>51</v>
      </c>
      <c r="B179" s="111">
        <v>42471</v>
      </c>
      <c r="C179" s="111"/>
      <c r="D179" s="112" t="s">
        <v>632</v>
      </c>
      <c r="E179" s="113" t="s">
        <v>562</v>
      </c>
      <c r="F179" s="114">
        <v>36.5</v>
      </c>
      <c r="G179" s="115"/>
      <c r="H179" s="115">
        <v>15.85</v>
      </c>
      <c r="I179" s="115">
        <v>60</v>
      </c>
      <c r="J179" s="134" t="s">
        <v>633</v>
      </c>
      <c r="K179" s="130">
        <f t="shared" si="60"/>
        <v>-20.65</v>
      </c>
      <c r="L179" s="159">
        <f t="shared" si="61"/>
        <v>-0.5657534246575342</v>
      </c>
      <c r="M179" s="132" t="s">
        <v>602</v>
      </c>
      <c r="N179" s="160">
        <v>43627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52</v>
      </c>
      <c r="B180" s="102">
        <v>42472</v>
      </c>
      <c r="C180" s="102"/>
      <c r="D180" s="103" t="s">
        <v>634</v>
      </c>
      <c r="E180" s="104" t="s">
        <v>562</v>
      </c>
      <c r="F180" s="105">
        <v>93</v>
      </c>
      <c r="G180" s="104"/>
      <c r="H180" s="104">
        <v>149</v>
      </c>
      <c r="I180" s="122">
        <v>140</v>
      </c>
      <c r="J180" s="137" t="s">
        <v>635</v>
      </c>
      <c r="K180" s="124">
        <f t="shared" si="60"/>
        <v>56</v>
      </c>
      <c r="L180" s="125">
        <f t="shared" si="61"/>
        <v>0.60215053763440862</v>
      </c>
      <c r="M180" s="126" t="s">
        <v>538</v>
      </c>
      <c r="N180" s="127">
        <v>42740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53</v>
      </c>
      <c r="B181" s="102">
        <v>42472</v>
      </c>
      <c r="C181" s="102"/>
      <c r="D181" s="103" t="s">
        <v>636</v>
      </c>
      <c r="E181" s="104" t="s">
        <v>562</v>
      </c>
      <c r="F181" s="105">
        <v>130</v>
      </c>
      <c r="G181" s="104"/>
      <c r="H181" s="104">
        <v>150</v>
      </c>
      <c r="I181" s="122" t="s">
        <v>637</v>
      </c>
      <c r="J181" s="123" t="s">
        <v>621</v>
      </c>
      <c r="K181" s="124">
        <f t="shared" si="60"/>
        <v>20</v>
      </c>
      <c r="L181" s="125">
        <f t="shared" si="61"/>
        <v>0.15384615384615385</v>
      </c>
      <c r="M181" s="126" t="s">
        <v>538</v>
      </c>
      <c r="N181" s="127">
        <v>42564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54</v>
      </c>
      <c r="B182" s="102">
        <v>42473</v>
      </c>
      <c r="C182" s="102"/>
      <c r="D182" s="103" t="s">
        <v>341</v>
      </c>
      <c r="E182" s="104" t="s">
        <v>562</v>
      </c>
      <c r="F182" s="105">
        <v>196</v>
      </c>
      <c r="G182" s="104"/>
      <c r="H182" s="104">
        <v>299</v>
      </c>
      <c r="I182" s="122">
        <v>299</v>
      </c>
      <c r="J182" s="123" t="s">
        <v>621</v>
      </c>
      <c r="K182" s="124">
        <v>103</v>
      </c>
      <c r="L182" s="125">
        <v>0.52551020408163296</v>
      </c>
      <c r="M182" s="126" t="s">
        <v>538</v>
      </c>
      <c r="N182" s="127">
        <v>42620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55</v>
      </c>
      <c r="B183" s="102">
        <v>42473</v>
      </c>
      <c r="C183" s="102"/>
      <c r="D183" s="103" t="s">
        <v>695</v>
      </c>
      <c r="E183" s="104" t="s">
        <v>562</v>
      </c>
      <c r="F183" s="105">
        <v>88</v>
      </c>
      <c r="G183" s="104"/>
      <c r="H183" s="104">
        <v>103</v>
      </c>
      <c r="I183" s="122">
        <v>103</v>
      </c>
      <c r="J183" s="123" t="s">
        <v>621</v>
      </c>
      <c r="K183" s="124">
        <v>15</v>
      </c>
      <c r="L183" s="125">
        <v>0.170454545454545</v>
      </c>
      <c r="M183" s="126" t="s">
        <v>538</v>
      </c>
      <c r="N183" s="127">
        <v>42530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56</v>
      </c>
      <c r="B184" s="102">
        <v>42492</v>
      </c>
      <c r="C184" s="102"/>
      <c r="D184" s="103" t="s">
        <v>638</v>
      </c>
      <c r="E184" s="104" t="s">
        <v>562</v>
      </c>
      <c r="F184" s="105">
        <v>127.5</v>
      </c>
      <c r="G184" s="104"/>
      <c r="H184" s="104">
        <v>148</v>
      </c>
      <c r="I184" s="122" t="s">
        <v>639</v>
      </c>
      <c r="J184" s="123" t="s">
        <v>621</v>
      </c>
      <c r="K184" s="124">
        <f>H184-F184</f>
        <v>20.5</v>
      </c>
      <c r="L184" s="125">
        <f>K184/F184</f>
        <v>0.16078431372549021</v>
      </c>
      <c r="M184" s="126" t="s">
        <v>538</v>
      </c>
      <c r="N184" s="127">
        <v>42564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57</v>
      </c>
      <c r="B185" s="102">
        <v>42493</v>
      </c>
      <c r="C185" s="102"/>
      <c r="D185" s="103" t="s">
        <v>640</v>
      </c>
      <c r="E185" s="104" t="s">
        <v>562</v>
      </c>
      <c r="F185" s="105">
        <v>675</v>
      </c>
      <c r="G185" s="104"/>
      <c r="H185" s="104">
        <v>815</v>
      </c>
      <c r="I185" s="122" t="s">
        <v>641</v>
      </c>
      <c r="J185" s="123" t="s">
        <v>621</v>
      </c>
      <c r="K185" s="124">
        <f>H185-F185</f>
        <v>140</v>
      </c>
      <c r="L185" s="125">
        <f>K185/F185</f>
        <v>0.2074074074074074</v>
      </c>
      <c r="M185" s="126" t="s">
        <v>538</v>
      </c>
      <c r="N185" s="127">
        <v>43154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7">
        <v>58</v>
      </c>
      <c r="B186" s="106">
        <v>42522</v>
      </c>
      <c r="C186" s="106"/>
      <c r="D186" s="107" t="s">
        <v>696</v>
      </c>
      <c r="E186" s="108" t="s">
        <v>562</v>
      </c>
      <c r="F186" s="109">
        <v>500</v>
      </c>
      <c r="G186" s="109"/>
      <c r="H186" s="110">
        <v>232.5</v>
      </c>
      <c r="I186" s="128" t="s">
        <v>697</v>
      </c>
      <c r="J186" s="129" t="s">
        <v>698</v>
      </c>
      <c r="K186" s="130">
        <f>H186-F186</f>
        <v>-267.5</v>
      </c>
      <c r="L186" s="131">
        <f>K186/F186</f>
        <v>-0.53500000000000003</v>
      </c>
      <c r="M186" s="132" t="s">
        <v>602</v>
      </c>
      <c r="N186" s="133">
        <v>43735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59</v>
      </c>
      <c r="B187" s="102">
        <v>42527</v>
      </c>
      <c r="C187" s="102"/>
      <c r="D187" s="103" t="s">
        <v>642</v>
      </c>
      <c r="E187" s="104" t="s">
        <v>562</v>
      </c>
      <c r="F187" s="105">
        <v>110</v>
      </c>
      <c r="G187" s="104"/>
      <c r="H187" s="104">
        <v>126.5</v>
      </c>
      <c r="I187" s="122">
        <v>125</v>
      </c>
      <c r="J187" s="123" t="s">
        <v>571</v>
      </c>
      <c r="K187" s="124">
        <f>H187-F187</f>
        <v>16.5</v>
      </c>
      <c r="L187" s="125">
        <f>K187/F187</f>
        <v>0.15</v>
      </c>
      <c r="M187" s="126" t="s">
        <v>538</v>
      </c>
      <c r="N187" s="127">
        <v>42552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60</v>
      </c>
      <c r="B188" s="102">
        <v>42538</v>
      </c>
      <c r="C188" s="102"/>
      <c r="D188" s="103" t="s">
        <v>643</v>
      </c>
      <c r="E188" s="104" t="s">
        <v>562</v>
      </c>
      <c r="F188" s="105">
        <v>44</v>
      </c>
      <c r="G188" s="104"/>
      <c r="H188" s="104">
        <v>69.5</v>
      </c>
      <c r="I188" s="122">
        <v>69.5</v>
      </c>
      <c r="J188" s="123" t="s">
        <v>644</v>
      </c>
      <c r="K188" s="124">
        <f>H188-F188</f>
        <v>25.5</v>
      </c>
      <c r="L188" s="125">
        <f>K188/F188</f>
        <v>0.57954545454545459</v>
      </c>
      <c r="M188" s="126" t="s">
        <v>538</v>
      </c>
      <c r="N188" s="127">
        <v>42977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61</v>
      </c>
      <c r="B189" s="102">
        <v>42549</v>
      </c>
      <c r="C189" s="102"/>
      <c r="D189" s="144" t="s">
        <v>699</v>
      </c>
      <c r="E189" s="104" t="s">
        <v>562</v>
      </c>
      <c r="F189" s="105">
        <v>262.5</v>
      </c>
      <c r="G189" s="104"/>
      <c r="H189" s="104">
        <v>340</v>
      </c>
      <c r="I189" s="122">
        <v>333</v>
      </c>
      <c r="J189" s="123" t="s">
        <v>700</v>
      </c>
      <c r="K189" s="124">
        <v>77.5</v>
      </c>
      <c r="L189" s="125">
        <v>0.29523809523809502</v>
      </c>
      <c r="M189" s="126" t="s">
        <v>538</v>
      </c>
      <c r="N189" s="127">
        <v>43017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62</v>
      </c>
      <c r="B190" s="102">
        <v>42549</v>
      </c>
      <c r="C190" s="102"/>
      <c r="D190" s="144" t="s">
        <v>701</v>
      </c>
      <c r="E190" s="104" t="s">
        <v>562</v>
      </c>
      <c r="F190" s="105">
        <v>840</v>
      </c>
      <c r="G190" s="104"/>
      <c r="H190" s="104">
        <v>1230</v>
      </c>
      <c r="I190" s="122">
        <v>1230</v>
      </c>
      <c r="J190" s="123" t="s">
        <v>621</v>
      </c>
      <c r="K190" s="124">
        <v>390</v>
      </c>
      <c r="L190" s="125">
        <v>0.46428571428571402</v>
      </c>
      <c r="M190" s="126" t="s">
        <v>538</v>
      </c>
      <c r="N190" s="127">
        <v>42649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324">
        <v>63</v>
      </c>
      <c r="B191" s="139">
        <v>42556</v>
      </c>
      <c r="C191" s="139"/>
      <c r="D191" s="140" t="s">
        <v>645</v>
      </c>
      <c r="E191" s="141" t="s">
        <v>562</v>
      </c>
      <c r="F191" s="142">
        <v>395</v>
      </c>
      <c r="G191" s="143"/>
      <c r="H191" s="143">
        <f>(468.5+342.5)/2</f>
        <v>405.5</v>
      </c>
      <c r="I191" s="143">
        <v>510</v>
      </c>
      <c r="J191" s="161" t="s">
        <v>646</v>
      </c>
      <c r="K191" s="162">
        <f t="shared" ref="K191:K197" si="62">H191-F191</f>
        <v>10.5</v>
      </c>
      <c r="L191" s="163">
        <f t="shared" ref="L191:L197" si="63">K191/F191</f>
        <v>2.6582278481012658E-2</v>
      </c>
      <c r="M191" s="164" t="s">
        <v>647</v>
      </c>
      <c r="N191" s="165">
        <v>43606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7">
        <v>64</v>
      </c>
      <c r="B192" s="106">
        <v>42584</v>
      </c>
      <c r="C192" s="106"/>
      <c r="D192" s="107" t="s">
        <v>648</v>
      </c>
      <c r="E192" s="108" t="s">
        <v>539</v>
      </c>
      <c r="F192" s="109">
        <f>169.5-12.8</f>
        <v>156.69999999999999</v>
      </c>
      <c r="G192" s="109"/>
      <c r="H192" s="110">
        <v>77</v>
      </c>
      <c r="I192" s="128" t="s">
        <v>649</v>
      </c>
      <c r="J192" s="340" t="s">
        <v>773</v>
      </c>
      <c r="K192" s="130">
        <f t="shared" si="62"/>
        <v>-79.699999999999989</v>
      </c>
      <c r="L192" s="131">
        <f t="shared" si="63"/>
        <v>-0.50861518825781749</v>
      </c>
      <c r="M192" s="132" t="s">
        <v>602</v>
      </c>
      <c r="N192" s="133">
        <v>43522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7">
        <v>65</v>
      </c>
      <c r="B193" s="106">
        <v>42586</v>
      </c>
      <c r="C193" s="106"/>
      <c r="D193" s="107" t="s">
        <v>650</v>
      </c>
      <c r="E193" s="108" t="s">
        <v>562</v>
      </c>
      <c r="F193" s="109">
        <v>400</v>
      </c>
      <c r="G193" s="109"/>
      <c r="H193" s="110">
        <v>305</v>
      </c>
      <c r="I193" s="128">
        <v>475</v>
      </c>
      <c r="J193" s="129" t="s">
        <v>651</v>
      </c>
      <c r="K193" s="130">
        <f t="shared" si="62"/>
        <v>-95</v>
      </c>
      <c r="L193" s="131">
        <f t="shared" si="63"/>
        <v>-0.23749999999999999</v>
      </c>
      <c r="M193" s="132" t="s">
        <v>602</v>
      </c>
      <c r="N193" s="133">
        <v>43606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66</v>
      </c>
      <c r="B194" s="102">
        <v>42593</v>
      </c>
      <c r="C194" s="102"/>
      <c r="D194" s="103" t="s">
        <v>652</v>
      </c>
      <c r="E194" s="104" t="s">
        <v>562</v>
      </c>
      <c r="F194" s="105">
        <v>86.5</v>
      </c>
      <c r="G194" s="104"/>
      <c r="H194" s="104">
        <v>130</v>
      </c>
      <c r="I194" s="122">
        <v>130</v>
      </c>
      <c r="J194" s="137" t="s">
        <v>653</v>
      </c>
      <c r="K194" s="124">
        <f t="shared" si="62"/>
        <v>43.5</v>
      </c>
      <c r="L194" s="125">
        <f t="shared" si="63"/>
        <v>0.50289017341040465</v>
      </c>
      <c r="M194" s="126" t="s">
        <v>538</v>
      </c>
      <c r="N194" s="127">
        <v>43091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7">
        <v>67</v>
      </c>
      <c r="B195" s="106">
        <v>42600</v>
      </c>
      <c r="C195" s="106"/>
      <c r="D195" s="107" t="s">
        <v>363</v>
      </c>
      <c r="E195" s="108" t="s">
        <v>562</v>
      </c>
      <c r="F195" s="109">
        <v>133.5</v>
      </c>
      <c r="G195" s="109"/>
      <c r="H195" s="110">
        <v>126.5</v>
      </c>
      <c r="I195" s="128">
        <v>178</v>
      </c>
      <c r="J195" s="129" t="s">
        <v>654</v>
      </c>
      <c r="K195" s="130">
        <f t="shared" si="62"/>
        <v>-7</v>
      </c>
      <c r="L195" s="131">
        <f t="shared" si="63"/>
        <v>-5.2434456928838954E-2</v>
      </c>
      <c r="M195" s="132" t="s">
        <v>602</v>
      </c>
      <c r="N195" s="133">
        <v>42615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68</v>
      </c>
      <c r="B196" s="102">
        <v>42613</v>
      </c>
      <c r="C196" s="102"/>
      <c r="D196" s="103" t="s">
        <v>655</v>
      </c>
      <c r="E196" s="104" t="s">
        <v>562</v>
      </c>
      <c r="F196" s="105">
        <v>560</v>
      </c>
      <c r="G196" s="104"/>
      <c r="H196" s="104">
        <v>725</v>
      </c>
      <c r="I196" s="122">
        <v>725</v>
      </c>
      <c r="J196" s="123" t="s">
        <v>564</v>
      </c>
      <c r="K196" s="124">
        <f t="shared" si="62"/>
        <v>165</v>
      </c>
      <c r="L196" s="125">
        <f t="shared" si="63"/>
        <v>0.29464285714285715</v>
      </c>
      <c r="M196" s="126" t="s">
        <v>538</v>
      </c>
      <c r="N196" s="127">
        <v>42456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69</v>
      </c>
      <c r="B197" s="102">
        <v>42614</v>
      </c>
      <c r="C197" s="102"/>
      <c r="D197" s="103" t="s">
        <v>656</v>
      </c>
      <c r="E197" s="104" t="s">
        <v>562</v>
      </c>
      <c r="F197" s="105">
        <v>160.5</v>
      </c>
      <c r="G197" s="104"/>
      <c r="H197" s="104">
        <v>210</v>
      </c>
      <c r="I197" s="122">
        <v>210</v>
      </c>
      <c r="J197" s="123" t="s">
        <v>564</v>
      </c>
      <c r="K197" s="124">
        <f t="shared" si="62"/>
        <v>49.5</v>
      </c>
      <c r="L197" s="125">
        <f t="shared" si="63"/>
        <v>0.30841121495327101</v>
      </c>
      <c r="M197" s="126" t="s">
        <v>538</v>
      </c>
      <c r="N197" s="127">
        <v>42871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70</v>
      </c>
      <c r="B198" s="102">
        <v>42646</v>
      </c>
      <c r="C198" s="102"/>
      <c r="D198" s="144" t="s">
        <v>382</v>
      </c>
      <c r="E198" s="104" t="s">
        <v>562</v>
      </c>
      <c r="F198" s="105">
        <v>430</v>
      </c>
      <c r="G198" s="104"/>
      <c r="H198" s="104">
        <v>596</v>
      </c>
      <c r="I198" s="122">
        <v>575</v>
      </c>
      <c r="J198" s="123" t="s">
        <v>702</v>
      </c>
      <c r="K198" s="124">
        <v>166</v>
      </c>
      <c r="L198" s="125">
        <v>0.38604651162790699</v>
      </c>
      <c r="M198" s="126" t="s">
        <v>538</v>
      </c>
      <c r="N198" s="127">
        <v>42769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71</v>
      </c>
      <c r="B199" s="102">
        <v>42657</v>
      </c>
      <c r="C199" s="102"/>
      <c r="D199" s="103" t="s">
        <v>657</v>
      </c>
      <c r="E199" s="104" t="s">
        <v>562</v>
      </c>
      <c r="F199" s="105">
        <v>280</v>
      </c>
      <c r="G199" s="104"/>
      <c r="H199" s="104">
        <v>345</v>
      </c>
      <c r="I199" s="122">
        <v>345</v>
      </c>
      <c r="J199" s="123" t="s">
        <v>564</v>
      </c>
      <c r="K199" s="124">
        <f t="shared" ref="K199:K204" si="64">H199-F199</f>
        <v>65</v>
      </c>
      <c r="L199" s="125">
        <f>K199/F199</f>
        <v>0.23214285714285715</v>
      </c>
      <c r="M199" s="126" t="s">
        <v>538</v>
      </c>
      <c r="N199" s="127">
        <v>42814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72</v>
      </c>
      <c r="B200" s="102">
        <v>42657</v>
      </c>
      <c r="C200" s="102"/>
      <c r="D200" s="103" t="s">
        <v>658</v>
      </c>
      <c r="E200" s="104" t="s">
        <v>562</v>
      </c>
      <c r="F200" s="105">
        <v>245</v>
      </c>
      <c r="G200" s="104"/>
      <c r="H200" s="104">
        <v>325.5</v>
      </c>
      <c r="I200" s="122">
        <v>330</v>
      </c>
      <c r="J200" s="123" t="s">
        <v>659</v>
      </c>
      <c r="K200" s="124">
        <f t="shared" si="64"/>
        <v>80.5</v>
      </c>
      <c r="L200" s="125">
        <f>K200/F200</f>
        <v>0.32857142857142857</v>
      </c>
      <c r="M200" s="126" t="s">
        <v>538</v>
      </c>
      <c r="N200" s="127">
        <v>42769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73</v>
      </c>
      <c r="B201" s="102">
        <v>42660</v>
      </c>
      <c r="C201" s="102"/>
      <c r="D201" s="103" t="s">
        <v>337</v>
      </c>
      <c r="E201" s="104" t="s">
        <v>562</v>
      </c>
      <c r="F201" s="105">
        <v>125</v>
      </c>
      <c r="G201" s="104"/>
      <c r="H201" s="104">
        <v>160</v>
      </c>
      <c r="I201" s="122">
        <v>160</v>
      </c>
      <c r="J201" s="123" t="s">
        <v>621</v>
      </c>
      <c r="K201" s="124">
        <f t="shared" si="64"/>
        <v>35</v>
      </c>
      <c r="L201" s="125">
        <v>0.28000000000000003</v>
      </c>
      <c r="M201" s="126" t="s">
        <v>538</v>
      </c>
      <c r="N201" s="127">
        <v>42803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74</v>
      </c>
      <c r="B202" s="102">
        <v>42660</v>
      </c>
      <c r="C202" s="102"/>
      <c r="D202" s="103" t="s">
        <v>441</v>
      </c>
      <c r="E202" s="104" t="s">
        <v>562</v>
      </c>
      <c r="F202" s="105">
        <v>114</v>
      </c>
      <c r="G202" s="104"/>
      <c r="H202" s="104">
        <v>145</v>
      </c>
      <c r="I202" s="122">
        <v>145</v>
      </c>
      <c r="J202" s="123" t="s">
        <v>621</v>
      </c>
      <c r="K202" s="124">
        <f t="shared" si="64"/>
        <v>31</v>
      </c>
      <c r="L202" s="125">
        <f>K202/F202</f>
        <v>0.27192982456140352</v>
      </c>
      <c r="M202" s="126" t="s">
        <v>538</v>
      </c>
      <c r="N202" s="127">
        <v>42859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75</v>
      </c>
      <c r="B203" s="102">
        <v>42660</v>
      </c>
      <c r="C203" s="102"/>
      <c r="D203" s="103" t="s">
        <v>660</v>
      </c>
      <c r="E203" s="104" t="s">
        <v>562</v>
      </c>
      <c r="F203" s="105">
        <v>212</v>
      </c>
      <c r="G203" s="104"/>
      <c r="H203" s="104">
        <v>280</v>
      </c>
      <c r="I203" s="122">
        <v>276</v>
      </c>
      <c r="J203" s="123" t="s">
        <v>661</v>
      </c>
      <c r="K203" s="124">
        <f t="shared" si="64"/>
        <v>68</v>
      </c>
      <c r="L203" s="125">
        <f>K203/F203</f>
        <v>0.32075471698113206</v>
      </c>
      <c r="M203" s="126" t="s">
        <v>538</v>
      </c>
      <c r="N203" s="127">
        <v>42858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76</v>
      </c>
      <c r="B204" s="102">
        <v>42678</v>
      </c>
      <c r="C204" s="102"/>
      <c r="D204" s="103" t="s">
        <v>149</v>
      </c>
      <c r="E204" s="104" t="s">
        <v>562</v>
      </c>
      <c r="F204" s="105">
        <v>155</v>
      </c>
      <c r="G204" s="104"/>
      <c r="H204" s="104">
        <v>210</v>
      </c>
      <c r="I204" s="122">
        <v>210</v>
      </c>
      <c r="J204" s="123" t="s">
        <v>662</v>
      </c>
      <c r="K204" s="124">
        <f t="shared" si="64"/>
        <v>55</v>
      </c>
      <c r="L204" s="125">
        <f>K204/F204</f>
        <v>0.35483870967741937</v>
      </c>
      <c r="M204" s="126" t="s">
        <v>538</v>
      </c>
      <c r="N204" s="127">
        <v>42944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7">
        <v>77</v>
      </c>
      <c r="B205" s="106">
        <v>42710</v>
      </c>
      <c r="C205" s="106"/>
      <c r="D205" s="107" t="s">
        <v>703</v>
      </c>
      <c r="E205" s="108" t="s">
        <v>562</v>
      </c>
      <c r="F205" s="109">
        <v>150.5</v>
      </c>
      <c r="G205" s="109"/>
      <c r="H205" s="110">
        <v>72.5</v>
      </c>
      <c r="I205" s="128">
        <v>174</v>
      </c>
      <c r="J205" s="129" t="s">
        <v>704</v>
      </c>
      <c r="K205" s="130">
        <v>-78</v>
      </c>
      <c r="L205" s="131">
        <v>-0.51827242524916906</v>
      </c>
      <c r="M205" s="132" t="s">
        <v>602</v>
      </c>
      <c r="N205" s="133">
        <v>43333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78</v>
      </c>
      <c r="B206" s="102">
        <v>42712</v>
      </c>
      <c r="C206" s="102"/>
      <c r="D206" s="103" t="s">
        <v>123</v>
      </c>
      <c r="E206" s="104" t="s">
        <v>562</v>
      </c>
      <c r="F206" s="105">
        <v>380</v>
      </c>
      <c r="G206" s="104"/>
      <c r="H206" s="104">
        <v>478</v>
      </c>
      <c r="I206" s="122">
        <v>468</v>
      </c>
      <c r="J206" s="123" t="s">
        <v>621</v>
      </c>
      <c r="K206" s="124">
        <f>H206-F206</f>
        <v>98</v>
      </c>
      <c r="L206" s="125">
        <f>K206/F206</f>
        <v>0.25789473684210529</v>
      </c>
      <c r="M206" s="126" t="s">
        <v>538</v>
      </c>
      <c r="N206" s="127">
        <v>43025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79</v>
      </c>
      <c r="B207" s="102">
        <v>42734</v>
      </c>
      <c r="C207" s="102"/>
      <c r="D207" s="103" t="s">
        <v>244</v>
      </c>
      <c r="E207" s="104" t="s">
        <v>562</v>
      </c>
      <c r="F207" s="105">
        <v>305</v>
      </c>
      <c r="G207" s="104"/>
      <c r="H207" s="104">
        <v>375</v>
      </c>
      <c r="I207" s="122">
        <v>375</v>
      </c>
      <c r="J207" s="123" t="s">
        <v>621</v>
      </c>
      <c r="K207" s="124">
        <f>H207-F207</f>
        <v>70</v>
      </c>
      <c r="L207" s="125">
        <f>K207/F207</f>
        <v>0.22950819672131148</v>
      </c>
      <c r="M207" s="126" t="s">
        <v>538</v>
      </c>
      <c r="N207" s="127">
        <v>42768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80</v>
      </c>
      <c r="B208" s="102">
        <v>42739</v>
      </c>
      <c r="C208" s="102"/>
      <c r="D208" s="103" t="s">
        <v>339</v>
      </c>
      <c r="E208" s="104" t="s">
        <v>562</v>
      </c>
      <c r="F208" s="105">
        <v>99.5</v>
      </c>
      <c r="G208" s="104"/>
      <c r="H208" s="104">
        <v>158</v>
      </c>
      <c r="I208" s="122">
        <v>158</v>
      </c>
      <c r="J208" s="123" t="s">
        <v>621</v>
      </c>
      <c r="K208" s="124">
        <f>H208-F208</f>
        <v>58.5</v>
      </c>
      <c r="L208" s="125">
        <f>K208/F208</f>
        <v>0.5879396984924623</v>
      </c>
      <c r="M208" s="126" t="s">
        <v>538</v>
      </c>
      <c r="N208" s="127">
        <v>42898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81</v>
      </c>
      <c r="B209" s="102">
        <v>42739</v>
      </c>
      <c r="C209" s="102"/>
      <c r="D209" s="103" t="s">
        <v>339</v>
      </c>
      <c r="E209" s="104" t="s">
        <v>562</v>
      </c>
      <c r="F209" s="105">
        <v>99.5</v>
      </c>
      <c r="G209" s="104"/>
      <c r="H209" s="104">
        <v>158</v>
      </c>
      <c r="I209" s="122">
        <v>158</v>
      </c>
      <c r="J209" s="123" t="s">
        <v>621</v>
      </c>
      <c r="K209" s="124">
        <v>58.5</v>
      </c>
      <c r="L209" s="125">
        <v>0.58793969849246197</v>
      </c>
      <c r="M209" s="126" t="s">
        <v>538</v>
      </c>
      <c r="N209" s="127">
        <v>42898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82</v>
      </c>
      <c r="B210" s="102">
        <v>42786</v>
      </c>
      <c r="C210" s="102"/>
      <c r="D210" s="103" t="s">
        <v>166</v>
      </c>
      <c r="E210" s="104" t="s">
        <v>562</v>
      </c>
      <c r="F210" s="105">
        <v>140.5</v>
      </c>
      <c r="G210" s="104"/>
      <c r="H210" s="104">
        <v>220</v>
      </c>
      <c r="I210" s="122">
        <v>220</v>
      </c>
      <c r="J210" s="123" t="s">
        <v>621</v>
      </c>
      <c r="K210" s="124">
        <f>H210-F210</f>
        <v>79.5</v>
      </c>
      <c r="L210" s="125">
        <f>K210/F210</f>
        <v>0.5658362989323843</v>
      </c>
      <c r="M210" s="126" t="s">
        <v>538</v>
      </c>
      <c r="N210" s="127">
        <v>42864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83</v>
      </c>
      <c r="B211" s="102">
        <v>42786</v>
      </c>
      <c r="C211" s="102"/>
      <c r="D211" s="103" t="s">
        <v>705</v>
      </c>
      <c r="E211" s="104" t="s">
        <v>562</v>
      </c>
      <c r="F211" s="105">
        <v>202.5</v>
      </c>
      <c r="G211" s="104"/>
      <c r="H211" s="104">
        <v>234</v>
      </c>
      <c r="I211" s="122">
        <v>234</v>
      </c>
      <c r="J211" s="123" t="s">
        <v>621</v>
      </c>
      <c r="K211" s="124">
        <v>31.5</v>
      </c>
      <c r="L211" s="125">
        <v>0.155555555555556</v>
      </c>
      <c r="M211" s="126" t="s">
        <v>538</v>
      </c>
      <c r="N211" s="127">
        <v>42836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84</v>
      </c>
      <c r="B212" s="102">
        <v>42818</v>
      </c>
      <c r="C212" s="102"/>
      <c r="D212" s="103" t="s">
        <v>499</v>
      </c>
      <c r="E212" s="104" t="s">
        <v>562</v>
      </c>
      <c r="F212" s="105">
        <v>300.5</v>
      </c>
      <c r="G212" s="104"/>
      <c r="H212" s="104">
        <v>417.5</v>
      </c>
      <c r="I212" s="122">
        <v>420</v>
      </c>
      <c r="J212" s="123" t="s">
        <v>663</v>
      </c>
      <c r="K212" s="124">
        <f>H212-F212</f>
        <v>117</v>
      </c>
      <c r="L212" s="125">
        <f>K212/F212</f>
        <v>0.38935108153078202</v>
      </c>
      <c r="M212" s="126" t="s">
        <v>538</v>
      </c>
      <c r="N212" s="127">
        <v>43070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85</v>
      </c>
      <c r="B213" s="102">
        <v>42818</v>
      </c>
      <c r="C213" s="102"/>
      <c r="D213" s="103" t="s">
        <v>701</v>
      </c>
      <c r="E213" s="104" t="s">
        <v>562</v>
      </c>
      <c r="F213" s="105">
        <v>850</v>
      </c>
      <c r="G213" s="104"/>
      <c r="H213" s="104">
        <v>1042.5</v>
      </c>
      <c r="I213" s="122">
        <v>1023</v>
      </c>
      <c r="J213" s="123" t="s">
        <v>706</v>
      </c>
      <c r="K213" s="124">
        <v>192.5</v>
      </c>
      <c r="L213" s="125">
        <v>0.22647058823529401</v>
      </c>
      <c r="M213" s="126" t="s">
        <v>538</v>
      </c>
      <c r="N213" s="127">
        <v>42830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86</v>
      </c>
      <c r="B214" s="102">
        <v>42830</v>
      </c>
      <c r="C214" s="102"/>
      <c r="D214" s="103" t="s">
        <v>455</v>
      </c>
      <c r="E214" s="104" t="s">
        <v>562</v>
      </c>
      <c r="F214" s="105">
        <v>785</v>
      </c>
      <c r="G214" s="104"/>
      <c r="H214" s="104">
        <v>930</v>
      </c>
      <c r="I214" s="122">
        <v>920</v>
      </c>
      <c r="J214" s="123" t="s">
        <v>664</v>
      </c>
      <c r="K214" s="124">
        <f>H214-F214</f>
        <v>145</v>
      </c>
      <c r="L214" s="125">
        <f>K214/F214</f>
        <v>0.18471337579617833</v>
      </c>
      <c r="M214" s="126" t="s">
        <v>538</v>
      </c>
      <c r="N214" s="127">
        <v>42976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7">
        <v>87</v>
      </c>
      <c r="B215" s="106">
        <v>42831</v>
      </c>
      <c r="C215" s="106"/>
      <c r="D215" s="107" t="s">
        <v>707</v>
      </c>
      <c r="E215" s="108" t="s">
        <v>562</v>
      </c>
      <c r="F215" s="109">
        <v>40</v>
      </c>
      <c r="G215" s="109"/>
      <c r="H215" s="110">
        <v>13.1</v>
      </c>
      <c r="I215" s="128">
        <v>60</v>
      </c>
      <c r="J215" s="134" t="s">
        <v>708</v>
      </c>
      <c r="K215" s="130">
        <v>-26.9</v>
      </c>
      <c r="L215" s="131">
        <v>-0.67249999999999999</v>
      </c>
      <c r="M215" s="132" t="s">
        <v>602</v>
      </c>
      <c r="N215" s="133">
        <v>43138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88</v>
      </c>
      <c r="B216" s="102">
        <v>42837</v>
      </c>
      <c r="C216" s="102"/>
      <c r="D216" s="103" t="s">
        <v>87</v>
      </c>
      <c r="E216" s="104" t="s">
        <v>562</v>
      </c>
      <c r="F216" s="105">
        <v>289.5</v>
      </c>
      <c r="G216" s="104"/>
      <c r="H216" s="104">
        <v>354</v>
      </c>
      <c r="I216" s="122">
        <v>360</v>
      </c>
      <c r="J216" s="123" t="s">
        <v>665</v>
      </c>
      <c r="K216" s="124">
        <f t="shared" ref="K216:K224" si="65">H216-F216</f>
        <v>64.5</v>
      </c>
      <c r="L216" s="125">
        <f t="shared" ref="L216:L224" si="66">K216/F216</f>
        <v>0.22279792746113988</v>
      </c>
      <c r="M216" s="126" t="s">
        <v>538</v>
      </c>
      <c r="N216" s="127">
        <v>43040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89</v>
      </c>
      <c r="B217" s="102">
        <v>42845</v>
      </c>
      <c r="C217" s="102"/>
      <c r="D217" s="103" t="s">
        <v>405</v>
      </c>
      <c r="E217" s="104" t="s">
        <v>562</v>
      </c>
      <c r="F217" s="105">
        <v>700</v>
      </c>
      <c r="G217" s="104"/>
      <c r="H217" s="104">
        <v>840</v>
      </c>
      <c r="I217" s="122">
        <v>840</v>
      </c>
      <c r="J217" s="123" t="s">
        <v>666</v>
      </c>
      <c r="K217" s="124">
        <f t="shared" si="65"/>
        <v>140</v>
      </c>
      <c r="L217" s="125">
        <f t="shared" si="66"/>
        <v>0.2</v>
      </c>
      <c r="M217" s="126" t="s">
        <v>538</v>
      </c>
      <c r="N217" s="127">
        <v>42893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90</v>
      </c>
      <c r="B218" s="102">
        <v>42887</v>
      </c>
      <c r="C218" s="102"/>
      <c r="D218" s="144" t="s">
        <v>350</v>
      </c>
      <c r="E218" s="104" t="s">
        <v>562</v>
      </c>
      <c r="F218" s="105">
        <v>130</v>
      </c>
      <c r="G218" s="104"/>
      <c r="H218" s="104">
        <v>144.25</v>
      </c>
      <c r="I218" s="122">
        <v>170</v>
      </c>
      <c r="J218" s="123" t="s">
        <v>667</v>
      </c>
      <c r="K218" s="124">
        <f t="shared" si="65"/>
        <v>14.25</v>
      </c>
      <c r="L218" s="125">
        <f t="shared" si="66"/>
        <v>0.10961538461538461</v>
      </c>
      <c r="M218" s="126" t="s">
        <v>538</v>
      </c>
      <c r="N218" s="127">
        <v>43675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91</v>
      </c>
      <c r="B219" s="102">
        <v>42901</v>
      </c>
      <c r="C219" s="102"/>
      <c r="D219" s="144" t="s">
        <v>668</v>
      </c>
      <c r="E219" s="104" t="s">
        <v>562</v>
      </c>
      <c r="F219" s="105">
        <v>214.5</v>
      </c>
      <c r="G219" s="104"/>
      <c r="H219" s="104">
        <v>262</v>
      </c>
      <c r="I219" s="122">
        <v>262</v>
      </c>
      <c r="J219" s="123" t="s">
        <v>669</v>
      </c>
      <c r="K219" s="124">
        <f t="shared" si="65"/>
        <v>47.5</v>
      </c>
      <c r="L219" s="125">
        <f t="shared" si="66"/>
        <v>0.22144522144522144</v>
      </c>
      <c r="M219" s="126" t="s">
        <v>538</v>
      </c>
      <c r="N219" s="127">
        <v>42977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92</v>
      </c>
      <c r="B220" s="150">
        <v>42933</v>
      </c>
      <c r="C220" s="150"/>
      <c r="D220" s="151" t="s">
        <v>670</v>
      </c>
      <c r="E220" s="152" t="s">
        <v>562</v>
      </c>
      <c r="F220" s="153">
        <v>370</v>
      </c>
      <c r="G220" s="152"/>
      <c r="H220" s="152">
        <v>447.5</v>
      </c>
      <c r="I220" s="169">
        <v>450</v>
      </c>
      <c r="J220" s="209" t="s">
        <v>621</v>
      </c>
      <c r="K220" s="124">
        <f t="shared" si="65"/>
        <v>77.5</v>
      </c>
      <c r="L220" s="171">
        <f t="shared" si="66"/>
        <v>0.20945945945945946</v>
      </c>
      <c r="M220" s="172" t="s">
        <v>538</v>
      </c>
      <c r="N220" s="173">
        <v>43035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8">
        <v>93</v>
      </c>
      <c r="B221" s="150">
        <v>42943</v>
      </c>
      <c r="C221" s="150"/>
      <c r="D221" s="151" t="s">
        <v>164</v>
      </c>
      <c r="E221" s="152" t="s">
        <v>562</v>
      </c>
      <c r="F221" s="153">
        <v>657.5</v>
      </c>
      <c r="G221" s="152"/>
      <c r="H221" s="152">
        <v>825</v>
      </c>
      <c r="I221" s="169">
        <v>820</v>
      </c>
      <c r="J221" s="209" t="s">
        <v>621</v>
      </c>
      <c r="K221" s="124">
        <f t="shared" si="65"/>
        <v>167.5</v>
      </c>
      <c r="L221" s="171">
        <f t="shared" si="66"/>
        <v>0.25475285171102663</v>
      </c>
      <c r="M221" s="172" t="s">
        <v>538</v>
      </c>
      <c r="N221" s="173">
        <v>43090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94</v>
      </c>
      <c r="B222" s="102">
        <v>42964</v>
      </c>
      <c r="C222" s="102"/>
      <c r="D222" s="103" t="s">
        <v>354</v>
      </c>
      <c r="E222" s="104" t="s">
        <v>562</v>
      </c>
      <c r="F222" s="105">
        <v>605</v>
      </c>
      <c r="G222" s="104"/>
      <c r="H222" s="104">
        <v>750</v>
      </c>
      <c r="I222" s="122">
        <v>750</v>
      </c>
      <c r="J222" s="123" t="s">
        <v>664</v>
      </c>
      <c r="K222" s="124">
        <f t="shared" si="65"/>
        <v>145</v>
      </c>
      <c r="L222" s="125">
        <f t="shared" si="66"/>
        <v>0.23966942148760331</v>
      </c>
      <c r="M222" s="126" t="s">
        <v>538</v>
      </c>
      <c r="N222" s="127">
        <v>43027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25">
        <v>95</v>
      </c>
      <c r="B223" s="145">
        <v>42979</v>
      </c>
      <c r="C223" s="145"/>
      <c r="D223" s="146" t="s">
        <v>459</v>
      </c>
      <c r="E223" s="147" t="s">
        <v>562</v>
      </c>
      <c r="F223" s="148">
        <v>255</v>
      </c>
      <c r="G223" s="149"/>
      <c r="H223" s="149">
        <v>217.25</v>
      </c>
      <c r="I223" s="149">
        <v>320</v>
      </c>
      <c r="J223" s="166" t="s">
        <v>671</v>
      </c>
      <c r="K223" s="130">
        <f t="shared" si="65"/>
        <v>-37.75</v>
      </c>
      <c r="L223" s="167">
        <f t="shared" si="66"/>
        <v>-0.14803921568627451</v>
      </c>
      <c r="M223" s="132" t="s">
        <v>602</v>
      </c>
      <c r="N223" s="168">
        <v>43661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96</v>
      </c>
      <c r="B224" s="102">
        <v>42997</v>
      </c>
      <c r="C224" s="102"/>
      <c r="D224" s="103" t="s">
        <v>672</v>
      </c>
      <c r="E224" s="104" t="s">
        <v>562</v>
      </c>
      <c r="F224" s="105">
        <v>215</v>
      </c>
      <c r="G224" s="104"/>
      <c r="H224" s="104">
        <v>258</v>
      </c>
      <c r="I224" s="122">
        <v>258</v>
      </c>
      <c r="J224" s="123" t="s">
        <v>621</v>
      </c>
      <c r="K224" s="124">
        <f t="shared" si="65"/>
        <v>43</v>
      </c>
      <c r="L224" s="125">
        <f t="shared" si="66"/>
        <v>0.2</v>
      </c>
      <c r="M224" s="126" t="s">
        <v>538</v>
      </c>
      <c r="N224" s="127">
        <v>43040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97</v>
      </c>
      <c r="B225" s="102">
        <v>42997</v>
      </c>
      <c r="C225" s="102"/>
      <c r="D225" s="103" t="s">
        <v>672</v>
      </c>
      <c r="E225" s="104" t="s">
        <v>562</v>
      </c>
      <c r="F225" s="105">
        <v>215</v>
      </c>
      <c r="G225" s="104"/>
      <c r="H225" s="104">
        <v>258</v>
      </c>
      <c r="I225" s="122">
        <v>258</v>
      </c>
      <c r="J225" s="209" t="s">
        <v>621</v>
      </c>
      <c r="K225" s="124">
        <v>43</v>
      </c>
      <c r="L225" s="125">
        <v>0.2</v>
      </c>
      <c r="M225" s="126" t="s">
        <v>538</v>
      </c>
      <c r="N225" s="127">
        <v>43040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9">
        <v>98</v>
      </c>
      <c r="B226" s="190">
        <v>42998</v>
      </c>
      <c r="C226" s="190"/>
      <c r="D226" s="331" t="s">
        <v>758</v>
      </c>
      <c r="E226" s="191" t="s">
        <v>562</v>
      </c>
      <c r="F226" s="192">
        <v>75</v>
      </c>
      <c r="G226" s="191"/>
      <c r="H226" s="191">
        <v>90</v>
      </c>
      <c r="I226" s="210">
        <v>90</v>
      </c>
      <c r="J226" s="123" t="s">
        <v>673</v>
      </c>
      <c r="K226" s="124">
        <f t="shared" ref="K226:K231" si="67">H226-F226</f>
        <v>15</v>
      </c>
      <c r="L226" s="125">
        <f t="shared" ref="L226:L231" si="68">K226/F226</f>
        <v>0.2</v>
      </c>
      <c r="M226" s="126" t="s">
        <v>538</v>
      </c>
      <c r="N226" s="127">
        <v>43019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99</v>
      </c>
      <c r="B227" s="150">
        <v>43011</v>
      </c>
      <c r="C227" s="150"/>
      <c r="D227" s="151" t="s">
        <v>674</v>
      </c>
      <c r="E227" s="152" t="s">
        <v>562</v>
      </c>
      <c r="F227" s="153">
        <v>315</v>
      </c>
      <c r="G227" s="152"/>
      <c r="H227" s="152">
        <v>392</v>
      </c>
      <c r="I227" s="169">
        <v>384</v>
      </c>
      <c r="J227" s="209" t="s">
        <v>675</v>
      </c>
      <c r="K227" s="124">
        <f t="shared" si="67"/>
        <v>77</v>
      </c>
      <c r="L227" s="171">
        <f t="shared" si="68"/>
        <v>0.24444444444444444</v>
      </c>
      <c r="M227" s="172" t="s">
        <v>538</v>
      </c>
      <c r="N227" s="173">
        <v>43017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8">
        <v>100</v>
      </c>
      <c r="B228" s="150">
        <v>43013</v>
      </c>
      <c r="C228" s="150"/>
      <c r="D228" s="151" t="s">
        <v>676</v>
      </c>
      <c r="E228" s="152" t="s">
        <v>562</v>
      </c>
      <c r="F228" s="153">
        <v>145</v>
      </c>
      <c r="G228" s="152"/>
      <c r="H228" s="152">
        <v>179</v>
      </c>
      <c r="I228" s="169">
        <v>180</v>
      </c>
      <c r="J228" s="209" t="s">
        <v>552</v>
      </c>
      <c r="K228" s="124">
        <f t="shared" si="67"/>
        <v>34</v>
      </c>
      <c r="L228" s="171">
        <f t="shared" si="68"/>
        <v>0.23448275862068965</v>
      </c>
      <c r="M228" s="172" t="s">
        <v>538</v>
      </c>
      <c r="N228" s="173">
        <v>43025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8">
        <v>101</v>
      </c>
      <c r="B229" s="150">
        <v>43014</v>
      </c>
      <c r="C229" s="150"/>
      <c r="D229" s="151" t="s">
        <v>328</v>
      </c>
      <c r="E229" s="152" t="s">
        <v>562</v>
      </c>
      <c r="F229" s="153">
        <v>256</v>
      </c>
      <c r="G229" s="152"/>
      <c r="H229" s="152">
        <v>323</v>
      </c>
      <c r="I229" s="169">
        <v>320</v>
      </c>
      <c r="J229" s="209" t="s">
        <v>621</v>
      </c>
      <c r="K229" s="124">
        <f t="shared" si="67"/>
        <v>67</v>
      </c>
      <c r="L229" s="171">
        <f t="shared" si="68"/>
        <v>0.26171875</v>
      </c>
      <c r="M229" s="172" t="s">
        <v>538</v>
      </c>
      <c r="N229" s="173">
        <v>43067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8">
        <v>102</v>
      </c>
      <c r="B230" s="150">
        <v>43017</v>
      </c>
      <c r="C230" s="150"/>
      <c r="D230" s="151" t="s">
        <v>347</v>
      </c>
      <c r="E230" s="152" t="s">
        <v>562</v>
      </c>
      <c r="F230" s="153">
        <v>137.5</v>
      </c>
      <c r="G230" s="152"/>
      <c r="H230" s="152">
        <v>184</v>
      </c>
      <c r="I230" s="169">
        <v>183</v>
      </c>
      <c r="J230" s="170" t="s">
        <v>677</v>
      </c>
      <c r="K230" s="124">
        <f t="shared" si="67"/>
        <v>46.5</v>
      </c>
      <c r="L230" s="171">
        <f t="shared" si="68"/>
        <v>0.33818181818181819</v>
      </c>
      <c r="M230" s="172" t="s">
        <v>538</v>
      </c>
      <c r="N230" s="173">
        <v>43108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103</v>
      </c>
      <c r="B231" s="150">
        <v>43018</v>
      </c>
      <c r="C231" s="150"/>
      <c r="D231" s="151" t="s">
        <v>678</v>
      </c>
      <c r="E231" s="152" t="s">
        <v>562</v>
      </c>
      <c r="F231" s="153">
        <v>125.5</v>
      </c>
      <c r="G231" s="152"/>
      <c r="H231" s="152">
        <v>158</v>
      </c>
      <c r="I231" s="169">
        <v>155</v>
      </c>
      <c r="J231" s="170" t="s">
        <v>679</v>
      </c>
      <c r="K231" s="124">
        <f t="shared" si="67"/>
        <v>32.5</v>
      </c>
      <c r="L231" s="171">
        <f t="shared" si="68"/>
        <v>0.25896414342629481</v>
      </c>
      <c r="M231" s="172" t="s">
        <v>538</v>
      </c>
      <c r="N231" s="173">
        <v>43067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104</v>
      </c>
      <c r="B232" s="150">
        <v>43018</v>
      </c>
      <c r="C232" s="150"/>
      <c r="D232" s="151" t="s">
        <v>709</v>
      </c>
      <c r="E232" s="152" t="s">
        <v>562</v>
      </c>
      <c r="F232" s="153">
        <v>895</v>
      </c>
      <c r="G232" s="152"/>
      <c r="H232" s="152">
        <v>1122.5</v>
      </c>
      <c r="I232" s="169">
        <v>1078</v>
      </c>
      <c r="J232" s="170" t="s">
        <v>710</v>
      </c>
      <c r="K232" s="124">
        <v>227.5</v>
      </c>
      <c r="L232" s="171">
        <v>0.25418994413407803</v>
      </c>
      <c r="M232" s="172" t="s">
        <v>538</v>
      </c>
      <c r="N232" s="173">
        <v>43117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105</v>
      </c>
      <c r="B233" s="150">
        <v>43020</v>
      </c>
      <c r="C233" s="150"/>
      <c r="D233" s="151" t="s">
        <v>335</v>
      </c>
      <c r="E233" s="152" t="s">
        <v>562</v>
      </c>
      <c r="F233" s="153">
        <v>525</v>
      </c>
      <c r="G233" s="152"/>
      <c r="H233" s="152">
        <v>629</v>
      </c>
      <c r="I233" s="169">
        <v>629</v>
      </c>
      <c r="J233" s="209" t="s">
        <v>621</v>
      </c>
      <c r="K233" s="124">
        <v>104</v>
      </c>
      <c r="L233" s="171">
        <v>0.19809523809523799</v>
      </c>
      <c r="M233" s="172" t="s">
        <v>538</v>
      </c>
      <c r="N233" s="173">
        <v>43119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106</v>
      </c>
      <c r="B234" s="150">
        <v>43046</v>
      </c>
      <c r="C234" s="150"/>
      <c r="D234" s="151" t="s">
        <v>373</v>
      </c>
      <c r="E234" s="152" t="s">
        <v>562</v>
      </c>
      <c r="F234" s="153">
        <v>740</v>
      </c>
      <c r="G234" s="152"/>
      <c r="H234" s="152">
        <v>892.5</v>
      </c>
      <c r="I234" s="169">
        <v>900</v>
      </c>
      <c r="J234" s="170" t="s">
        <v>680</v>
      </c>
      <c r="K234" s="124">
        <f>H234-F234</f>
        <v>152.5</v>
      </c>
      <c r="L234" s="171">
        <f>K234/F234</f>
        <v>0.20608108108108109</v>
      </c>
      <c r="M234" s="172" t="s">
        <v>538</v>
      </c>
      <c r="N234" s="173">
        <v>43052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107</v>
      </c>
      <c r="B235" s="102">
        <v>43073</v>
      </c>
      <c r="C235" s="102"/>
      <c r="D235" s="103" t="s">
        <v>681</v>
      </c>
      <c r="E235" s="104" t="s">
        <v>562</v>
      </c>
      <c r="F235" s="105">
        <v>118.5</v>
      </c>
      <c r="G235" s="104"/>
      <c r="H235" s="104">
        <v>143.5</v>
      </c>
      <c r="I235" s="122">
        <v>145</v>
      </c>
      <c r="J235" s="137" t="s">
        <v>682</v>
      </c>
      <c r="K235" s="124">
        <f>H235-F235</f>
        <v>25</v>
      </c>
      <c r="L235" s="125">
        <f>K235/F235</f>
        <v>0.2109704641350211</v>
      </c>
      <c r="M235" s="126" t="s">
        <v>538</v>
      </c>
      <c r="N235" s="127">
        <v>43097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7">
        <v>108</v>
      </c>
      <c r="B236" s="106">
        <v>43090</v>
      </c>
      <c r="C236" s="106"/>
      <c r="D236" s="154" t="s">
        <v>409</v>
      </c>
      <c r="E236" s="108" t="s">
        <v>562</v>
      </c>
      <c r="F236" s="109">
        <v>715</v>
      </c>
      <c r="G236" s="109"/>
      <c r="H236" s="110">
        <v>500</v>
      </c>
      <c r="I236" s="128">
        <v>872</v>
      </c>
      <c r="J236" s="134" t="s">
        <v>683</v>
      </c>
      <c r="K236" s="130">
        <f>H236-F236</f>
        <v>-215</v>
      </c>
      <c r="L236" s="131">
        <f>K236/F236</f>
        <v>-0.30069930069930068</v>
      </c>
      <c r="M236" s="132" t="s">
        <v>602</v>
      </c>
      <c r="N236" s="133">
        <v>43670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109</v>
      </c>
      <c r="B237" s="102">
        <v>43098</v>
      </c>
      <c r="C237" s="102"/>
      <c r="D237" s="103" t="s">
        <v>674</v>
      </c>
      <c r="E237" s="104" t="s">
        <v>562</v>
      </c>
      <c r="F237" s="105">
        <v>435</v>
      </c>
      <c r="G237" s="104"/>
      <c r="H237" s="104">
        <v>542.5</v>
      </c>
      <c r="I237" s="122">
        <v>539</v>
      </c>
      <c r="J237" s="137" t="s">
        <v>621</v>
      </c>
      <c r="K237" s="124">
        <v>107.5</v>
      </c>
      <c r="L237" s="125">
        <v>0.247126436781609</v>
      </c>
      <c r="M237" s="126" t="s">
        <v>538</v>
      </c>
      <c r="N237" s="127">
        <v>43206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110</v>
      </c>
      <c r="B238" s="102">
        <v>43098</v>
      </c>
      <c r="C238" s="102"/>
      <c r="D238" s="103" t="s">
        <v>512</v>
      </c>
      <c r="E238" s="104" t="s">
        <v>562</v>
      </c>
      <c r="F238" s="105">
        <v>885</v>
      </c>
      <c r="G238" s="104"/>
      <c r="H238" s="104">
        <v>1090</v>
      </c>
      <c r="I238" s="122">
        <v>1084</v>
      </c>
      <c r="J238" s="137" t="s">
        <v>621</v>
      </c>
      <c r="K238" s="124">
        <v>205</v>
      </c>
      <c r="L238" s="125">
        <v>0.23163841807909599</v>
      </c>
      <c r="M238" s="126" t="s">
        <v>538</v>
      </c>
      <c r="N238" s="127">
        <v>43213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26">
        <v>111</v>
      </c>
      <c r="B239" s="317">
        <v>43192</v>
      </c>
      <c r="C239" s="317"/>
      <c r="D239" s="112" t="s">
        <v>691</v>
      </c>
      <c r="E239" s="318" t="s">
        <v>562</v>
      </c>
      <c r="F239" s="319">
        <v>478.5</v>
      </c>
      <c r="G239" s="318"/>
      <c r="H239" s="318">
        <v>442</v>
      </c>
      <c r="I239" s="320">
        <v>613</v>
      </c>
      <c r="J239" s="340" t="s">
        <v>775</v>
      </c>
      <c r="K239" s="130">
        <f>H239-F239</f>
        <v>-36.5</v>
      </c>
      <c r="L239" s="131">
        <f>K239/F239</f>
        <v>-7.6280041797283177E-2</v>
      </c>
      <c r="M239" s="132" t="s">
        <v>602</v>
      </c>
      <c r="N239" s="133">
        <v>43762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7">
        <v>112</v>
      </c>
      <c r="B240" s="106">
        <v>43194</v>
      </c>
      <c r="C240" s="106"/>
      <c r="D240" s="330" t="s">
        <v>757</v>
      </c>
      <c r="E240" s="108" t="s">
        <v>562</v>
      </c>
      <c r="F240" s="109">
        <f>141.5-7.3</f>
        <v>134.19999999999999</v>
      </c>
      <c r="G240" s="109"/>
      <c r="H240" s="110">
        <v>77</v>
      </c>
      <c r="I240" s="128">
        <v>180</v>
      </c>
      <c r="J240" s="340" t="s">
        <v>774</v>
      </c>
      <c r="K240" s="130">
        <f>H240-F240</f>
        <v>-57.199999999999989</v>
      </c>
      <c r="L240" s="131">
        <f>K240/F240</f>
        <v>-0.42622950819672129</v>
      </c>
      <c r="M240" s="132" t="s">
        <v>602</v>
      </c>
      <c r="N240" s="133">
        <v>43522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7">
        <v>113</v>
      </c>
      <c r="B241" s="106">
        <v>43209</v>
      </c>
      <c r="C241" s="106"/>
      <c r="D241" s="107" t="s">
        <v>684</v>
      </c>
      <c r="E241" s="108" t="s">
        <v>562</v>
      </c>
      <c r="F241" s="109">
        <v>430</v>
      </c>
      <c r="G241" s="109"/>
      <c r="H241" s="110">
        <v>220</v>
      </c>
      <c r="I241" s="128">
        <v>537</v>
      </c>
      <c r="J241" s="134" t="s">
        <v>685</v>
      </c>
      <c r="K241" s="130">
        <f>H241-F241</f>
        <v>-210</v>
      </c>
      <c r="L241" s="131">
        <f>K241/F241</f>
        <v>-0.48837209302325579</v>
      </c>
      <c r="M241" s="132" t="s">
        <v>602</v>
      </c>
      <c r="N241" s="133">
        <v>43252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114</v>
      </c>
      <c r="B242" s="190">
        <v>43220</v>
      </c>
      <c r="C242" s="190"/>
      <c r="D242" s="151" t="s">
        <v>374</v>
      </c>
      <c r="E242" s="191" t="s">
        <v>562</v>
      </c>
      <c r="F242" s="191">
        <v>153.5</v>
      </c>
      <c r="G242" s="191"/>
      <c r="H242" s="191">
        <v>196</v>
      </c>
      <c r="I242" s="210">
        <v>196</v>
      </c>
      <c r="J242" s="137" t="s">
        <v>790</v>
      </c>
      <c r="K242" s="124">
        <f>H242-F242</f>
        <v>42.5</v>
      </c>
      <c r="L242" s="125">
        <f>K242/F242</f>
        <v>0.27687296416938112</v>
      </c>
      <c r="M242" s="126" t="s">
        <v>538</v>
      </c>
      <c r="N242" s="322">
        <v>43605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7">
        <v>115</v>
      </c>
      <c r="B243" s="106">
        <v>43306</v>
      </c>
      <c r="C243" s="106"/>
      <c r="D243" s="107" t="s">
        <v>707</v>
      </c>
      <c r="E243" s="108" t="s">
        <v>562</v>
      </c>
      <c r="F243" s="109">
        <v>27.5</v>
      </c>
      <c r="G243" s="109"/>
      <c r="H243" s="110">
        <v>13.1</v>
      </c>
      <c r="I243" s="128">
        <v>60</v>
      </c>
      <c r="J243" s="134" t="s">
        <v>711</v>
      </c>
      <c r="K243" s="130">
        <v>-14.4</v>
      </c>
      <c r="L243" s="131">
        <v>-0.52363636363636401</v>
      </c>
      <c r="M243" s="132" t="s">
        <v>602</v>
      </c>
      <c r="N243" s="133">
        <v>43138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26">
        <v>116</v>
      </c>
      <c r="B244" s="317">
        <v>43318</v>
      </c>
      <c r="C244" s="317"/>
      <c r="D244" s="112" t="s">
        <v>686</v>
      </c>
      <c r="E244" s="318" t="s">
        <v>562</v>
      </c>
      <c r="F244" s="318">
        <v>148.5</v>
      </c>
      <c r="G244" s="318"/>
      <c r="H244" s="318">
        <v>102</v>
      </c>
      <c r="I244" s="320">
        <v>182</v>
      </c>
      <c r="J244" s="134" t="s">
        <v>789</v>
      </c>
      <c r="K244" s="130">
        <f>H244-F244</f>
        <v>-46.5</v>
      </c>
      <c r="L244" s="131">
        <f>K244/F244</f>
        <v>-0.31313131313131315</v>
      </c>
      <c r="M244" s="132" t="s">
        <v>602</v>
      </c>
      <c r="N244" s="133">
        <v>43661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117</v>
      </c>
      <c r="B245" s="102">
        <v>43335</v>
      </c>
      <c r="C245" s="102"/>
      <c r="D245" s="103" t="s">
        <v>712</v>
      </c>
      <c r="E245" s="104" t="s">
        <v>562</v>
      </c>
      <c r="F245" s="152">
        <v>285</v>
      </c>
      <c r="G245" s="104"/>
      <c r="H245" s="104">
        <v>355</v>
      </c>
      <c r="I245" s="122">
        <v>364</v>
      </c>
      <c r="J245" s="137" t="s">
        <v>713</v>
      </c>
      <c r="K245" s="124">
        <v>70</v>
      </c>
      <c r="L245" s="125">
        <v>0.24561403508771901</v>
      </c>
      <c r="M245" s="126" t="s">
        <v>538</v>
      </c>
      <c r="N245" s="127">
        <v>43455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118</v>
      </c>
      <c r="B246" s="102">
        <v>43341</v>
      </c>
      <c r="C246" s="102"/>
      <c r="D246" s="103" t="s">
        <v>366</v>
      </c>
      <c r="E246" s="104" t="s">
        <v>562</v>
      </c>
      <c r="F246" s="152">
        <v>525</v>
      </c>
      <c r="G246" s="104"/>
      <c r="H246" s="104">
        <v>585</v>
      </c>
      <c r="I246" s="122">
        <v>635</v>
      </c>
      <c r="J246" s="137" t="s">
        <v>687</v>
      </c>
      <c r="K246" s="124">
        <f t="shared" ref="K246:K258" si="69">H246-F246</f>
        <v>60</v>
      </c>
      <c r="L246" s="125">
        <f t="shared" ref="L246:L258" si="70">K246/F246</f>
        <v>0.11428571428571428</v>
      </c>
      <c r="M246" s="126" t="s">
        <v>538</v>
      </c>
      <c r="N246" s="127">
        <v>43662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119</v>
      </c>
      <c r="B247" s="102">
        <v>43395</v>
      </c>
      <c r="C247" s="102"/>
      <c r="D247" s="103" t="s">
        <v>354</v>
      </c>
      <c r="E247" s="104" t="s">
        <v>562</v>
      </c>
      <c r="F247" s="152">
        <v>475</v>
      </c>
      <c r="G247" s="104"/>
      <c r="H247" s="104">
        <v>574</v>
      </c>
      <c r="I247" s="122">
        <v>570</v>
      </c>
      <c r="J247" s="137" t="s">
        <v>621</v>
      </c>
      <c r="K247" s="124">
        <f t="shared" si="69"/>
        <v>99</v>
      </c>
      <c r="L247" s="125">
        <f t="shared" si="70"/>
        <v>0.20842105263157895</v>
      </c>
      <c r="M247" s="126" t="s">
        <v>538</v>
      </c>
      <c r="N247" s="127">
        <v>43403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8">
        <v>120</v>
      </c>
      <c r="B248" s="150">
        <v>43397</v>
      </c>
      <c r="C248" s="150"/>
      <c r="D248" s="351" t="s">
        <v>372</v>
      </c>
      <c r="E248" s="152" t="s">
        <v>562</v>
      </c>
      <c r="F248" s="152">
        <v>707.5</v>
      </c>
      <c r="G248" s="152"/>
      <c r="H248" s="152">
        <v>872</v>
      </c>
      <c r="I248" s="169">
        <v>872</v>
      </c>
      <c r="J248" s="170" t="s">
        <v>621</v>
      </c>
      <c r="K248" s="124">
        <f t="shared" si="69"/>
        <v>164.5</v>
      </c>
      <c r="L248" s="171">
        <f t="shared" si="70"/>
        <v>0.23250883392226149</v>
      </c>
      <c r="M248" s="172" t="s">
        <v>538</v>
      </c>
      <c r="N248" s="173">
        <v>43482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121</v>
      </c>
      <c r="B249" s="150">
        <v>43398</v>
      </c>
      <c r="C249" s="150"/>
      <c r="D249" s="351" t="s">
        <v>336</v>
      </c>
      <c r="E249" s="152" t="s">
        <v>562</v>
      </c>
      <c r="F249" s="152">
        <v>162</v>
      </c>
      <c r="G249" s="152"/>
      <c r="H249" s="152">
        <v>204</v>
      </c>
      <c r="I249" s="169">
        <v>209</v>
      </c>
      <c r="J249" s="170" t="s">
        <v>788</v>
      </c>
      <c r="K249" s="124">
        <f t="shared" si="69"/>
        <v>42</v>
      </c>
      <c r="L249" s="171">
        <f t="shared" si="70"/>
        <v>0.25925925925925924</v>
      </c>
      <c r="M249" s="172" t="s">
        <v>538</v>
      </c>
      <c r="N249" s="173">
        <v>43539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122</v>
      </c>
      <c r="B250" s="190">
        <v>43399</v>
      </c>
      <c r="C250" s="190"/>
      <c r="D250" s="151" t="s">
        <v>449</v>
      </c>
      <c r="E250" s="191" t="s">
        <v>562</v>
      </c>
      <c r="F250" s="191">
        <v>240</v>
      </c>
      <c r="G250" s="191"/>
      <c r="H250" s="191">
        <v>297</v>
      </c>
      <c r="I250" s="210">
        <v>297</v>
      </c>
      <c r="J250" s="170" t="s">
        <v>621</v>
      </c>
      <c r="K250" s="211">
        <f t="shared" si="69"/>
        <v>57</v>
      </c>
      <c r="L250" s="212">
        <f t="shared" si="70"/>
        <v>0.23749999999999999</v>
      </c>
      <c r="M250" s="213" t="s">
        <v>538</v>
      </c>
      <c r="N250" s="214">
        <v>43417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6">
        <v>123</v>
      </c>
      <c r="B251" s="102">
        <v>43439</v>
      </c>
      <c r="C251" s="102"/>
      <c r="D251" s="144" t="s">
        <v>688</v>
      </c>
      <c r="E251" s="104" t="s">
        <v>562</v>
      </c>
      <c r="F251" s="104">
        <v>202.5</v>
      </c>
      <c r="G251" s="104"/>
      <c r="H251" s="104">
        <v>255</v>
      </c>
      <c r="I251" s="122">
        <v>252</v>
      </c>
      <c r="J251" s="137" t="s">
        <v>621</v>
      </c>
      <c r="K251" s="124">
        <f t="shared" si="69"/>
        <v>52.5</v>
      </c>
      <c r="L251" s="125">
        <f t="shared" si="70"/>
        <v>0.25925925925925924</v>
      </c>
      <c r="M251" s="126" t="s">
        <v>538</v>
      </c>
      <c r="N251" s="127">
        <v>43542</v>
      </c>
      <c r="O251" s="54"/>
      <c r="P251" s="13"/>
      <c r="Q251" s="13"/>
      <c r="R251" s="90" t="s">
        <v>690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124</v>
      </c>
      <c r="B252" s="190">
        <v>43465</v>
      </c>
      <c r="C252" s="102"/>
      <c r="D252" s="351" t="s">
        <v>394</v>
      </c>
      <c r="E252" s="191" t="s">
        <v>562</v>
      </c>
      <c r="F252" s="191">
        <v>710</v>
      </c>
      <c r="G252" s="191"/>
      <c r="H252" s="191">
        <v>866</v>
      </c>
      <c r="I252" s="210">
        <v>866</v>
      </c>
      <c r="J252" s="170" t="s">
        <v>621</v>
      </c>
      <c r="K252" s="124">
        <f t="shared" si="69"/>
        <v>156</v>
      </c>
      <c r="L252" s="125">
        <f t="shared" si="70"/>
        <v>0.21971830985915494</v>
      </c>
      <c r="M252" s="126" t="s">
        <v>538</v>
      </c>
      <c r="N252" s="322">
        <v>43553</v>
      </c>
      <c r="O252" s="54"/>
      <c r="P252" s="13"/>
      <c r="Q252" s="13"/>
      <c r="R252" s="14" t="s">
        <v>690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125</v>
      </c>
      <c r="B253" s="190">
        <v>43522</v>
      </c>
      <c r="C253" s="190"/>
      <c r="D253" s="351" t="s">
        <v>139</v>
      </c>
      <c r="E253" s="191" t="s">
        <v>562</v>
      </c>
      <c r="F253" s="191">
        <v>337.25</v>
      </c>
      <c r="G253" s="191"/>
      <c r="H253" s="191">
        <v>398.5</v>
      </c>
      <c r="I253" s="210">
        <v>411</v>
      </c>
      <c r="J253" s="137" t="s">
        <v>787</v>
      </c>
      <c r="K253" s="124">
        <f t="shared" si="69"/>
        <v>61.25</v>
      </c>
      <c r="L253" s="125">
        <f t="shared" si="70"/>
        <v>0.1816160118606375</v>
      </c>
      <c r="M253" s="126" t="s">
        <v>538</v>
      </c>
      <c r="N253" s="322">
        <v>43760</v>
      </c>
      <c r="O253" s="54"/>
      <c r="P253" s="13"/>
      <c r="Q253" s="13"/>
      <c r="R253" s="90" t="s">
        <v>690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126</v>
      </c>
      <c r="B254" s="155">
        <v>43559</v>
      </c>
      <c r="C254" s="155"/>
      <c r="D254" s="156" t="s">
        <v>386</v>
      </c>
      <c r="E254" s="157" t="s">
        <v>562</v>
      </c>
      <c r="F254" s="157">
        <v>130</v>
      </c>
      <c r="G254" s="157"/>
      <c r="H254" s="157">
        <v>65</v>
      </c>
      <c r="I254" s="174">
        <v>158</v>
      </c>
      <c r="J254" s="134" t="s">
        <v>689</v>
      </c>
      <c r="K254" s="130">
        <f t="shared" si="69"/>
        <v>-65</v>
      </c>
      <c r="L254" s="131">
        <f t="shared" si="70"/>
        <v>-0.5</v>
      </c>
      <c r="M254" s="132" t="s">
        <v>602</v>
      </c>
      <c r="N254" s="133">
        <v>43726</v>
      </c>
      <c r="O254" s="54"/>
      <c r="P254" s="13"/>
      <c r="Q254" s="13"/>
      <c r="R254" s="14" t="s">
        <v>692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28">
        <v>127</v>
      </c>
      <c r="B255" s="175">
        <v>43017</v>
      </c>
      <c r="C255" s="175"/>
      <c r="D255" s="176" t="s">
        <v>166</v>
      </c>
      <c r="E255" s="177" t="s">
        <v>562</v>
      </c>
      <c r="F255" s="178">
        <v>141.5</v>
      </c>
      <c r="G255" s="179"/>
      <c r="H255" s="179">
        <v>183.5</v>
      </c>
      <c r="I255" s="179">
        <v>210</v>
      </c>
      <c r="J255" s="200" t="s">
        <v>779</v>
      </c>
      <c r="K255" s="201">
        <f t="shared" si="69"/>
        <v>42</v>
      </c>
      <c r="L255" s="202">
        <f t="shared" si="70"/>
        <v>0.29681978798586572</v>
      </c>
      <c r="M255" s="178" t="s">
        <v>538</v>
      </c>
      <c r="N255" s="203">
        <v>43042</v>
      </c>
      <c r="O255" s="54"/>
      <c r="P255" s="13"/>
      <c r="Q255" s="13"/>
      <c r="R255" s="90" t="s">
        <v>692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128</v>
      </c>
      <c r="B256" s="155">
        <v>43074</v>
      </c>
      <c r="C256" s="155"/>
      <c r="D256" s="156" t="s">
        <v>295</v>
      </c>
      <c r="E256" s="157" t="s">
        <v>562</v>
      </c>
      <c r="F256" s="158">
        <v>172</v>
      </c>
      <c r="G256" s="157"/>
      <c r="H256" s="157">
        <v>155.25</v>
      </c>
      <c r="I256" s="174">
        <v>230</v>
      </c>
      <c r="J256" s="340" t="s">
        <v>772</v>
      </c>
      <c r="K256" s="130">
        <f t="shared" ref="K256" si="71">H256-F256</f>
        <v>-16.75</v>
      </c>
      <c r="L256" s="131">
        <f t="shared" ref="L256" si="72">K256/F256</f>
        <v>-9.7383720930232565E-2</v>
      </c>
      <c r="M256" s="132" t="s">
        <v>602</v>
      </c>
      <c r="N256" s="133">
        <v>43787</v>
      </c>
      <c r="O256" s="54"/>
      <c r="P256" s="13"/>
      <c r="Q256" s="13"/>
      <c r="R256" s="14" t="s">
        <v>692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129</v>
      </c>
      <c r="B257" s="190">
        <v>43398</v>
      </c>
      <c r="C257" s="190"/>
      <c r="D257" s="151" t="s">
        <v>103</v>
      </c>
      <c r="E257" s="191" t="s">
        <v>562</v>
      </c>
      <c r="F257" s="191">
        <v>698.5</v>
      </c>
      <c r="G257" s="191"/>
      <c r="H257" s="191">
        <v>890</v>
      </c>
      <c r="I257" s="210">
        <v>890</v>
      </c>
      <c r="J257" s="137" t="s">
        <v>821</v>
      </c>
      <c r="K257" s="124">
        <f t="shared" si="69"/>
        <v>191.5</v>
      </c>
      <c r="L257" s="125">
        <f t="shared" si="70"/>
        <v>0.27415891195418757</v>
      </c>
      <c r="M257" s="126" t="s">
        <v>538</v>
      </c>
      <c r="N257" s="322">
        <v>44328</v>
      </c>
      <c r="O257" s="54"/>
      <c r="P257" s="13"/>
      <c r="Q257" s="13"/>
      <c r="R257" s="14" t="s">
        <v>690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130</v>
      </c>
      <c r="B258" s="190">
        <v>42877</v>
      </c>
      <c r="C258" s="190"/>
      <c r="D258" s="151" t="s">
        <v>365</v>
      </c>
      <c r="E258" s="191" t="s">
        <v>562</v>
      </c>
      <c r="F258" s="191">
        <v>127.6</v>
      </c>
      <c r="G258" s="191"/>
      <c r="H258" s="191">
        <v>138</v>
      </c>
      <c r="I258" s="210">
        <v>190</v>
      </c>
      <c r="J258" s="137" t="s">
        <v>776</v>
      </c>
      <c r="K258" s="124">
        <f t="shared" si="69"/>
        <v>10.400000000000006</v>
      </c>
      <c r="L258" s="125">
        <f t="shared" si="70"/>
        <v>8.1504702194357417E-2</v>
      </c>
      <c r="M258" s="126" t="s">
        <v>538</v>
      </c>
      <c r="N258" s="322">
        <v>43774</v>
      </c>
      <c r="O258" s="54"/>
      <c r="P258" s="13"/>
      <c r="Q258" s="13"/>
      <c r="R258" s="14" t="s">
        <v>692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131</v>
      </c>
      <c r="B259" s="190">
        <v>43158</v>
      </c>
      <c r="C259" s="190"/>
      <c r="D259" s="151" t="s">
        <v>693</v>
      </c>
      <c r="E259" s="191" t="s">
        <v>562</v>
      </c>
      <c r="F259" s="191">
        <v>317</v>
      </c>
      <c r="G259" s="191"/>
      <c r="H259" s="191">
        <v>382.5</v>
      </c>
      <c r="I259" s="210">
        <v>398</v>
      </c>
      <c r="J259" s="137" t="s">
        <v>811</v>
      </c>
      <c r="K259" s="124">
        <f t="shared" ref="K259" si="73">H259-F259</f>
        <v>65.5</v>
      </c>
      <c r="L259" s="125">
        <f t="shared" ref="L259" si="74">K259/F259</f>
        <v>0.20662460567823343</v>
      </c>
      <c r="M259" s="126" t="s">
        <v>538</v>
      </c>
      <c r="N259" s="322">
        <v>44238</v>
      </c>
      <c r="O259" s="54"/>
      <c r="P259" s="13"/>
      <c r="Q259" s="13"/>
      <c r="R259" s="14" t="s">
        <v>692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27">
        <v>132</v>
      </c>
      <c r="B260" s="155">
        <v>43164</v>
      </c>
      <c r="C260" s="155"/>
      <c r="D260" s="156" t="s">
        <v>133</v>
      </c>
      <c r="E260" s="157" t="s">
        <v>562</v>
      </c>
      <c r="F260" s="158">
        <f>510-14.4</f>
        <v>495.6</v>
      </c>
      <c r="G260" s="157"/>
      <c r="H260" s="157">
        <v>350</v>
      </c>
      <c r="I260" s="174">
        <v>672</v>
      </c>
      <c r="J260" s="340" t="s">
        <v>781</v>
      </c>
      <c r="K260" s="130">
        <f t="shared" ref="K260" si="75">H260-F260</f>
        <v>-145.60000000000002</v>
      </c>
      <c r="L260" s="131">
        <f t="shared" ref="L260" si="76">K260/F260</f>
        <v>-0.29378531073446329</v>
      </c>
      <c r="M260" s="132" t="s">
        <v>602</v>
      </c>
      <c r="N260" s="133">
        <v>43887</v>
      </c>
      <c r="O260" s="54"/>
      <c r="P260" s="13"/>
      <c r="Q260" s="13"/>
      <c r="R260" s="14" t="s">
        <v>690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7">
        <v>133</v>
      </c>
      <c r="B261" s="155">
        <v>43237</v>
      </c>
      <c r="C261" s="155"/>
      <c r="D261" s="156" t="s">
        <v>444</v>
      </c>
      <c r="E261" s="157" t="s">
        <v>562</v>
      </c>
      <c r="F261" s="158">
        <v>230.3</v>
      </c>
      <c r="G261" s="157"/>
      <c r="H261" s="157">
        <v>102.5</v>
      </c>
      <c r="I261" s="174">
        <v>348</v>
      </c>
      <c r="J261" s="340" t="s">
        <v>783</v>
      </c>
      <c r="K261" s="130">
        <f t="shared" ref="K261:K262" si="77">H261-F261</f>
        <v>-127.80000000000001</v>
      </c>
      <c r="L261" s="131">
        <f t="shared" ref="L261:L262" si="78">K261/F261</f>
        <v>-0.55492835432045162</v>
      </c>
      <c r="M261" s="132" t="s">
        <v>602</v>
      </c>
      <c r="N261" s="133">
        <v>43896</v>
      </c>
      <c r="O261" s="54"/>
      <c r="P261" s="13"/>
      <c r="Q261" s="13"/>
      <c r="R261" s="314" t="s">
        <v>690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134</v>
      </c>
      <c r="B262" s="190">
        <v>43258</v>
      </c>
      <c r="C262" s="190"/>
      <c r="D262" s="151" t="s">
        <v>414</v>
      </c>
      <c r="E262" s="191" t="s">
        <v>562</v>
      </c>
      <c r="F262" s="191">
        <f>342.5-5.1</f>
        <v>337.4</v>
      </c>
      <c r="G262" s="191"/>
      <c r="H262" s="191">
        <v>412.5</v>
      </c>
      <c r="I262" s="210">
        <v>439</v>
      </c>
      <c r="J262" s="137" t="s">
        <v>810</v>
      </c>
      <c r="K262" s="124">
        <f t="shared" si="77"/>
        <v>75.100000000000023</v>
      </c>
      <c r="L262" s="125">
        <f t="shared" si="78"/>
        <v>0.22258446947243635</v>
      </c>
      <c r="M262" s="126" t="s">
        <v>538</v>
      </c>
      <c r="N262" s="322">
        <v>44230</v>
      </c>
      <c r="O262" s="54"/>
      <c r="P262" s="13"/>
      <c r="Q262" s="13"/>
      <c r="R262" s="14" t="s">
        <v>692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135</v>
      </c>
      <c r="B263" s="182">
        <v>43285</v>
      </c>
      <c r="C263" s="182"/>
      <c r="D263" s="185" t="s">
        <v>48</v>
      </c>
      <c r="E263" s="183" t="s">
        <v>562</v>
      </c>
      <c r="F263" s="181">
        <f>127.5-5.53</f>
        <v>121.97</v>
      </c>
      <c r="G263" s="183"/>
      <c r="H263" s="183"/>
      <c r="I263" s="204">
        <v>170</v>
      </c>
      <c r="J263" s="216" t="s">
        <v>540</v>
      </c>
      <c r="K263" s="206"/>
      <c r="L263" s="207"/>
      <c r="M263" s="205" t="s">
        <v>540</v>
      </c>
      <c r="N263" s="208"/>
      <c r="O263" s="54"/>
      <c r="P263" s="13"/>
      <c r="Q263" s="13"/>
      <c r="R263" s="14" t="s">
        <v>690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7">
        <v>136</v>
      </c>
      <c r="B264" s="155">
        <v>43294</v>
      </c>
      <c r="C264" s="155"/>
      <c r="D264" s="156" t="s">
        <v>239</v>
      </c>
      <c r="E264" s="157" t="s">
        <v>562</v>
      </c>
      <c r="F264" s="158">
        <v>46.5</v>
      </c>
      <c r="G264" s="157"/>
      <c r="H264" s="157">
        <v>17</v>
      </c>
      <c r="I264" s="174">
        <v>59</v>
      </c>
      <c r="J264" s="340" t="s">
        <v>780</v>
      </c>
      <c r="K264" s="130">
        <f t="shared" ref="K264:K265" si="79">H264-F264</f>
        <v>-29.5</v>
      </c>
      <c r="L264" s="131">
        <f t="shared" ref="L264:L265" si="80">K264/F264</f>
        <v>-0.63440860215053763</v>
      </c>
      <c r="M264" s="132" t="s">
        <v>602</v>
      </c>
      <c r="N264" s="133">
        <v>43887</v>
      </c>
      <c r="O264" s="54"/>
      <c r="P264" s="13"/>
      <c r="Q264" s="13"/>
      <c r="R264" s="14" t="s">
        <v>690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137</v>
      </c>
      <c r="B265" s="190">
        <v>43396</v>
      </c>
      <c r="C265" s="190"/>
      <c r="D265" s="151" t="s">
        <v>396</v>
      </c>
      <c r="E265" s="191" t="s">
        <v>562</v>
      </c>
      <c r="F265" s="191">
        <v>156.5</v>
      </c>
      <c r="G265" s="191"/>
      <c r="H265" s="191">
        <v>207.5</v>
      </c>
      <c r="I265" s="210">
        <v>191</v>
      </c>
      <c r="J265" s="137" t="s">
        <v>621</v>
      </c>
      <c r="K265" s="124">
        <f t="shared" si="79"/>
        <v>51</v>
      </c>
      <c r="L265" s="125">
        <f t="shared" si="80"/>
        <v>0.32587859424920129</v>
      </c>
      <c r="M265" s="126" t="s">
        <v>538</v>
      </c>
      <c r="N265" s="322">
        <v>44369</v>
      </c>
      <c r="O265" s="54"/>
      <c r="P265" s="13"/>
      <c r="Q265" s="13"/>
      <c r="R265" s="14" t="s">
        <v>690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138</v>
      </c>
      <c r="B266" s="190">
        <v>43439</v>
      </c>
      <c r="C266" s="190"/>
      <c r="D266" s="151" t="s">
        <v>319</v>
      </c>
      <c r="E266" s="191" t="s">
        <v>562</v>
      </c>
      <c r="F266" s="191">
        <v>259.5</v>
      </c>
      <c r="G266" s="191"/>
      <c r="H266" s="191">
        <v>320</v>
      </c>
      <c r="I266" s="210">
        <v>320</v>
      </c>
      <c r="J266" s="137" t="s">
        <v>621</v>
      </c>
      <c r="K266" s="124">
        <f t="shared" ref="K266" si="81">H266-F266</f>
        <v>60.5</v>
      </c>
      <c r="L266" s="125">
        <f t="shared" ref="L266" si="82">K266/F266</f>
        <v>0.23314065510597304</v>
      </c>
      <c r="M266" s="126" t="s">
        <v>538</v>
      </c>
      <c r="N266" s="322">
        <v>44323</v>
      </c>
      <c r="O266" s="54"/>
      <c r="P266" s="13"/>
      <c r="Q266" s="13"/>
      <c r="R266" s="14" t="s">
        <v>690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7">
        <v>139</v>
      </c>
      <c r="B267" s="155">
        <v>43439</v>
      </c>
      <c r="C267" s="155"/>
      <c r="D267" s="156" t="s">
        <v>714</v>
      </c>
      <c r="E267" s="157" t="s">
        <v>562</v>
      </c>
      <c r="F267" s="157">
        <v>715</v>
      </c>
      <c r="G267" s="157"/>
      <c r="H267" s="157">
        <v>445</v>
      </c>
      <c r="I267" s="174">
        <v>840</v>
      </c>
      <c r="J267" s="134" t="s">
        <v>760</v>
      </c>
      <c r="K267" s="130">
        <f t="shared" ref="K267:K270" si="83">H267-F267</f>
        <v>-270</v>
      </c>
      <c r="L267" s="131">
        <f t="shared" ref="L267:L270" si="84">K267/F267</f>
        <v>-0.3776223776223776</v>
      </c>
      <c r="M267" s="132" t="s">
        <v>602</v>
      </c>
      <c r="N267" s="133">
        <v>43800</v>
      </c>
      <c r="O267" s="54"/>
      <c r="P267" s="13"/>
      <c r="Q267" s="13"/>
      <c r="R267" s="14" t="s">
        <v>690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140</v>
      </c>
      <c r="B268" s="190">
        <v>43469</v>
      </c>
      <c r="C268" s="190"/>
      <c r="D268" s="151" t="s">
        <v>143</v>
      </c>
      <c r="E268" s="191" t="s">
        <v>562</v>
      </c>
      <c r="F268" s="191">
        <v>875</v>
      </c>
      <c r="G268" s="191"/>
      <c r="H268" s="191">
        <v>1165</v>
      </c>
      <c r="I268" s="210">
        <v>1185</v>
      </c>
      <c r="J268" s="137" t="s">
        <v>785</v>
      </c>
      <c r="K268" s="124">
        <f t="shared" si="83"/>
        <v>290</v>
      </c>
      <c r="L268" s="125">
        <f t="shared" si="84"/>
        <v>0.33142857142857141</v>
      </c>
      <c r="M268" s="126" t="s">
        <v>538</v>
      </c>
      <c r="N268" s="322">
        <v>43847</v>
      </c>
      <c r="O268" s="54"/>
      <c r="P268" s="13"/>
      <c r="Q268" s="13"/>
      <c r="R268" s="314" t="s">
        <v>690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141</v>
      </c>
      <c r="B269" s="190">
        <v>43559</v>
      </c>
      <c r="C269" s="190"/>
      <c r="D269" s="351" t="s">
        <v>333</v>
      </c>
      <c r="E269" s="191" t="s">
        <v>562</v>
      </c>
      <c r="F269" s="191">
        <f>387-14.63</f>
        <v>372.37</v>
      </c>
      <c r="G269" s="191"/>
      <c r="H269" s="191">
        <v>490</v>
      </c>
      <c r="I269" s="210">
        <v>490</v>
      </c>
      <c r="J269" s="137" t="s">
        <v>621</v>
      </c>
      <c r="K269" s="124">
        <f t="shared" si="83"/>
        <v>117.63</v>
      </c>
      <c r="L269" s="125">
        <f t="shared" si="84"/>
        <v>0.31589548030185027</v>
      </c>
      <c r="M269" s="126" t="s">
        <v>538</v>
      </c>
      <c r="N269" s="322">
        <v>43850</v>
      </c>
      <c r="O269" s="54"/>
      <c r="P269" s="13"/>
      <c r="Q269" s="13"/>
      <c r="R269" s="314" t="s">
        <v>690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27">
        <v>142</v>
      </c>
      <c r="B270" s="155">
        <v>43578</v>
      </c>
      <c r="C270" s="155"/>
      <c r="D270" s="156" t="s">
        <v>715</v>
      </c>
      <c r="E270" s="157" t="s">
        <v>539</v>
      </c>
      <c r="F270" s="157">
        <v>220</v>
      </c>
      <c r="G270" s="157"/>
      <c r="H270" s="157">
        <v>127.5</v>
      </c>
      <c r="I270" s="174">
        <v>284</v>
      </c>
      <c r="J270" s="340" t="s">
        <v>784</v>
      </c>
      <c r="K270" s="130">
        <f t="shared" si="83"/>
        <v>-92.5</v>
      </c>
      <c r="L270" s="131">
        <f t="shared" si="84"/>
        <v>-0.42045454545454547</v>
      </c>
      <c r="M270" s="132" t="s">
        <v>602</v>
      </c>
      <c r="N270" s="133">
        <v>43896</v>
      </c>
      <c r="O270" s="54"/>
      <c r="P270" s="13"/>
      <c r="Q270" s="13"/>
      <c r="R270" s="14" t="s">
        <v>690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143</v>
      </c>
      <c r="B271" s="190">
        <v>43622</v>
      </c>
      <c r="C271" s="190"/>
      <c r="D271" s="351" t="s">
        <v>450</v>
      </c>
      <c r="E271" s="191" t="s">
        <v>539</v>
      </c>
      <c r="F271" s="191">
        <v>332.8</v>
      </c>
      <c r="G271" s="191"/>
      <c r="H271" s="191">
        <v>405</v>
      </c>
      <c r="I271" s="210">
        <v>419</v>
      </c>
      <c r="J271" s="137" t="s">
        <v>786</v>
      </c>
      <c r="K271" s="124">
        <f t="shared" ref="K271" si="85">H271-F271</f>
        <v>72.199999999999989</v>
      </c>
      <c r="L271" s="125">
        <f t="shared" ref="L271" si="86">K271/F271</f>
        <v>0.21694711538461534</v>
      </c>
      <c r="M271" s="126" t="s">
        <v>538</v>
      </c>
      <c r="N271" s="322">
        <v>43860</v>
      </c>
      <c r="O271" s="54"/>
      <c r="P271" s="13"/>
      <c r="Q271" s="13"/>
      <c r="R271" s="14" t="s">
        <v>692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40">
        <v>144</v>
      </c>
      <c r="B272" s="139">
        <v>43641</v>
      </c>
      <c r="C272" s="139"/>
      <c r="D272" s="140" t="s">
        <v>137</v>
      </c>
      <c r="E272" s="141" t="s">
        <v>562</v>
      </c>
      <c r="F272" s="142">
        <v>386</v>
      </c>
      <c r="G272" s="143"/>
      <c r="H272" s="143">
        <v>395</v>
      </c>
      <c r="I272" s="143">
        <v>452</v>
      </c>
      <c r="J272" s="161" t="s">
        <v>777</v>
      </c>
      <c r="K272" s="162">
        <f t="shared" ref="K272" si="87">H272-F272</f>
        <v>9</v>
      </c>
      <c r="L272" s="163">
        <f t="shared" ref="L272" si="88">K272/F272</f>
        <v>2.3316062176165803E-2</v>
      </c>
      <c r="M272" s="164" t="s">
        <v>647</v>
      </c>
      <c r="N272" s="165">
        <v>43868</v>
      </c>
      <c r="O272" s="13"/>
      <c r="P272" s="13"/>
      <c r="Q272" s="13"/>
      <c r="R272" s="14" t="s">
        <v>692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29">
        <v>145</v>
      </c>
      <c r="B273" s="180">
        <v>43707</v>
      </c>
      <c r="C273" s="180"/>
      <c r="D273" s="185" t="s">
        <v>255</v>
      </c>
      <c r="E273" s="183" t="s">
        <v>562</v>
      </c>
      <c r="F273" s="183" t="s">
        <v>694</v>
      </c>
      <c r="G273" s="183"/>
      <c r="H273" s="183"/>
      <c r="I273" s="204">
        <v>190</v>
      </c>
      <c r="J273" s="216" t="s">
        <v>540</v>
      </c>
      <c r="K273" s="206"/>
      <c r="L273" s="207"/>
      <c r="M273" s="321" t="s">
        <v>540</v>
      </c>
      <c r="N273" s="208"/>
      <c r="O273" s="13"/>
      <c r="P273" s="13"/>
      <c r="Q273" s="13"/>
      <c r="R273" s="314" t="s">
        <v>690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146</v>
      </c>
      <c r="B274" s="190">
        <v>43731</v>
      </c>
      <c r="C274" s="190"/>
      <c r="D274" s="151" t="s">
        <v>407</v>
      </c>
      <c r="E274" s="191" t="s">
        <v>562</v>
      </c>
      <c r="F274" s="191">
        <v>235</v>
      </c>
      <c r="G274" s="191"/>
      <c r="H274" s="191">
        <v>295</v>
      </c>
      <c r="I274" s="210">
        <v>296</v>
      </c>
      <c r="J274" s="137" t="s">
        <v>765</v>
      </c>
      <c r="K274" s="124">
        <f t="shared" ref="K274" si="89">H274-F274</f>
        <v>60</v>
      </c>
      <c r="L274" s="125">
        <f t="shared" ref="L274" si="90">K274/F274</f>
        <v>0.25531914893617019</v>
      </c>
      <c r="M274" s="126" t="s">
        <v>538</v>
      </c>
      <c r="N274" s="322">
        <v>43844</v>
      </c>
      <c r="O274" s="54"/>
      <c r="P274" s="13"/>
      <c r="Q274" s="13"/>
      <c r="R274" s="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147</v>
      </c>
      <c r="B275" s="190">
        <v>43752</v>
      </c>
      <c r="C275" s="190"/>
      <c r="D275" s="151" t="s">
        <v>756</v>
      </c>
      <c r="E275" s="191" t="s">
        <v>562</v>
      </c>
      <c r="F275" s="191">
        <v>277.5</v>
      </c>
      <c r="G275" s="191"/>
      <c r="H275" s="191">
        <v>333</v>
      </c>
      <c r="I275" s="210">
        <v>333</v>
      </c>
      <c r="J275" s="137" t="s">
        <v>766</v>
      </c>
      <c r="K275" s="124">
        <f t="shared" ref="K275" si="91">H275-F275</f>
        <v>55.5</v>
      </c>
      <c r="L275" s="125">
        <f t="shared" ref="L275" si="92">K275/F275</f>
        <v>0.2</v>
      </c>
      <c r="M275" s="126" t="s">
        <v>538</v>
      </c>
      <c r="N275" s="322">
        <v>43846</v>
      </c>
      <c r="O275" s="54"/>
      <c r="P275" s="13"/>
      <c r="Q275" s="13"/>
      <c r="R275" s="314" t="s">
        <v>690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148</v>
      </c>
      <c r="B276" s="190">
        <v>43752</v>
      </c>
      <c r="C276" s="190"/>
      <c r="D276" s="151" t="s">
        <v>755</v>
      </c>
      <c r="E276" s="191" t="s">
        <v>562</v>
      </c>
      <c r="F276" s="191">
        <v>930</v>
      </c>
      <c r="G276" s="191"/>
      <c r="H276" s="191">
        <v>1165</v>
      </c>
      <c r="I276" s="210">
        <v>1200</v>
      </c>
      <c r="J276" s="137" t="s">
        <v>767</v>
      </c>
      <c r="K276" s="124">
        <f t="shared" ref="K276:K277" si="93">H276-F276</f>
        <v>235</v>
      </c>
      <c r="L276" s="125">
        <f t="shared" ref="L276:L277" si="94">K276/F276</f>
        <v>0.25268817204301075</v>
      </c>
      <c r="M276" s="126" t="s">
        <v>538</v>
      </c>
      <c r="N276" s="322">
        <v>43847</v>
      </c>
      <c r="O276" s="54"/>
      <c r="P276" s="13"/>
      <c r="Q276" s="13"/>
      <c r="R276" s="314" t="s">
        <v>692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149</v>
      </c>
      <c r="B277" s="190">
        <v>43753</v>
      </c>
      <c r="C277" s="190"/>
      <c r="D277" s="151" t="s">
        <v>754</v>
      </c>
      <c r="E277" s="191" t="s">
        <v>562</v>
      </c>
      <c r="F277" s="192">
        <v>111</v>
      </c>
      <c r="G277" s="191"/>
      <c r="H277" s="191">
        <v>141</v>
      </c>
      <c r="I277" s="210">
        <v>141</v>
      </c>
      <c r="J277" s="412" t="s">
        <v>822</v>
      </c>
      <c r="K277" s="124">
        <f t="shared" si="93"/>
        <v>30</v>
      </c>
      <c r="L277" s="125">
        <f t="shared" si="94"/>
        <v>0.27027027027027029</v>
      </c>
      <c r="M277" s="126" t="s">
        <v>538</v>
      </c>
      <c r="N277" s="322">
        <v>44328</v>
      </c>
      <c r="O277" s="13"/>
      <c r="P277" s="13"/>
      <c r="Q277" s="13"/>
      <c r="R277" s="314" t="s">
        <v>692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150</v>
      </c>
      <c r="B278" s="190">
        <v>43753</v>
      </c>
      <c r="C278" s="190"/>
      <c r="D278" s="151" t="s">
        <v>753</v>
      </c>
      <c r="E278" s="191" t="s">
        <v>562</v>
      </c>
      <c r="F278" s="192">
        <v>296</v>
      </c>
      <c r="G278" s="191"/>
      <c r="H278" s="191">
        <v>370</v>
      </c>
      <c r="I278" s="210">
        <v>370</v>
      </c>
      <c r="J278" s="137" t="s">
        <v>621</v>
      </c>
      <c r="K278" s="124">
        <f t="shared" ref="K278:K279" si="95">H278-F278</f>
        <v>74</v>
      </c>
      <c r="L278" s="125">
        <f t="shared" ref="L278:L279" si="96">K278/F278</f>
        <v>0.25</v>
      </c>
      <c r="M278" s="126" t="s">
        <v>538</v>
      </c>
      <c r="N278" s="322">
        <v>43853</v>
      </c>
      <c r="O278" s="54"/>
      <c r="P278" s="13"/>
      <c r="Q278" s="13"/>
      <c r="R278" s="314" t="s">
        <v>692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151</v>
      </c>
      <c r="B279" s="190">
        <v>43754</v>
      </c>
      <c r="C279" s="190"/>
      <c r="D279" s="151" t="s">
        <v>752</v>
      </c>
      <c r="E279" s="191" t="s">
        <v>562</v>
      </c>
      <c r="F279" s="192">
        <v>300</v>
      </c>
      <c r="G279" s="191"/>
      <c r="H279" s="191">
        <v>382.5</v>
      </c>
      <c r="I279" s="210">
        <v>344</v>
      </c>
      <c r="J279" s="412" t="s">
        <v>812</v>
      </c>
      <c r="K279" s="124">
        <f t="shared" si="95"/>
        <v>82.5</v>
      </c>
      <c r="L279" s="125">
        <f t="shared" si="96"/>
        <v>0.27500000000000002</v>
      </c>
      <c r="M279" s="126" t="s">
        <v>538</v>
      </c>
      <c r="N279" s="322">
        <v>44238</v>
      </c>
      <c r="O279" s="13"/>
      <c r="P279" s="13"/>
      <c r="Q279" s="13"/>
      <c r="R279" s="314" t="s">
        <v>692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16">
        <v>152</v>
      </c>
      <c r="B280" s="194">
        <v>43832</v>
      </c>
      <c r="C280" s="194"/>
      <c r="D280" s="198" t="s">
        <v>738</v>
      </c>
      <c r="E280" s="195" t="s">
        <v>562</v>
      </c>
      <c r="F280" s="196" t="s">
        <v>764</v>
      </c>
      <c r="G280" s="195"/>
      <c r="H280" s="195"/>
      <c r="I280" s="215">
        <v>590</v>
      </c>
      <c r="J280" s="216" t="s">
        <v>540</v>
      </c>
      <c r="K280" s="216"/>
      <c r="L280" s="119"/>
      <c r="M280" s="313" t="s">
        <v>540</v>
      </c>
      <c r="N280" s="218"/>
      <c r="O280" s="13"/>
      <c r="P280" s="13"/>
      <c r="Q280" s="13"/>
      <c r="R280" s="314" t="s">
        <v>692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153</v>
      </c>
      <c r="B281" s="190">
        <v>43966</v>
      </c>
      <c r="C281" s="190"/>
      <c r="D281" s="151" t="s">
        <v>64</v>
      </c>
      <c r="E281" s="191" t="s">
        <v>562</v>
      </c>
      <c r="F281" s="192">
        <v>67.5</v>
      </c>
      <c r="G281" s="191"/>
      <c r="H281" s="191">
        <v>86</v>
      </c>
      <c r="I281" s="210">
        <v>86</v>
      </c>
      <c r="J281" s="137" t="s">
        <v>794</v>
      </c>
      <c r="K281" s="124">
        <f t="shared" ref="K281:K282" si="97">H281-F281</f>
        <v>18.5</v>
      </c>
      <c r="L281" s="125">
        <f t="shared" ref="L281:L282" si="98">K281/F281</f>
        <v>0.27407407407407408</v>
      </c>
      <c r="M281" s="126" t="s">
        <v>538</v>
      </c>
      <c r="N281" s="322">
        <v>44008</v>
      </c>
      <c r="O281" s="54"/>
      <c r="P281" s="13"/>
      <c r="Q281" s="13"/>
      <c r="R281" s="314" t="s">
        <v>692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154</v>
      </c>
      <c r="B282" s="190">
        <v>44035</v>
      </c>
      <c r="C282" s="190"/>
      <c r="D282" s="151" t="s">
        <v>449</v>
      </c>
      <c r="E282" s="191" t="s">
        <v>562</v>
      </c>
      <c r="F282" s="192">
        <v>231</v>
      </c>
      <c r="G282" s="191"/>
      <c r="H282" s="191">
        <v>281</v>
      </c>
      <c r="I282" s="210">
        <v>281</v>
      </c>
      <c r="J282" s="137" t="s">
        <v>621</v>
      </c>
      <c r="K282" s="124">
        <f t="shared" si="97"/>
        <v>50</v>
      </c>
      <c r="L282" s="125">
        <f t="shared" si="98"/>
        <v>0.21645021645021645</v>
      </c>
      <c r="M282" s="126" t="s">
        <v>538</v>
      </c>
      <c r="N282" s="322">
        <v>44358</v>
      </c>
      <c r="O282" s="13"/>
      <c r="P282" s="13"/>
      <c r="Q282" s="13"/>
      <c r="R282" s="314" t="s">
        <v>692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155</v>
      </c>
      <c r="B283" s="190">
        <v>44092</v>
      </c>
      <c r="C283" s="190"/>
      <c r="D283" s="151" t="s">
        <v>390</v>
      </c>
      <c r="E283" s="191" t="s">
        <v>562</v>
      </c>
      <c r="F283" s="191">
        <v>206</v>
      </c>
      <c r="G283" s="191"/>
      <c r="H283" s="191">
        <v>248</v>
      </c>
      <c r="I283" s="210">
        <v>248</v>
      </c>
      <c r="J283" s="137" t="s">
        <v>621</v>
      </c>
      <c r="K283" s="124">
        <f t="shared" ref="K283:K284" si="99">H283-F283</f>
        <v>42</v>
      </c>
      <c r="L283" s="125">
        <f t="shared" ref="L283:L284" si="100">K283/F283</f>
        <v>0.20388349514563106</v>
      </c>
      <c r="M283" s="126" t="s">
        <v>538</v>
      </c>
      <c r="N283" s="322">
        <v>44214</v>
      </c>
      <c r="O283" s="54"/>
      <c r="P283" s="13"/>
      <c r="Q283" s="13"/>
      <c r="R283" s="314" t="s">
        <v>692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156</v>
      </c>
      <c r="B284" s="190">
        <v>44140</v>
      </c>
      <c r="C284" s="190"/>
      <c r="D284" s="151" t="s">
        <v>390</v>
      </c>
      <c r="E284" s="191" t="s">
        <v>562</v>
      </c>
      <c r="F284" s="191">
        <v>182.5</v>
      </c>
      <c r="G284" s="191"/>
      <c r="H284" s="191">
        <v>248</v>
      </c>
      <c r="I284" s="210">
        <v>248</v>
      </c>
      <c r="J284" s="137" t="s">
        <v>621</v>
      </c>
      <c r="K284" s="124">
        <f t="shared" si="99"/>
        <v>65.5</v>
      </c>
      <c r="L284" s="125">
        <f t="shared" si="100"/>
        <v>0.35890410958904112</v>
      </c>
      <c r="M284" s="126" t="s">
        <v>538</v>
      </c>
      <c r="N284" s="322">
        <v>44214</v>
      </c>
      <c r="O284" s="54"/>
      <c r="P284" s="13"/>
      <c r="Q284" s="13"/>
      <c r="R284" s="314" t="s">
        <v>692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157</v>
      </c>
      <c r="B285" s="190">
        <v>44140</v>
      </c>
      <c r="C285" s="190"/>
      <c r="D285" s="151" t="s">
        <v>319</v>
      </c>
      <c r="E285" s="191" t="s">
        <v>562</v>
      </c>
      <c r="F285" s="191">
        <v>247.5</v>
      </c>
      <c r="G285" s="191"/>
      <c r="H285" s="191">
        <v>320</v>
      </c>
      <c r="I285" s="210">
        <v>320</v>
      </c>
      <c r="J285" s="137" t="s">
        <v>621</v>
      </c>
      <c r="K285" s="124">
        <f t="shared" ref="K285" si="101">H285-F285</f>
        <v>72.5</v>
      </c>
      <c r="L285" s="125">
        <f t="shared" ref="L285" si="102">K285/F285</f>
        <v>0.29292929292929293</v>
      </c>
      <c r="M285" s="126" t="s">
        <v>538</v>
      </c>
      <c r="N285" s="322">
        <v>44323</v>
      </c>
      <c r="O285" s="13"/>
      <c r="P285" s="13"/>
      <c r="Q285" s="13"/>
      <c r="R285" s="314" t="s">
        <v>692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158</v>
      </c>
      <c r="B286" s="190">
        <v>44140</v>
      </c>
      <c r="C286" s="190"/>
      <c r="D286" s="151" t="s">
        <v>446</v>
      </c>
      <c r="E286" s="191" t="s">
        <v>562</v>
      </c>
      <c r="F286" s="192">
        <v>925</v>
      </c>
      <c r="G286" s="191"/>
      <c r="H286" s="191">
        <v>1095</v>
      </c>
      <c r="I286" s="210">
        <v>1093</v>
      </c>
      <c r="J286" s="412" t="s">
        <v>802</v>
      </c>
      <c r="K286" s="124">
        <f t="shared" ref="K286" si="103">H286-F286</f>
        <v>170</v>
      </c>
      <c r="L286" s="125">
        <f t="shared" ref="L286" si="104">K286/F286</f>
        <v>0.18378378378378379</v>
      </c>
      <c r="M286" s="126" t="s">
        <v>538</v>
      </c>
      <c r="N286" s="322">
        <v>44201</v>
      </c>
      <c r="O286" s="13"/>
      <c r="P286" s="13"/>
      <c r="Q286" s="13"/>
      <c r="R286" s="314" t="s">
        <v>692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159</v>
      </c>
      <c r="B287" s="190">
        <v>44140</v>
      </c>
      <c r="C287" s="190"/>
      <c r="D287" s="151" t="s">
        <v>333</v>
      </c>
      <c r="E287" s="191" t="s">
        <v>562</v>
      </c>
      <c r="F287" s="192">
        <v>332.5</v>
      </c>
      <c r="G287" s="191"/>
      <c r="H287" s="191">
        <v>393</v>
      </c>
      <c r="I287" s="210">
        <v>406</v>
      </c>
      <c r="J287" s="412" t="s">
        <v>815</v>
      </c>
      <c r="K287" s="124">
        <f t="shared" ref="K287:K288" si="105">H287-F287</f>
        <v>60.5</v>
      </c>
      <c r="L287" s="125">
        <f t="shared" ref="L287:L288" si="106">K287/F287</f>
        <v>0.18195488721804512</v>
      </c>
      <c r="M287" s="126" t="s">
        <v>538</v>
      </c>
      <c r="N287" s="322">
        <v>44256</v>
      </c>
      <c r="O287" s="13"/>
      <c r="P287" s="13"/>
      <c r="Q287" s="13"/>
      <c r="R287" s="314" t="s">
        <v>692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160</v>
      </c>
      <c r="B288" s="190">
        <v>44141</v>
      </c>
      <c r="C288" s="190"/>
      <c r="D288" s="151" t="s">
        <v>449</v>
      </c>
      <c r="E288" s="191" t="s">
        <v>562</v>
      </c>
      <c r="F288" s="192">
        <v>231</v>
      </c>
      <c r="G288" s="191"/>
      <c r="H288" s="191">
        <v>281</v>
      </c>
      <c r="I288" s="210">
        <v>281</v>
      </c>
      <c r="J288" s="137" t="s">
        <v>621</v>
      </c>
      <c r="K288" s="124">
        <f t="shared" si="105"/>
        <v>50</v>
      </c>
      <c r="L288" s="125">
        <f t="shared" si="106"/>
        <v>0.21645021645021645</v>
      </c>
      <c r="M288" s="126" t="s">
        <v>538</v>
      </c>
      <c r="N288" s="322">
        <v>44358</v>
      </c>
      <c r="O288" s="13"/>
      <c r="P288" s="13"/>
      <c r="Q288" s="13"/>
      <c r="R288" s="314" t="s">
        <v>692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3">
        <v>161</v>
      </c>
      <c r="B289" s="194">
        <v>44187</v>
      </c>
      <c r="C289" s="194"/>
      <c r="D289" s="198" t="s">
        <v>735</v>
      </c>
      <c r="E289" s="195" t="s">
        <v>562</v>
      </c>
      <c r="F289" s="409" t="s">
        <v>801</v>
      </c>
      <c r="G289" s="195"/>
      <c r="H289" s="195"/>
      <c r="I289" s="215">
        <v>239</v>
      </c>
      <c r="J289" s="410" t="s">
        <v>540</v>
      </c>
      <c r="K289" s="216"/>
      <c r="L289" s="119"/>
      <c r="M289" s="217"/>
      <c r="N289" s="218"/>
      <c r="O289" s="13"/>
      <c r="P289" s="13"/>
      <c r="Q289" s="13"/>
      <c r="R289" s="314" t="s">
        <v>692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3">
        <v>162</v>
      </c>
      <c r="B290" s="194">
        <v>44258</v>
      </c>
      <c r="C290" s="194"/>
      <c r="D290" s="198" t="s">
        <v>738</v>
      </c>
      <c r="E290" s="195" t="s">
        <v>562</v>
      </c>
      <c r="F290" s="196" t="s">
        <v>764</v>
      </c>
      <c r="G290" s="195"/>
      <c r="H290" s="195"/>
      <c r="I290" s="215">
        <v>590</v>
      </c>
      <c r="J290" s="216" t="s">
        <v>540</v>
      </c>
      <c r="K290" s="216"/>
      <c r="L290" s="119"/>
      <c r="M290" s="313"/>
      <c r="N290" s="218"/>
      <c r="O290" s="13"/>
      <c r="P290" s="13"/>
      <c r="R290" s="314" t="s">
        <v>692</v>
      </c>
    </row>
    <row r="291" spans="1:26">
      <c r="A291" s="189">
        <v>163</v>
      </c>
      <c r="B291" s="190">
        <v>44274</v>
      </c>
      <c r="C291" s="190"/>
      <c r="D291" s="331" t="s">
        <v>333</v>
      </c>
      <c r="E291" s="191" t="s">
        <v>562</v>
      </c>
      <c r="F291" s="192">
        <v>355</v>
      </c>
      <c r="G291" s="191"/>
      <c r="H291" s="191">
        <v>422.5</v>
      </c>
      <c r="I291" s="210">
        <v>420</v>
      </c>
      <c r="J291" s="412" t="s">
        <v>835</v>
      </c>
      <c r="K291" s="124">
        <f t="shared" ref="K291" si="107">H291-F291</f>
        <v>67.5</v>
      </c>
      <c r="L291" s="125">
        <f t="shared" ref="L291" si="108">K291/F291</f>
        <v>0.19014084507042253</v>
      </c>
      <c r="M291" s="126" t="s">
        <v>538</v>
      </c>
      <c r="N291" s="322">
        <v>44361</v>
      </c>
      <c r="O291" s="13"/>
      <c r="R291" s="422" t="s">
        <v>692</v>
      </c>
    </row>
    <row r="292" spans="1:26">
      <c r="A292" s="189">
        <v>164</v>
      </c>
      <c r="B292" s="190">
        <v>44295</v>
      </c>
      <c r="C292" s="190"/>
      <c r="D292" s="331" t="s">
        <v>817</v>
      </c>
      <c r="E292" s="191" t="s">
        <v>562</v>
      </c>
      <c r="F292" s="192">
        <v>555</v>
      </c>
      <c r="G292" s="191"/>
      <c r="H292" s="191">
        <v>663</v>
      </c>
      <c r="I292" s="210">
        <v>663</v>
      </c>
      <c r="J292" s="412" t="s">
        <v>818</v>
      </c>
      <c r="K292" s="124">
        <f t="shared" ref="K292:K293" si="109">H292-F292</f>
        <v>108</v>
      </c>
      <c r="L292" s="125">
        <f t="shared" ref="L292:L293" si="110">K292/F292</f>
        <v>0.19459459459459461</v>
      </c>
      <c r="M292" s="126" t="s">
        <v>538</v>
      </c>
      <c r="N292" s="322">
        <v>44321</v>
      </c>
      <c r="O292" s="13"/>
      <c r="P292" s="13"/>
      <c r="Q292" s="13"/>
      <c r="R292" s="3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165</v>
      </c>
      <c r="B293" s="190">
        <v>44308</v>
      </c>
      <c r="C293" s="190"/>
      <c r="D293" s="331" t="s">
        <v>365</v>
      </c>
      <c r="E293" s="191" t="s">
        <v>562</v>
      </c>
      <c r="F293" s="192">
        <v>126.5</v>
      </c>
      <c r="G293" s="191"/>
      <c r="H293" s="191">
        <v>155</v>
      </c>
      <c r="I293" s="210">
        <v>155</v>
      </c>
      <c r="J293" s="137" t="s">
        <v>621</v>
      </c>
      <c r="K293" s="124">
        <f t="shared" si="109"/>
        <v>28.5</v>
      </c>
      <c r="L293" s="125">
        <f t="shared" si="110"/>
        <v>0.22529644268774704</v>
      </c>
      <c r="M293" s="126" t="s">
        <v>538</v>
      </c>
      <c r="N293" s="322">
        <v>44362</v>
      </c>
      <c r="O293" s="13"/>
      <c r="R293" s="219"/>
    </row>
    <row r="294" spans="1:26">
      <c r="A294" s="193">
        <v>166</v>
      </c>
      <c r="B294" s="194">
        <v>44368</v>
      </c>
      <c r="C294" s="194"/>
      <c r="D294" s="198" t="s">
        <v>808</v>
      </c>
      <c r="E294" s="195" t="s">
        <v>562</v>
      </c>
      <c r="F294" s="196" t="s">
        <v>841</v>
      </c>
      <c r="G294" s="195"/>
      <c r="H294" s="195"/>
      <c r="I294" s="215">
        <v>344</v>
      </c>
      <c r="J294" s="216" t="s">
        <v>540</v>
      </c>
      <c r="K294" s="193"/>
      <c r="L294" s="194"/>
      <c r="M294" s="194"/>
      <c r="N294" s="198"/>
      <c r="O294" s="13"/>
      <c r="R294" s="219"/>
    </row>
    <row r="295" spans="1:26">
      <c r="A295" s="193">
        <v>167</v>
      </c>
      <c r="B295" s="194">
        <v>44368</v>
      </c>
      <c r="C295" s="194"/>
      <c r="D295" s="198" t="s">
        <v>449</v>
      </c>
      <c r="E295" s="195" t="s">
        <v>562</v>
      </c>
      <c r="F295" s="196" t="s">
        <v>842</v>
      </c>
      <c r="G295" s="195"/>
      <c r="H295" s="195"/>
      <c r="I295" s="215">
        <v>320</v>
      </c>
      <c r="J295" s="216" t="s">
        <v>540</v>
      </c>
      <c r="K295" s="193"/>
      <c r="L295" s="194"/>
      <c r="M295" s="194"/>
      <c r="N295" s="198"/>
      <c r="R295" s="219"/>
    </row>
    <row r="296" spans="1:26">
      <c r="R296" s="219"/>
    </row>
    <row r="297" spans="1:26">
      <c r="R297" s="219"/>
    </row>
    <row r="298" spans="1:26">
      <c r="R298" s="219"/>
    </row>
    <row r="299" spans="1:26">
      <c r="R299" s="219"/>
    </row>
    <row r="300" spans="1:26">
      <c r="R300" s="219"/>
    </row>
    <row r="301" spans="1:26">
      <c r="A301" s="193"/>
      <c r="B301" s="184" t="s">
        <v>759</v>
      </c>
      <c r="R301" s="219"/>
    </row>
    <row r="311" spans="1:6">
      <c r="A311" s="199"/>
    </row>
    <row r="312" spans="1:6">
      <c r="A312" s="199"/>
      <c r="F312" s="411"/>
    </row>
    <row r="313" spans="1:6">
      <c r="A313" s="195"/>
    </row>
  </sheetData>
  <autoFilter ref="R1:R309"/>
  <mergeCells count="23">
    <mergeCell ref="O89:O90"/>
    <mergeCell ref="P89:P90"/>
    <mergeCell ref="O86:O87"/>
    <mergeCell ref="P86:P87"/>
    <mergeCell ref="A89:A90"/>
    <mergeCell ref="B89:B90"/>
    <mergeCell ref="J89:J90"/>
    <mergeCell ref="M89:M90"/>
    <mergeCell ref="N89:N90"/>
    <mergeCell ref="A86:A87"/>
    <mergeCell ref="B86:B87"/>
    <mergeCell ref="J86:J87"/>
    <mergeCell ref="M86:M87"/>
    <mergeCell ref="N86:N87"/>
    <mergeCell ref="I86:I87"/>
    <mergeCell ref="L86:L87"/>
    <mergeCell ref="O80:O81"/>
    <mergeCell ref="P80:P81"/>
    <mergeCell ref="A80:A81"/>
    <mergeCell ref="B80:B81"/>
    <mergeCell ref="J80:J81"/>
    <mergeCell ref="M80:M81"/>
    <mergeCell ref="N80:N81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2021-07-09T02:29:03Z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